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F&amp;O)'!$R$1:$R$274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6" l="1"/>
  <c r="K36" i="6"/>
  <c r="M36" i="6" s="1"/>
  <c r="L33" i="6"/>
  <c r="K33" i="6"/>
  <c r="M33" i="6" s="1"/>
  <c r="L52" i="6"/>
  <c r="K52" i="6"/>
  <c r="K66" i="6"/>
  <c r="M66" i="6" s="1"/>
  <c r="M52" i="6" l="1"/>
  <c r="K71" i="6"/>
  <c r="M71" i="6" s="1"/>
  <c r="K69" i="6"/>
  <c r="M69" i="6" s="1"/>
  <c r="K63" i="6"/>
  <c r="M63" i="6" s="1"/>
  <c r="K64" i="6"/>
  <c r="M64" i="6" s="1"/>
  <c r="L19" i="6"/>
  <c r="K19" i="6"/>
  <c r="K61" i="6"/>
  <c r="M61" i="6" s="1"/>
  <c r="K62" i="6"/>
  <c r="M62" i="6" s="1"/>
  <c r="K60" i="6"/>
  <c r="M60" i="6" s="1"/>
  <c r="L48" i="6"/>
  <c r="K48" i="6"/>
  <c r="L47" i="6"/>
  <c r="K47" i="6"/>
  <c r="M47" i="6" s="1"/>
  <c r="M19" i="6" l="1"/>
  <c r="M48" i="6"/>
  <c r="L14" i="6" l="1"/>
  <c r="K14" i="6"/>
  <c r="M14" i="6" l="1"/>
  <c r="L11" i="6"/>
  <c r="K11" i="6"/>
  <c r="M11" i="6" l="1"/>
  <c r="L17" i="6" l="1"/>
  <c r="K17" i="6"/>
  <c r="M17" i="6" l="1"/>
  <c r="K260" i="6" l="1"/>
  <c r="L260" i="6" s="1"/>
  <c r="L15" i="6" l="1"/>
  <c r="K15" i="6"/>
  <c r="M15" i="6" l="1"/>
  <c r="L79" i="6" l="1"/>
  <c r="K79" i="6"/>
  <c r="M79" i="6" l="1"/>
  <c r="L12" i="6" l="1"/>
  <c r="K12" i="6"/>
  <c r="M12" i="6" l="1"/>
  <c r="K266" i="6" l="1"/>
  <c r="L266" i="6" s="1"/>
  <c r="K249" i="6" l="1"/>
  <c r="L249" i="6" s="1"/>
  <c r="K263" i="6" l="1"/>
  <c r="L263" i="6" s="1"/>
  <c r="K255" i="6" l="1"/>
  <c r="L255" i="6" s="1"/>
  <c r="K265" i="6" l="1"/>
  <c r="L265" i="6" s="1"/>
  <c r="H261" i="6" l="1"/>
  <c r="K261" i="6" l="1"/>
  <c r="L261" i="6" s="1"/>
  <c r="K250" i="6"/>
  <c r="L250" i="6" s="1"/>
  <c r="K240" i="6"/>
  <c r="L240" i="6" s="1"/>
  <c r="K256" i="6" l="1"/>
  <c r="L256" i="6" s="1"/>
  <c r="K257" i="6" l="1"/>
  <c r="L257" i="6" s="1"/>
  <c r="K254" i="6" l="1"/>
  <c r="L254" i="6" s="1"/>
  <c r="K233" i="6"/>
  <c r="L233" i="6" s="1"/>
  <c r="K253" i="6"/>
  <c r="L253" i="6" s="1"/>
  <c r="K252" i="6"/>
  <c r="L252" i="6" s="1"/>
  <c r="K251" i="6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2" i="6"/>
  <c r="L232" i="6" s="1"/>
  <c r="K231" i="6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F222" i="6"/>
  <c r="K222" i="6" s="1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1" i="6"/>
  <c r="L201" i="6" s="1"/>
  <c r="F200" i="6"/>
  <c r="K200" i="6" s="1"/>
  <c r="L200" i="6" s="1"/>
  <c r="K199" i="6"/>
  <c r="L199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2" i="6"/>
  <c r="L172" i="6" s="1"/>
  <c r="K170" i="6"/>
  <c r="L170" i="6" s="1"/>
  <c r="K168" i="6"/>
  <c r="L168" i="6" s="1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L154" i="6" s="1"/>
  <c r="K153" i="6"/>
  <c r="L153" i="6" s="1"/>
  <c r="F152" i="6"/>
  <c r="K152" i="6" s="1"/>
  <c r="L152" i="6" s="1"/>
  <c r="H151" i="6"/>
  <c r="K151" i="6" s="1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H117" i="6"/>
  <c r="K117" i="6" s="1"/>
  <c r="L117" i="6" s="1"/>
  <c r="F116" i="6"/>
  <c r="K116" i="6" s="1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<sst xmlns="http://schemas.openxmlformats.org/spreadsheetml/2006/main" count="3226" uniqueCount="1187">
  <si>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</si>
  <si>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</si>
  <si>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</si>
  <si>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</si>
  <si>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</si>
  <si>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</si>
  <si>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</si>
  <si>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</si>
  <si>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</si>
  <si>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</si>
  <si>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</si>
  <si>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</si>
  <si>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</si>
  <si>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</si>
  <si>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</si>
  <si>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</si>
  <si>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</si>
  <si>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</si>
  <si>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</si>
  <si>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</si>
  <si>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</si>
  <si>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</si>
  <si>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</si>
  <si>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</si>
  <si>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</si>
  <si>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</si>
  <si>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</si>
  <si>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</si>
  <si>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</si>
  <si>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</si>
  <si>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</si>
  <si>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</si>
  <si>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</si>
  <si>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</si>
  <si>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</si>
  <si>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</si>
  <si>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</si>
  <si>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</si>
  <si>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</si>
  <si>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</si>
  <si>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</si>
  <si>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</si>
  <si>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</si>
  <si>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</si>
  <si>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</si>
  <si>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</si>
  <si>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</si>
  <si>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</si>
  <si>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</si>
  <si>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</si>
  <si>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</si>
  <si>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</si>
  <si>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</si>
  <si>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</si>
  <si>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</si>
  <si>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</si>
  <si>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</si>
  <si>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</si>
  <si>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</si>
  <si>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</si>
  <si>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</si>
  <si>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</si>
  <si>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</si>
  <si>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</si>
  <si>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</si>
  <si>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</si>
  <si>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</si>
  <si>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</si>
  <si>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</si>
  <si>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</si>
  <si>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</si>
  <si>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</si>
  <si>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</si>
  <si>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</si>
  <si>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</si>
  <si>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</si>
  <si>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</si>
  <si>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</si>
  <si>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</si>
  <si>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</si>
  <si>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</si>
  <si>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</si>
  <si>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</si>
  <si>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</si>
  <si>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</si>
  <si>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</si>
  <si>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</si>
  <si>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</si>
  <si>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</si>
  <si>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</si>
  <si>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</si>
  <si>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</si>
  <si>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</si>
  <si>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</si>
  <si>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</si>
  <si>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</si>
  <si>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</si>
  <si>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</si>
  <si>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</si>
  <si>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</si>
  <si>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</si>
  <si>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</si>
  <si>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</si>
  <si>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</si>
  <si>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</si>
  <si>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</si>
  <si>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</si>
  <si>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</si>
  <si>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</si>
  <si>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</si>
  <si>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</si>
  <si>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</si>
  <si>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</si>
  <si>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</si>
  <si>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</si>
  <si>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</si>
  <si>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</si>
  <si>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</si>
  <si>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</si>
  <si>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</si>
  <si>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</si>
  <si>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</si>
  <si>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</si>
  <si>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</si>
  <si>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</si>
  <si>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</si>
  <si>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</si>
  <si>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</si>
  <si>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</si>
  <si>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</si>
  <si>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</si>
  <si>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</si>
  <si>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</si>
  <si>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</si>
  <si>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</si>
  <si>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</si>
  <si>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</si>
  <si>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</si>
  <si>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</si>
  <si>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</si>
  <si>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</si>
  <si>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</si>
  <si>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</si>
  <si>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</si>
  <si>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</si>
  <si>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</si>
  <si>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</si>
  <si>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</si>
  <si>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</si>
  <si>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</si>
  <si>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</si>
  <si>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</si>
  <si>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</si>
  <si>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</si>
  <si>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</si>
  <si>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</si>
  <si>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</si>
  <si>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</si>
  <si>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</si>
  <si>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</si>
  <si>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</si>
  <si>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</si>
  <si>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</si>
  <si>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</si>
  <si>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</si>
  <si>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</si>
  <si>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</si>
  <si>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</si>
  <si>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</si>
  <si>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</si>
  <si>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</si>
  <si>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</si>
  <si>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</si>
  <si>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</si>
  <si>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</si>
  <si>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</si>
  <si>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</si>
  <si>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</si>
  <si>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</si>
  <si>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</si>
  <si>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</si>
  <si>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</si>
  <si>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</si>
  <si>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</si>
  <si>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</si>
  <si>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</si>
  <si>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</si>
  <si>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</si>
  <si>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</si>
  <si>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</si>
  <si>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</si>
  <si>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</si>
  <si>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</si>
  <si>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</si>
  <si>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</si>
  <si>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</si>
  <si>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</si>
  <si>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</si>
  <si>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</si>
  <si>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</si>
  <si>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</si>
  <si>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</si>
  <si>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</si>
  <si>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</si>
  <si>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</si>
  <si>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</si>
  <si>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</si>
  <si>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</si>
  <si>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</si>
  <si>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</si>
  <si>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</si>
  <si>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</si>
  <si>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</si>
  <si>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</si>
  <si>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</si>
  <si>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</si>
  <si>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</si>
  <si>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</si>
  <si>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</si>
  <si>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</si>
  <si>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</si>
  <si>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</si>
  <si>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</si>
  <si>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</si>
  <si>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</si>
  <si>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</si>
  <si>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</si>
  <si>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</si>
  <si>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</si>
  <si>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</si>
  <si>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</si>
  <si>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</si>
  <si>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</si>
  <si>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</si>
  <si>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</si>
  <si>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</si>
  <si>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</si>
  <si>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</si>
  <si>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</si>
  <si>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</si>
  <si>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</si>
  <si>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</si>
  <si>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</si>
  <si>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</si>
  <si>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</si>
  <si>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</si>
  <si>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</si>
  <si>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</si>
  <si>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</si>
  <si>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</si>
  <si>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</si>
  <si>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</si>
  <si>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</si>
  <si>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</si>
  <si>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</si>
  <si>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</si>
  <si>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</si>
  <si>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</si>
  <si>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</si>
  <si>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</si>
  <si>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</si>
  <si>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</si>
  <si>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</si>
  <si>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</si>
  <si>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</si>
  <si>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</si>
  <si>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</si>
  <si>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</si>
  <si>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</si>
  <si>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</si>
  <si>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</si>
  <si>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</si>
  <si>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</si>
  <si>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</si>
  <si>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</si>
  <si>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</si>
  <si>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</si>
  <si>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</si>
  <si>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</si>
  <si>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</si>
  <si>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</si>
  <si>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</si>
  <si>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</si>
  <si>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</si>
  <si>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</si>
  <si>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</si>
  <si>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</si>
  <si>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</si>
  <si>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</si>
  <si>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</si>
  <si>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</si>
  <si>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</si>
  <si>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</si>
  <si>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</si>
  <si>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</si>
  <si>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</si>
  <si>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</si>
  <si>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</si>
  <si>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</si>
  <si>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</si>
  <si>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</si>
  <si>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</si>
  <si>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</si>
  <si>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</si>
  <si>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</si>
  <si>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</si>
  <si>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</si>
  <si>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</si>
  <si>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</si>
  <si>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</si>
  <si>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</si>
  <si>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</si>
  <si>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</si>
  <si>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</si>
  <si>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</si>
  <si>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</si>
  <si>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</si>
  <si>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</si>
  <si>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</si>
  <si>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</si>
  <si>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</si>
  <si>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</si>
  <si>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</si>
  <si>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</si>
  <si>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</si>
  <si>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</si>
  <si>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</si>
  <si>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</si>
  <si>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</si>
  <si>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</si>
  <si>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</si>
  <si>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</si>
  <si>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</si>
  <si>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</si>
  <si>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</si>
  <si>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</si>
  <si>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</si>
  <si>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</si>
  <si>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</si>
  <si>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</si>
  <si>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</si>
  <si>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</si>
  <si>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</si>
  <si>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</si>
  <si>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</si>
  <si>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</si>
  <si>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</si>
  <si>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</si>
  <si>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</si>
  <si>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</si>
  <si>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</si>
  <si>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</si>
  <si>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</si>
  <si>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</si>
  <si>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</si>
  <si>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</si>
  <si>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</si>
  <si>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</si>
  <si>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</si>
  <si>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</si>
  <si>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</si>
  <si>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</si>
  <si>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</si>
  <si>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</si>
  <si>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</si>
  <si>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</si>
  <si>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</si>
  <si>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</si>
  <si>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</si>
  <si>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</si>
  <si>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</si>
  <si>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</si>
  <si>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</si>
  <si>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</si>
  <si>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</si>
  <si>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</si>
  <si>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</si>
  <si>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</si>
  <si>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</si>
  <si>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</si>
  <si>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</si>
  <si>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</si>
  <si>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</si>
  <si>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</si>
  <si>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</si>
  <si>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</si>
  <si>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</si>
  <si>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</si>
  <si>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</si>
  <si>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</si>
  <si>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</si>
  <si>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</si>
  <si>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</si>
  <si>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</si>
  <si>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</si>
  <si>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</si>
  <si>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</si>
  <si>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</si>
  <si>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</si>
  <si>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</si>
  <si>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</si>
  <si>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</si>
  <si>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</si>
  <si>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</si>
  <si>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</si>
  <si>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</si>
  <si>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</si>
  <si>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</si>
  <si>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</si>
  <si>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</si>
  <si>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</si>
  <si>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</si>
  <si>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</si>
  <si>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</si>
  <si>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</si>
  <si>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</si>
  <si>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</si>
  <si>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</si>
  <si>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</si>
  <si>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</si>
  <si>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</si>
  <si>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</si>
  <si>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</si>
  <si>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</si>
  <si>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</si>
  <si>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</si>
  <si>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</si>
  <si>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</si>
  <si>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</si>
  <si>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</si>
  <si>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</si>
  <si>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</si>
  <si>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</si>
  <si>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</si>
  <si>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</si>
  <si>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</si>
  <si>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</si>
  <si>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</si>
  <si>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</si>
  <si>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</si>
  <si>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</si>
  <si>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</si>
  <si>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</si>
  <si>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</si>
  <si>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</si>
  <si>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</si>
  <si>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</si>
  <si>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</si>
  <si>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</si>
  <si>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</si>
  <si>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</si>
  <si>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</si>
  <si>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</si>
  <si>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</si>
  <si>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</si>
  <si>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</si>
  <si>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</si>
  <si>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</si>
  <si>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</si>
  <si>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</si>
  <si>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</si>
  <si>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</si>
  <si>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</si>
  <si>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</si>
  <si>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</si>
  <si>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</si>
  <si>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</si>
  <si>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</si>
  <si>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</si>
  <si>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</si>
  <si>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</si>
  <si>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</si>
  <si>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</si>
  <si>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</si>
  <si>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</si>
  <si>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</si>
  <si>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</si>
  <si>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</si>
  <si>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</si>
  <si>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</si>
  <si>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</si>
  <si>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</si>
  <si>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</si>
  <si>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</si>
  <si>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</si>
  <si>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</si>
  <si>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</si>
  <si>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</si>
  <si>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</si>
  <si>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</si>
  <si>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</si>
  <si>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</si>
  <si>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</si>
  <si>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</si>
  <si>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</si>
  <si>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</si>
  <si>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</si>
  <si>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</si>
  <si>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</si>
  <si>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</si>
  <si>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</si>
  <si>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</si>
  <si>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</si>
  <si>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</si>
  <si>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</si>
  <si>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</si>
  <si>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</si>
  <si>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</si>
  <si>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</si>
  <si>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</si>
  <si>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</si>
  <si>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</si>
  <si>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</si>
  <si>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</si>
  <si>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</si>
  <si>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</si>
  <si>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</si>
  <si>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</si>
  <si>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</si>
  <si>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</si>
  <si>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</si>
  <si>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</si>
  <si>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</si>
  <si>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</si>
  <si>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</si>
  <si>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</si>
  <si>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</si>
  <si>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</si>
  <si>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</si>
  <si>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</si>
  <si>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</si>
  <si>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</si>
  <si>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</si>
  <si>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</si>
  <si>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</si>
  <si>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</si>
  <si>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</si>
  <si>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</si>
  <si>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</si>
  <si>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</si>
  <si>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</si>
  <si>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</si>
  <si>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</si>
  <si>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</si>
  <si>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</si>
  <si>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</si>
  <si>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</si>
  <si>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</si>
  <si>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</si>
  <si>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</si>
  <si>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</si>
  <si>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</si>
  <si>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</si>
  <si>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</si>
  <si>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</si>
  <si>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</si>
  <si>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</si>
  <si>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</si>
  <si>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</si>
  <si>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</si>
  <si>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</si>
  <si>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</si>
  <si>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</si>
  <si>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</si>
  <si>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</si>
  <si>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</si>
  <si>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</si>
  <si>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</si>
  <si>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</si>
  <si>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</si>
  <si>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</si>
  <si>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</si>
  <si>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</si>
  <si>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</si>
  <si>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</si>
  <si>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</si>
  <si>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</si>
  <si>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</si>
  <si>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</si>
  <si>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</si>
  <si>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</si>
  <si>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</si>
  <si>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</si>
  <si>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</si>
  <si>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</si>
  <si>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</si>
  <si>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</si>
  <si>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</si>
  <si>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</si>
  <si>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</si>
  <si>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</si>
  <si>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</si>
  <si>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</si>
  <si>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</si>
  <si>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</si>
  <si>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</si>
  <si>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</si>
  <si>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</si>
  <si>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</si>
  <si>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</si>
  <si>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</si>
  <si>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</si>
  <si>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</si>
  <si>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</si>
  <si>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</si>
  <si>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</si>
  <si>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</si>
  <si>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</si>
  <si>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</si>
  <si>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</si>
  <si>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</si>
  <si>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</si>
  <si>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</si>
  <si>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</si>
  <si>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</si>
  <si>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</si>
  <si>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</si>
  <si>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</si>
  <si>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</si>
  <si>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</si>
  <si>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</si>
  <si>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</si>
  <si>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</si>
  <si>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</si>
  <si>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</si>
  <si>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</si>
  <si>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</si>
  <si>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</si>
  <si>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</si>
  <si>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</si>
  <si>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</si>
  <si>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</si>
  <si>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</si>
  <si>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</si>
  <si>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</si>
  <si>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</si>
  <si>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</si>
  <si>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</si>
  <si>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</si>
  <si>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</si>
  <si>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</si>
  <si>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</si>
  <si>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</si>
  <si>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</si>
  <si>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</si>
  <si>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</si>
  <si>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</si>
  <si>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</si>
  <si>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</si>
  <si>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</si>
  <si>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</si>
  <si>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</si>
  <si>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</si>
  <si>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</si>
  <si>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</si>
  <si>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</si>
  <si>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</si>
  <si>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</si>
  <si>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</si>
  <si>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</si>
  <si>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</si>
  <si>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</si>
  <si>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</si>
  <si>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</si>
  <si>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</si>
  <si>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</si>
  <si>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</si>
  <si>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</si>
  <si>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</si>
  <si>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</si>
  <si>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</si>
  <si>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</si>
  <si>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</si>
  <si>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</si>
  <si>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</si>
  <si>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</si>
  <si>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</si>
  <si>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</si>
  <si>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</si>
  <si>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</si>
  <si>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</si>
  <si>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</si>
  <si>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</si>
  <si>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</si>
  <si>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</si>
  <si>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</si>
  <si>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</si>
  <si>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</si>
  <si>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</si>
  <si>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</si>
  <si>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</si>
  <si>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</si>
  <si>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</si>
  <si>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</si>
  <si>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</si>
  <si>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</si>
  <si>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</si>
  <si>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</si>
  <si>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</si>
  <si>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</si>
  <si>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</si>
  <si>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</si>
  <si>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</si>
  <si>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</si>
  <si>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</si>
  <si>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</si>
  <si>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</si>
  <si>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</si>
  <si>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</si>
  <si>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</si>
  <si>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</si>
  <si>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</si>
  <si>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</si>
  <si>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</si>
  <si>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</si>
  <si>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</si>
  <si>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</si>
  <si>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</si>
  <si>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</si>
  <si>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</si>
  <si>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</si>
  <si>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</si>
  <si>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</si>
  <si>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</si>
  <si>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</si>
  <si>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</si>
  <si>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</si>
  <si>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</si>
  <si>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</si>
  <si>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</si>
  <si>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</si>
  <si>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</si>
  <si>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</si>
  <si>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</si>
  <si>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</si>
  <si>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</si>
  <si>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</si>
  <si>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</si>
  <si>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</si>
  <si>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</si>
  <si>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</si>
  <si>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</si>
  <si>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</si>
  <si>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</si>
  <si>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</si>
  <si>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</si>
  <si>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</si>
  <si>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</si>
  <si>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</si>
  <si>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</si>
  <si>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</si>
  <si>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</si>
  <si>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</si>
  <si>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</si>
  <si>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</si>
  <si>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</si>
  <si>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</si>
  <si>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</si>
  <si>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</si>
  <si>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</si>
  <si>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</si>
  <si>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</si>
  <si>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</si>
  <si>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</si>
  <si>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</si>
  <si>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</si>
  <si>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</si>
  <si>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</si>
  <si>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</si>
  <si>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</si>
  <si>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</si>
  <si>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</si>
  <si>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</si>
  <si>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</si>
  <si>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</si>
  <si>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</si>
  <si>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</si>
  <si>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</si>
  <si>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</si>
  <si>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</si>
  <si>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</si>
  <si>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</si>
  <si>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</si>
  <si>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</si>
  <si>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</si>
  <si>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</si>
  <si>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</si>
  <si>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</si>
  <si>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</si>
  <si>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</si>
  <si>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</si>
  <si>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</si>
  <si>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</si>
  <si>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</si>
  <si>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</si>
  <si>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</si>
  <si>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</si>
  <si>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</si>
  <si>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</si>
  <si>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</si>
  <si>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</si>
  <si>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</si>
  <si>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</si>
  <si>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</si>
  <si>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</si>
  <si>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</si>
  <si>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</si>
  <si>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</si>
  <si>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</si>
  <si>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</si>
  <si>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</si>
  <si>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</si>
  <si>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</si>
  <si>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</si>
  <si>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</si>
  <si>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</si>
  <si>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</si>
  <si>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</si>
  <si>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</si>
  <si>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</si>
  <si>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</si>
  <si>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</si>
  <si>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</si>
  <si>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</si>
  <si>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</si>
  <si>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</si>
  <si>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</si>
  <si>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</si>
  <si>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</si>
  <si>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</si>
  <si>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</si>
  <si>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</si>
  <si>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</si>
  <si>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</si>
  <si>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</si>
  <si>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</si>
  <si>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</si>
  <si>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</si>
  <si>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</si>
  <si>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</si>
  <si>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</si>
  <si>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</si>
  <si>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</si>
  <si>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</si>
  <si>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</si>
  <si>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</si>
  <si>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</si>
  <si>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</si>
  <si>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</si>
  <si>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</si>
  <si>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</si>
  <si>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</si>
  <si>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</si>
  <si>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</si>
  <si>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</si>
  <si>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</si>
  <si>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</si>
  <si>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</si>
  <si>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</si>
  <si>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</si>
  <si>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</si>
  <si>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</si>
  <si>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</si>
  <si>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</si>
  <si>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</si>
  <si>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</si>
  <si>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</si>
  <si>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</si>
  <si>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</si>
  <si>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</si>
  <si>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</si>
  <si>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</si>
  <si>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</si>
  <si>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</si>
  <si>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</si>
  <si>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</si>
  <si>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</si>
  <si>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</si>
  <si>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832-840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</si>
  <si>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</si>
  <si>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</si>
  <si>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</si>
  <si>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</si>
  <si>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</si>
  <si>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</si>
  <si>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</si>
  <si>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Part profit of Rs.145/-</t>
  </si>
  <si>
    <t>399-403</t>
  </si>
  <si>
    <t>440-460</t>
  </si>
  <si>
    <t>Profiit of Rs.11/-</t>
  </si>
  <si>
    <t>5200-5500</t>
  </si>
  <si>
    <t>Buy&lt;&gt;</t>
  </si>
  <si>
    <t>KOTAKBANK DEC FUT</t>
  </si>
  <si>
    <t>1955-1965</t>
  </si>
  <si>
    <t>2000-2040</t>
  </si>
  <si>
    <t>1640-1650</t>
  </si>
  <si>
    <t>1720-1750</t>
  </si>
  <si>
    <t>106-107</t>
  </si>
  <si>
    <t>110-113</t>
  </si>
  <si>
    <t>VEENA RAJESH SHAH</t>
  </si>
  <si>
    <t>460-500</t>
  </si>
  <si>
    <t>NNM SECURITIES PVT LTD</t>
  </si>
  <si>
    <t>NAKSHATRA GARMENTS PRIVATE LIMITED</t>
  </si>
  <si>
    <t xml:space="preserve">LT DEC FUT </t>
  </si>
  <si>
    <t>2150-2190</t>
  </si>
  <si>
    <t>5630-5710</t>
  </si>
  <si>
    <t>6200-6500</t>
  </si>
  <si>
    <t>KAPILRAJ</t>
  </si>
  <si>
    <t>SECURCRED</t>
  </si>
  <si>
    <t>SecUR Credentials Limited</t>
  </si>
  <si>
    <t>GRAVITON RESEARCH CAPITAL LLP</t>
  </si>
  <si>
    <t>Profit of Rs.33/-</t>
  </si>
  <si>
    <t>NIFTY 18650 PE 1 DEC</t>
  </si>
  <si>
    <t>JSWSTEEL DEC FUT</t>
  </si>
  <si>
    <t>755-762</t>
  </si>
  <si>
    <t>NAVODAYENT</t>
  </si>
  <si>
    <t>PARESH DHIRAJLAL SHAH</t>
  </si>
  <si>
    <t>XTX MARKETS LLP</t>
  </si>
  <si>
    <t>EXCEL</t>
  </si>
  <si>
    <t>Excel Realty N Infra Ltd</t>
  </si>
  <si>
    <t>TOPGAIN FINANCE PRIVATE LIMITED</t>
  </si>
  <si>
    <t>MANSI SHARES &amp; STOCK ADVISORS PVT LTD</t>
  </si>
  <si>
    <t>Part profit of Rs.360/-</t>
  </si>
  <si>
    <t>436-440</t>
  </si>
  <si>
    <t>470-480</t>
  </si>
  <si>
    <t>263-267</t>
  </si>
  <si>
    <t>290-300</t>
  </si>
  <si>
    <t>3430-3480</t>
  </si>
  <si>
    <t>COLPAL DEC FUT</t>
  </si>
  <si>
    <t>1730-1732</t>
  </si>
  <si>
    <t>1780-1800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</si>
  <si>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</si>
  <si>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</si>
  <si>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</si>
  <si>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</si>
  <si>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</si>
  <si>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</si>
  <si>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</si>
  <si>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</si>
  <si>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</si>
  <si>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</si>
  <si>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BILLWIN</t>
  </si>
  <si>
    <t>ZYANA STOCKS AND COMMODITIES</t>
  </si>
  <si>
    <t>GGL</t>
  </si>
  <si>
    <t>YACOOBALI AIYUB MOHAMMED</t>
  </si>
  <si>
    <t>SYMBIOX</t>
  </si>
  <si>
    <t>HILTON</t>
  </si>
  <si>
    <t>Hilton Metal Forging Limi</t>
  </si>
  <si>
    <t>BIRLATYRE</t>
  </si>
  <si>
    <t>Birla Tyres Limited</t>
  </si>
  <si>
    <t>AXIS TRUSTEE SERVICES LIMITED</t>
  </si>
  <si>
    <t>Profit of Rs.190/-</t>
  </si>
  <si>
    <t>Profit of Rs.27/-</t>
  </si>
  <si>
    <t>Profit of Rs.2.8/-</t>
  </si>
  <si>
    <t>TCS 3500 CE DEC</t>
  </si>
  <si>
    <t>45-49</t>
  </si>
  <si>
    <t>80-100</t>
  </si>
  <si>
    <t>810-820</t>
  </si>
  <si>
    <t>KOTAKBANK 1980 CE DEC</t>
  </si>
  <si>
    <t>26-28</t>
  </si>
  <si>
    <t>75-79</t>
  </si>
  <si>
    <t>130-150</t>
  </si>
  <si>
    <t xml:space="preserve">NIFTY 18800 CE 8 DEC </t>
  </si>
  <si>
    <t>PIDILITIND 2750 CE DEC</t>
  </si>
  <si>
    <t>80-90</t>
  </si>
  <si>
    <t>HINDUNILVER 2640 CE DEC</t>
  </si>
  <si>
    <t>44-46</t>
  </si>
  <si>
    <t>LT 2080 CE DEC</t>
  </si>
  <si>
    <t>75-85</t>
  </si>
  <si>
    <t>65-80</t>
  </si>
  <si>
    <t>MCDOWELL-N DEC FUT</t>
  </si>
  <si>
    <t>942-944</t>
  </si>
  <si>
    <t>970-985</t>
  </si>
  <si>
    <t>TATACONSUM DEC FUT</t>
  </si>
  <si>
    <t>802-805</t>
  </si>
  <si>
    <t>820-830</t>
  </si>
  <si>
    <t>Profit of Rs.11/-</t>
  </si>
  <si>
    <t>Profit of Rs.10.5/-</t>
  </si>
  <si>
    <t>Profit of Rs.8.5/-</t>
  </si>
  <si>
    <t>AMBOAGRI</t>
  </si>
  <si>
    <t>B.W.TRADERS</t>
  </si>
  <si>
    <t>ANSALHSG</t>
  </si>
  <si>
    <t>HOUSING DEVELOPMENT FINANCE CORPORATION LIMITED</t>
  </si>
  <si>
    <t>CHOTHANI</t>
  </si>
  <si>
    <t>BP EQUITIES PVT. LTD.</t>
  </si>
  <si>
    <t>CONTAINE</t>
  </si>
  <si>
    <t>VIJAYBHAI GORDHANBHAI PATEL</t>
  </si>
  <si>
    <t>JAYSHREE RAJESH SHAH</t>
  </si>
  <si>
    <t>HARESH VASANTLAL JOISHER</t>
  </si>
  <si>
    <t>JANUSCORP</t>
  </si>
  <si>
    <t>JETMALL</t>
  </si>
  <si>
    <t>RATANCHAND LODHA *</t>
  </si>
  <si>
    <t>THOCESS INNOVATION LAB LTD</t>
  </si>
  <si>
    <t>AMISHA YADAV</t>
  </si>
  <si>
    <t>PEARLPOLY</t>
  </si>
  <si>
    <t>CHETAN RASIKLAL SHAH</t>
  </si>
  <si>
    <t>VARIMAN</t>
  </si>
  <si>
    <t>VIBRANT SECURITIES PVT. LTD</t>
  </si>
  <si>
    <t>Pearl Polymers Ltd</t>
  </si>
  <si>
    <t>NEELAM JILESH CHHEDA</t>
  </si>
  <si>
    <t>COMPANY SHIVAAY TRADING</t>
  </si>
  <si>
    <t>SADBHAV</t>
  </si>
  <si>
    <t>Sadbhav Engineering Limit</t>
  </si>
  <si>
    <t>ABDUL AZEES</t>
  </si>
  <si>
    <t>HCC</t>
  </si>
  <si>
    <t>Hindustan Construc Co.</t>
  </si>
  <si>
    <t>IDBI TRUSTEESHIP SERVICES LTD</t>
  </si>
  <si>
    <t>NDTV</t>
  </si>
  <si>
    <t>NDTV Ltd</t>
  </si>
  <si>
    <t>VIKASA INDIA EIF I FUND</t>
  </si>
  <si>
    <t>VCL</t>
  </si>
  <si>
    <t>Vaxtex Cotfab Limited</t>
  </si>
  <si>
    <t>MIRACLE STORES PRIVATE LIMITED</t>
  </si>
  <si>
    <t>Profit of Rs.6/-</t>
  </si>
  <si>
    <t>1100-1110</t>
  </si>
  <si>
    <t>1160-1200</t>
  </si>
  <si>
    <t>NIFTY DEC FUT</t>
  </si>
  <si>
    <t>18900-19000</t>
  </si>
  <si>
    <t>Profit of Rs.115/-</t>
  </si>
  <si>
    <t>Profit of Rs.22.5/-</t>
  </si>
  <si>
    <t>2030-2040</t>
  </si>
  <si>
    <t>2120-2160</t>
  </si>
  <si>
    <t>LT 2100 CE DEC</t>
  </si>
  <si>
    <t>41-43</t>
  </si>
  <si>
    <t>60-75</t>
  </si>
  <si>
    <t>Loss of Rs.38/-</t>
  </si>
  <si>
    <t>Retail Research Technical Calls &amp; Fundamental Performance Report for the month of Dec-2022</t>
  </si>
  <si>
    <t>LTIM</t>
  </si>
  <si>
    <t>AARTECH</t>
  </si>
  <si>
    <t>SHYAMSUNDER RAMBILAS MITTAL</t>
  </si>
  <si>
    <t>ATHARVENT</t>
  </si>
  <si>
    <t>VANDANA PRAMOD GADIYA</t>
  </si>
  <si>
    <t>BAJAJHIND</t>
  </si>
  <si>
    <t>DB (INTL) OWN TRADING</t>
  </si>
  <si>
    <t>MANSI SHARE &amp; STOCK ADVISORS PRIVATE LIMITED</t>
  </si>
  <si>
    <t>CHIRAG JITENDRA PAREKH</t>
  </si>
  <si>
    <t>YAMINI GOYAL</t>
  </si>
  <si>
    <t>ANSHULAGARWAL</t>
  </si>
  <si>
    <t>GGENG</t>
  </si>
  <si>
    <t>RAJAN GUPTA</t>
  </si>
  <si>
    <t>GARIMA BIHANI</t>
  </si>
  <si>
    <t>GILADAFINS</t>
  </si>
  <si>
    <t>ASHOK RAMCHANDRA MITTAL</t>
  </si>
  <si>
    <t>KISHANSINH MANSINH RAJPUT</t>
  </si>
  <si>
    <t>GUJTLRM</t>
  </si>
  <si>
    <t>BHAVYA DHIMAN</t>
  </si>
  <si>
    <t>NEELAM JAIN</t>
  </si>
  <si>
    <t>SACHIN BHIMRAO PURI</t>
  </si>
  <si>
    <t>NIRMALSH</t>
  </si>
  <si>
    <t>RAM KUMAR SHEOKAND</t>
  </si>
  <si>
    <t>KANDY KHERA</t>
  </si>
  <si>
    <t>LAXMI D TATED</t>
  </si>
  <si>
    <t>MAHACORP</t>
  </si>
  <si>
    <t>RAJESH S DESAI</t>
  </si>
  <si>
    <t>KANTABEN RAMESHBHAI DESAI</t>
  </si>
  <si>
    <t>RAMESHBHAI VAGHJIBHAI DESAI</t>
  </si>
  <si>
    <t>AKSHAY RAJENDRABHAI OSWAL</t>
  </si>
  <si>
    <t>DIPAK MATHURBHAI SALVI</t>
  </si>
  <si>
    <t>BHAVYADHIMAN</t>
  </si>
  <si>
    <t>MILEFUR</t>
  </si>
  <si>
    <t>BP COMTRADE PRIVATE LIMITED</t>
  </si>
  <si>
    <t>SOUBHAGYA RANJAN DALAI</t>
  </si>
  <si>
    <t>RAM LAL</t>
  </si>
  <si>
    <t>DIVYA DIGAMBAR SONGHARE</t>
  </si>
  <si>
    <t>RAJEEV SUBHASHCHAND MAHESHWARI</t>
  </si>
  <si>
    <t>PANKAJPIYUS</t>
  </si>
  <si>
    <t>GUTTIKONDA VARA LAKSHMI</t>
  </si>
  <si>
    <t>RENU MITTAL</t>
  </si>
  <si>
    <t>RAJPACK</t>
  </si>
  <si>
    <t>PRAMOD KUMAR</t>
  </si>
  <si>
    <t>SHASHIJIT</t>
  </si>
  <si>
    <t>AJIT DEEPCHAND JAIN</t>
  </si>
  <si>
    <t>NARENDRA MAGANBHAI PATEL</t>
  </si>
  <si>
    <t>SHREESEC</t>
  </si>
  <si>
    <t>SPACEINCUBA</t>
  </si>
  <si>
    <t>SUNNYBAJAJ</t>
  </si>
  <si>
    <t>TECHNOPACK</t>
  </si>
  <si>
    <t>TRANSPACT</t>
  </si>
  <si>
    <t>KAILASHBEN ASHOKKUMAR PATEL</t>
  </si>
  <si>
    <t>ANKIT KIRTI GADA</t>
  </si>
  <si>
    <t>JENISHA JAYESH MEHTA</t>
  </si>
  <si>
    <t>RENUKA JITENDRA PAREKH</t>
  </si>
  <si>
    <t>MANISH N THAKUR</t>
  </si>
  <si>
    <t>PUNAM NARENDRA PADIA</t>
  </si>
  <si>
    <t>YELLOWSTONE VENTURES LLP</t>
  </si>
  <si>
    <t>JITENDRA BABUBHAI PAREKH</t>
  </si>
  <si>
    <t>TTIL</t>
  </si>
  <si>
    <t>SAURABH GUPTA</t>
  </si>
  <si>
    <t>SRINIVASAN TRUST</t>
  </si>
  <si>
    <t>UNISTRMU</t>
  </si>
  <si>
    <t>SURESH BAFNA</t>
  </si>
  <si>
    <t>ESHA MALHOTRA</t>
  </si>
  <si>
    <t>JEETENDRA KUMAR PATIDAR</t>
  </si>
  <si>
    <t>VIKASWSP</t>
  </si>
  <si>
    <t>MANOJ KUMAR CHHALANI</t>
  </si>
  <si>
    <t>VRFILMS</t>
  </si>
  <si>
    <t>WORL</t>
  </si>
  <si>
    <t>BLUE ANGEL STOCK BROKERS</t>
  </si>
  <si>
    <t>YARNSYN</t>
  </si>
  <si>
    <t>AAKASH</t>
  </si>
  <si>
    <t>Aakash Exploration Ser L</t>
  </si>
  <si>
    <t>AJOONI</t>
  </si>
  <si>
    <t>Ajooni Biotech Limited</t>
  </si>
  <si>
    <t>JILESH NAVIN CHHEDA</t>
  </si>
  <si>
    <t>ALPA</t>
  </si>
  <si>
    <t>Alpa Laboratories Limited</t>
  </si>
  <si>
    <t>RONIT SHAH</t>
  </si>
  <si>
    <t>ANSALAPI</t>
  </si>
  <si>
    <t>AnsalProperties-Roll Sett</t>
  </si>
  <si>
    <t>TRUPTI KARANI</t>
  </si>
  <si>
    <t>Bajaj Hindustan Sugar Ltd</t>
  </si>
  <si>
    <t>DB INTERNATIONAL STOCK BROKERS LIMITED</t>
  </si>
  <si>
    <t>CMRSL</t>
  </si>
  <si>
    <t>Cyber Media Res &amp; Ser Ltd</t>
  </si>
  <si>
    <t>SANJAY MINERALS LLP</t>
  </si>
  <si>
    <t>COUNCODOS</t>
  </si>
  <si>
    <t>Country Condo's Limited</t>
  </si>
  <si>
    <t>NITIN BAKSHI</t>
  </si>
  <si>
    <t>CUBEXTUB</t>
  </si>
  <si>
    <t>Cubex Tubings Ltd</t>
  </si>
  <si>
    <t>PANCHOLI GUNJAN</t>
  </si>
  <si>
    <t>Easy Trip Planners Ltd</t>
  </si>
  <si>
    <t>HEMALI PATHIK THAKKAR</t>
  </si>
  <si>
    <t>SKSE SECURITIES LTD</t>
  </si>
  <si>
    <t>Go Fashion India Ltd</t>
  </si>
  <si>
    <t>CANARA ROBECO MUTUAL FUND AC CANARA ROBECO SMALL CAP FUND</t>
  </si>
  <si>
    <t>GSTL</t>
  </si>
  <si>
    <t>Globesecure Techno Ltd</t>
  </si>
  <si>
    <t>MAYADEVI K KABRA</t>
  </si>
  <si>
    <t>SAROJDEVI S KABRA</t>
  </si>
  <si>
    <t>VARUN KRISHNAVTAR KABRA</t>
  </si>
  <si>
    <t>KRISHNA AWTAR KABRA</t>
  </si>
  <si>
    <t>HINDWAREAP</t>
  </si>
  <si>
    <t>Hindware Hme Inovaton Ltd</t>
  </si>
  <si>
    <t>AL MEHWAR COMMERCIAL INVESTMENTS L.L.C.</t>
  </si>
  <si>
    <t>INDTERRAIN</t>
  </si>
  <si>
    <t>Ind Terrain Fashions Ltd</t>
  </si>
  <si>
    <t>NAGREEKEXP</t>
  </si>
  <si>
    <t>Nagreeka Exports Limited</t>
  </si>
  <si>
    <t>NASANI  RAJENDAR</t>
  </si>
  <si>
    <t>RAINBOW</t>
  </si>
  <si>
    <t>Rainbow Childrens Med Ltd</t>
  </si>
  <si>
    <t>GOVERNMENT OF SINGAPORE</t>
  </si>
  <si>
    <t>STICHTING DEPOSITARY APG EMERGING MARKETS EQUITY POOL</t>
  </si>
  <si>
    <t>ABU DHABI INVESTMENT AUTHORITY</t>
  </si>
  <si>
    <t>INDIA ACORN ICAV - ASHOKA INDIA OPPORTUNITIES FUND</t>
  </si>
  <si>
    <t>ICICI PRUDENTIAL MUTUAL FUND</t>
  </si>
  <si>
    <t>SAKSOFT</t>
  </si>
  <si>
    <t>Saksoft Limited</t>
  </si>
  <si>
    <t>DIVYA MAHESH VAGHELA</t>
  </si>
  <si>
    <t>SRPL</t>
  </si>
  <si>
    <t>Shree Ram Proteins Ltd.</t>
  </si>
  <si>
    <t>KATTEGOUDAR RAJASHEKHARAGOUDA</t>
  </si>
  <si>
    <t>Suzlon Energy Limited</t>
  </si>
  <si>
    <t>ACHINTYA COMMODITIES PRIVATE LIMITED</t>
  </si>
  <si>
    <t>SHARE INDIA SECURITIES LIMITED</t>
  </si>
  <si>
    <t>INDUS PORTFOLIO PVT. LTD.</t>
  </si>
  <si>
    <t>WINPRO</t>
  </si>
  <si>
    <t>WinPro Industries Limited</t>
  </si>
  <si>
    <t>PRASANT KUMAR GUPTA</t>
  </si>
  <si>
    <t>YAARI</t>
  </si>
  <si>
    <t>Yaari Digi Int Ser Ltd</t>
  </si>
  <si>
    <t>CITADEL SECURITIES INDIA MARKETS PRIVATE LIMITED</t>
  </si>
  <si>
    <t>MEHTA NISHA JIGNESH</t>
  </si>
  <si>
    <t>OSWAL INFRASTRUCTURE LIMITED</t>
  </si>
  <si>
    <t>RAVI SHANKARAN</t>
  </si>
  <si>
    <t>SHAILESH KHAITAN</t>
  </si>
  <si>
    <t>RESONANCE OPPORTUNITIES FUND</t>
  </si>
  <si>
    <t>Gujarat Fluorochem Ltd</t>
  </si>
  <si>
    <t>INOX LEASING AND FINANCE LIMITED</t>
  </si>
  <si>
    <t>SEQUOIA CAPITAL INDIA INVESTMENTS IV</t>
  </si>
  <si>
    <t>AMAYSHA TEXTILES PRIVATE LIMITED</t>
  </si>
  <si>
    <t>JAINAM BROKING LIMITED</t>
  </si>
  <si>
    <t>EQUITY INTELLIGENCE INDIA PRIVATE LIMITED</t>
  </si>
  <si>
    <t>Karur Vysya Bank Ltd</t>
  </si>
  <si>
    <t>MERIDIAN CHEM BOND PRIVATE LIMITED</t>
  </si>
  <si>
    <t>OMKARCHEM</t>
  </si>
  <si>
    <t>Omkar Spl Chem Ltd</t>
  </si>
  <si>
    <t>AXIS BANK  LIMITED</t>
  </si>
  <si>
    <t>PIONDIST</t>
  </si>
  <si>
    <t>Pioneer Dist Ltd</t>
  </si>
  <si>
    <t>GLOBE CAPITAL MARKET LTD.</t>
  </si>
  <si>
    <t>CDC INDIA OPPORTUNITIES LIMITED</t>
  </si>
  <si>
    <t>CDC GROUP PLC</t>
  </si>
  <si>
    <t>SALZERELEC</t>
  </si>
  <si>
    <t>Salzer Electronics Ltd.</t>
  </si>
  <si>
    <t>EVERLON SYNTHETICS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</si>
</sst>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ont="1" applyFill="1" applyBorder="1" applyAlignment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44901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5" sqref="E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44901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4" t="s">
        <v>16</v>
      </c>
      <c r="B9" s="376" t="s">
        <v>17</v>
      </c>
      <c r="C9" s="376" t="s">
        <v>18</v>
      </c>
      <c r="D9" s="376" t="s">
        <v>19</v>
      </c>
      <c r="E9" s="23" t="s">
        <v>20</v>
      </c>
      <c r="F9" s="23" t="s">
        <v>21</v>
      </c>
      <c r="G9" s="371" t="s">
        <v>22</v>
      </c>
      <c r="H9" s="372"/>
      <c r="I9" s="373"/>
      <c r="J9" s="371" t="s">
        <v>23</v>
      </c>
      <c r="K9" s="372"/>
      <c r="L9" s="373"/>
      <c r="M9" s="23"/>
      <c r="N9" s="24"/>
      <c r="O9" s="24"/>
      <c r="P9" s="24"/>
    </row>
    <row r="10" spans="1:16" ht="59.25" customHeight="1">
      <c r="A10" s="375"/>
      <c r="B10" s="377"/>
      <c r="C10" s="377"/>
      <c r="D10" s="37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18817.75</v>
      </c>
      <c r="F11" s="32">
        <v>18794.866666666669</v>
      </c>
      <c r="G11" s="33">
        <v>18733.333333333336</v>
      </c>
      <c r="H11" s="33">
        <v>18648.916666666668</v>
      </c>
      <c r="I11" s="33">
        <v>18587.383333333335</v>
      </c>
      <c r="J11" s="33">
        <v>18879.283333333336</v>
      </c>
      <c r="K11" s="33">
        <v>18940.816666666669</v>
      </c>
      <c r="L11" s="33">
        <v>19025.233333333337</v>
      </c>
      <c r="M11" s="34">
        <v>18856.400000000001</v>
      </c>
      <c r="N11" s="34">
        <v>18710.45</v>
      </c>
      <c r="O11" s="35">
        <v>13058050</v>
      </c>
      <c r="P11" s="36">
        <v>-7.1735956935616314E-3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43538.9</v>
      </c>
      <c r="F12" s="37">
        <v>43441.566666666666</v>
      </c>
      <c r="G12" s="38">
        <v>43308.383333333331</v>
      </c>
      <c r="H12" s="38">
        <v>43077.866666666669</v>
      </c>
      <c r="I12" s="38">
        <v>42944.683333333334</v>
      </c>
      <c r="J12" s="38">
        <v>43672.083333333328</v>
      </c>
      <c r="K12" s="38">
        <v>43805.266666666663</v>
      </c>
      <c r="L12" s="38">
        <v>44035.783333333326</v>
      </c>
      <c r="M12" s="28">
        <v>43574.75</v>
      </c>
      <c r="N12" s="28">
        <v>43211.05</v>
      </c>
      <c r="O12" s="39">
        <v>3265825</v>
      </c>
      <c r="P12" s="40">
        <v>6.6139444539660003E-2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19411.8</v>
      </c>
      <c r="F13" s="37">
        <v>19382.983333333334</v>
      </c>
      <c r="G13" s="38">
        <v>19333.766666666666</v>
      </c>
      <c r="H13" s="38">
        <v>19255.733333333334</v>
      </c>
      <c r="I13" s="38">
        <v>19206.516666666666</v>
      </c>
      <c r="J13" s="38">
        <v>19461.016666666666</v>
      </c>
      <c r="K13" s="38">
        <v>19510.233333333334</v>
      </c>
      <c r="L13" s="38">
        <v>19588.266666666666</v>
      </c>
      <c r="M13" s="28">
        <v>19432.2</v>
      </c>
      <c r="N13" s="28">
        <v>19304.95</v>
      </c>
      <c r="O13" s="39">
        <v>8240</v>
      </c>
      <c r="P13" s="40">
        <v>-8.0357142857142863E-2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7256.5</v>
      </c>
      <c r="F14" s="37">
        <v>7256.5</v>
      </c>
      <c r="G14" s="38">
        <v>7256.5</v>
      </c>
      <c r="H14" s="38">
        <v>7256.5</v>
      </c>
      <c r="I14" s="38">
        <v>7256.5</v>
      </c>
      <c r="J14" s="38">
        <v>7256.5</v>
      </c>
      <c r="K14" s="38">
        <v>7256.5</v>
      </c>
      <c r="L14" s="38">
        <v>7256.5</v>
      </c>
      <c r="M14" s="28">
        <v>7256.5</v>
      </c>
      <c r="N14" s="28">
        <v>7256.5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677.25</v>
      </c>
      <c r="F15" s="37">
        <v>678.36666666666667</v>
      </c>
      <c r="G15" s="38">
        <v>673.23333333333335</v>
      </c>
      <c r="H15" s="38">
        <v>669.2166666666667</v>
      </c>
      <c r="I15" s="38">
        <v>664.08333333333337</v>
      </c>
      <c r="J15" s="38">
        <v>682.38333333333333</v>
      </c>
      <c r="K15" s="38">
        <v>687.51666666666677</v>
      </c>
      <c r="L15" s="38">
        <v>691.5333333333333</v>
      </c>
      <c r="M15" s="28">
        <v>683.5</v>
      </c>
      <c r="N15" s="28">
        <v>674.35</v>
      </c>
      <c r="O15" s="39">
        <v>3003050</v>
      </c>
      <c r="P15" s="40">
        <v>5.6203288490284005E-2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2998.3</v>
      </c>
      <c r="F16" s="37">
        <v>2993.7833333333333</v>
      </c>
      <c r="G16" s="38">
        <v>2966.5666666666666</v>
      </c>
      <c r="H16" s="38">
        <v>2934.8333333333335</v>
      </c>
      <c r="I16" s="38">
        <v>2907.6166666666668</v>
      </c>
      <c r="J16" s="38">
        <v>3025.5166666666664</v>
      </c>
      <c r="K16" s="38">
        <v>3052.7333333333327</v>
      </c>
      <c r="L16" s="38">
        <v>3084.4666666666662</v>
      </c>
      <c r="M16" s="28">
        <v>3021</v>
      </c>
      <c r="N16" s="28">
        <v>2962.05</v>
      </c>
      <c r="O16" s="39">
        <v>1966250</v>
      </c>
      <c r="P16" s="40">
        <v>3.8158229458153142E-4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20226.5</v>
      </c>
      <c r="F17" s="37">
        <v>20242.7</v>
      </c>
      <c r="G17" s="38">
        <v>20058.5</v>
      </c>
      <c r="H17" s="38">
        <v>19890.5</v>
      </c>
      <c r="I17" s="38">
        <v>19706.3</v>
      </c>
      <c r="J17" s="38">
        <v>20410.7</v>
      </c>
      <c r="K17" s="38">
        <v>20594.900000000005</v>
      </c>
      <c r="L17" s="38">
        <v>20762.900000000001</v>
      </c>
      <c r="M17" s="28">
        <v>20426.900000000001</v>
      </c>
      <c r="N17" s="28">
        <v>20074.7</v>
      </c>
      <c r="O17" s="39">
        <v>41600</v>
      </c>
      <c r="P17" s="40">
        <v>-1.2345679012345678E-2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159.6</v>
      </c>
      <c r="F18" s="37">
        <v>157.25</v>
      </c>
      <c r="G18" s="38">
        <v>154.4</v>
      </c>
      <c r="H18" s="38">
        <v>149.20000000000002</v>
      </c>
      <c r="I18" s="38">
        <v>146.35000000000002</v>
      </c>
      <c r="J18" s="38">
        <v>162.44999999999999</v>
      </c>
      <c r="K18" s="38">
        <v>165.3</v>
      </c>
      <c r="L18" s="38">
        <v>170.49999999999997</v>
      </c>
      <c r="M18" s="28">
        <v>160.1</v>
      </c>
      <c r="N18" s="28">
        <v>152.05000000000001</v>
      </c>
      <c r="O18" s="39">
        <v>36207000</v>
      </c>
      <c r="P18" s="40">
        <v>9.9412562132851334E-3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317.75</v>
      </c>
      <c r="F19" s="37">
        <v>318.23333333333335</v>
      </c>
      <c r="G19" s="38">
        <v>314.51666666666671</v>
      </c>
      <c r="H19" s="38">
        <v>311.28333333333336</v>
      </c>
      <c r="I19" s="38">
        <v>307.56666666666672</v>
      </c>
      <c r="J19" s="38">
        <v>321.4666666666667</v>
      </c>
      <c r="K19" s="38">
        <v>325.18333333333339</v>
      </c>
      <c r="L19" s="38">
        <v>328.41666666666669</v>
      </c>
      <c r="M19" s="28">
        <v>321.95</v>
      </c>
      <c r="N19" s="28">
        <v>315</v>
      </c>
      <c r="O19" s="39">
        <v>12890800</v>
      </c>
      <c r="P19" s="40">
        <v>6.0544904137235117E-4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2636.95</v>
      </c>
      <c r="F20" s="37">
        <v>2629.95</v>
      </c>
      <c r="G20" s="38">
        <v>2614.9499999999998</v>
      </c>
      <c r="H20" s="38">
        <v>2592.9499999999998</v>
      </c>
      <c r="I20" s="38">
        <v>2577.9499999999998</v>
      </c>
      <c r="J20" s="38">
        <v>2651.95</v>
      </c>
      <c r="K20" s="38">
        <v>2666.95</v>
      </c>
      <c r="L20" s="38">
        <v>2688.95</v>
      </c>
      <c r="M20" s="28">
        <v>2644.95</v>
      </c>
      <c r="N20" s="28">
        <v>2607.9499999999998</v>
      </c>
      <c r="O20" s="39">
        <v>3170250</v>
      </c>
      <c r="P20" s="40">
        <v>-2.228218966846569E-2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3953.35</v>
      </c>
      <c r="F21" s="37">
        <v>3915.4833333333336</v>
      </c>
      <c r="G21" s="38">
        <v>3868.3666666666672</v>
      </c>
      <c r="H21" s="38">
        <v>3783.3833333333337</v>
      </c>
      <c r="I21" s="38">
        <v>3736.2666666666673</v>
      </c>
      <c r="J21" s="38">
        <v>4000.4666666666672</v>
      </c>
      <c r="K21" s="38">
        <v>4047.5833333333339</v>
      </c>
      <c r="L21" s="38">
        <v>4132.5666666666675</v>
      </c>
      <c r="M21" s="28">
        <v>3962.6</v>
      </c>
      <c r="N21" s="28">
        <v>3830.5</v>
      </c>
      <c r="O21" s="39">
        <v>13343000</v>
      </c>
      <c r="P21" s="40">
        <v>1.73846740373618E-2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900.75</v>
      </c>
      <c r="F22" s="37">
        <v>896.18333333333339</v>
      </c>
      <c r="G22" s="38">
        <v>888.91666666666674</v>
      </c>
      <c r="H22" s="38">
        <v>877.08333333333337</v>
      </c>
      <c r="I22" s="38">
        <v>869.81666666666672</v>
      </c>
      <c r="J22" s="38">
        <v>908.01666666666677</v>
      </c>
      <c r="K22" s="38">
        <v>915.28333333333342</v>
      </c>
      <c r="L22" s="38">
        <v>927.11666666666679</v>
      </c>
      <c r="M22" s="28">
        <v>903.45</v>
      </c>
      <c r="N22" s="28">
        <v>884.35</v>
      </c>
      <c r="O22" s="39">
        <v>68363125</v>
      </c>
      <c r="P22" s="40">
        <v>7.8504362889181695E-3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3132.8</v>
      </c>
      <c r="F23" s="37">
        <v>3137.4333333333329</v>
      </c>
      <c r="G23" s="38">
        <v>3112.5666666666657</v>
      </c>
      <c r="H23" s="38">
        <v>3092.3333333333326</v>
      </c>
      <c r="I23" s="38">
        <v>3067.4666666666653</v>
      </c>
      <c r="J23" s="38">
        <v>3157.6666666666661</v>
      </c>
      <c r="K23" s="38">
        <v>3182.5333333333338</v>
      </c>
      <c r="L23" s="38">
        <v>3202.7666666666664</v>
      </c>
      <c r="M23" s="28">
        <v>3162.3</v>
      </c>
      <c r="N23" s="28">
        <v>3117.2</v>
      </c>
      <c r="O23" s="39">
        <v>217200</v>
      </c>
      <c r="P23" s="40">
        <v>3.0360531309297913E-2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662.8</v>
      </c>
      <c r="F24" s="37">
        <v>660.41666666666663</v>
      </c>
      <c r="G24" s="38">
        <v>655.38333333333321</v>
      </c>
      <c r="H24" s="38">
        <v>647.96666666666658</v>
      </c>
      <c r="I24" s="38">
        <v>642.93333333333317</v>
      </c>
      <c r="J24" s="38">
        <v>667.83333333333326</v>
      </c>
      <c r="K24" s="38">
        <v>672.86666666666679</v>
      </c>
      <c r="L24" s="38">
        <v>680.2833333333333</v>
      </c>
      <c r="M24" s="28">
        <v>665.45</v>
      </c>
      <c r="N24" s="28">
        <v>653</v>
      </c>
      <c r="O24" s="39">
        <v>5569000</v>
      </c>
      <c r="P24" s="40">
        <v>-8.5454869147231615E-3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578.1</v>
      </c>
      <c r="F25" s="37">
        <v>580.05000000000007</v>
      </c>
      <c r="G25" s="38">
        <v>573.50000000000011</v>
      </c>
      <c r="H25" s="38">
        <v>568.90000000000009</v>
      </c>
      <c r="I25" s="38">
        <v>562.35000000000014</v>
      </c>
      <c r="J25" s="38">
        <v>584.65000000000009</v>
      </c>
      <c r="K25" s="38">
        <v>591.20000000000005</v>
      </c>
      <c r="L25" s="38">
        <v>595.80000000000007</v>
      </c>
      <c r="M25" s="28">
        <v>586.6</v>
      </c>
      <c r="N25" s="28">
        <v>575.45000000000005</v>
      </c>
      <c r="O25" s="39">
        <v>81525600</v>
      </c>
      <c r="P25" s="40">
        <v>2.591283863368669E-2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44924</v>
      </c>
      <c r="E26" s="37">
        <v>4817.1000000000004</v>
      </c>
      <c r="F26" s="37">
        <v>4851.083333333333</v>
      </c>
      <c r="G26" s="38">
        <v>4771.0166666666664</v>
      </c>
      <c r="H26" s="38">
        <v>4724.9333333333334</v>
      </c>
      <c r="I26" s="38">
        <v>4644.8666666666668</v>
      </c>
      <c r="J26" s="38">
        <v>4897.1666666666661</v>
      </c>
      <c r="K26" s="38">
        <v>4977.2333333333336</v>
      </c>
      <c r="L26" s="38">
        <v>5023.3166666666657</v>
      </c>
      <c r="M26" s="28">
        <v>4931.1499999999996</v>
      </c>
      <c r="N26" s="28">
        <v>4805</v>
      </c>
      <c r="O26" s="39">
        <v>1421125</v>
      </c>
      <c r="P26" s="40">
        <v>1.8271383788625167E-2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321.10000000000002</v>
      </c>
      <c r="F27" s="37">
        <v>321.93333333333334</v>
      </c>
      <c r="G27" s="38">
        <v>318.36666666666667</v>
      </c>
      <c r="H27" s="38">
        <v>315.63333333333333</v>
      </c>
      <c r="I27" s="38">
        <v>312.06666666666666</v>
      </c>
      <c r="J27" s="38">
        <v>324.66666666666669</v>
      </c>
      <c r="K27" s="38">
        <v>328.23333333333341</v>
      </c>
      <c r="L27" s="38">
        <v>330.9666666666667</v>
      </c>
      <c r="M27" s="28">
        <v>325.5</v>
      </c>
      <c r="N27" s="28">
        <v>319.2</v>
      </c>
      <c r="O27" s="39">
        <v>16569000</v>
      </c>
      <c r="P27" s="40">
        <v>-1.6209476309226933E-2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148.30000000000001</v>
      </c>
      <c r="F28" s="37">
        <v>148.01666666666668</v>
      </c>
      <c r="G28" s="38">
        <v>147.38333333333335</v>
      </c>
      <c r="H28" s="38">
        <v>146.46666666666667</v>
      </c>
      <c r="I28" s="38">
        <v>145.83333333333334</v>
      </c>
      <c r="J28" s="38">
        <v>148.93333333333337</v>
      </c>
      <c r="K28" s="38">
        <v>149.56666666666669</v>
      </c>
      <c r="L28" s="38">
        <v>150.48333333333338</v>
      </c>
      <c r="M28" s="28">
        <v>148.65</v>
      </c>
      <c r="N28" s="28">
        <v>147.1</v>
      </c>
      <c r="O28" s="39">
        <v>76355000</v>
      </c>
      <c r="P28" s="40">
        <v>-1.4583467767955088E-2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44924</v>
      </c>
      <c r="E29" s="37">
        <v>3182.45</v>
      </c>
      <c r="F29" s="37">
        <v>3170.4</v>
      </c>
      <c r="G29" s="38">
        <v>3148.6000000000004</v>
      </c>
      <c r="H29" s="38">
        <v>3114.7500000000005</v>
      </c>
      <c r="I29" s="38">
        <v>3092.9500000000007</v>
      </c>
      <c r="J29" s="38">
        <v>3204.25</v>
      </c>
      <c r="K29" s="38">
        <v>3226.05</v>
      </c>
      <c r="L29" s="38">
        <v>3259.8999999999996</v>
      </c>
      <c r="M29" s="28">
        <v>3192.2</v>
      </c>
      <c r="N29" s="28">
        <v>3136.55</v>
      </c>
      <c r="O29" s="39">
        <v>5938800</v>
      </c>
      <c r="P29" s="40">
        <v>-3.3744427451107999E-2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2054</v>
      </c>
      <c r="F30" s="37">
        <v>2042.3666666666668</v>
      </c>
      <c r="G30" s="38">
        <v>2022.7333333333336</v>
      </c>
      <c r="H30" s="38">
        <v>1991.4666666666667</v>
      </c>
      <c r="I30" s="38">
        <v>1971.8333333333335</v>
      </c>
      <c r="J30" s="38">
        <v>2073.6333333333337</v>
      </c>
      <c r="K30" s="38">
        <v>2093.2666666666669</v>
      </c>
      <c r="L30" s="38">
        <v>2124.5333333333338</v>
      </c>
      <c r="M30" s="28">
        <v>2062</v>
      </c>
      <c r="N30" s="28">
        <v>2011.1</v>
      </c>
      <c r="O30" s="39">
        <v>1487475</v>
      </c>
      <c r="P30" s="40">
        <v>7.3853484216795717E-2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8804.4500000000007</v>
      </c>
      <c r="F31" s="37">
        <v>8849.1166666666668</v>
      </c>
      <c r="G31" s="38">
        <v>8731.4333333333343</v>
      </c>
      <c r="H31" s="38">
        <v>8658.4166666666679</v>
      </c>
      <c r="I31" s="38">
        <v>8540.7333333333354</v>
      </c>
      <c r="J31" s="38">
        <v>8922.1333333333332</v>
      </c>
      <c r="K31" s="38">
        <v>9039.8166666666639</v>
      </c>
      <c r="L31" s="38">
        <v>9112.8333333333321</v>
      </c>
      <c r="M31" s="28">
        <v>8966.7999999999993</v>
      </c>
      <c r="N31" s="28">
        <v>8776.1</v>
      </c>
      <c r="O31" s="39">
        <v>113100</v>
      </c>
      <c r="P31" s="40">
        <v>-5.2770448548812663E-3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652.04999999999995</v>
      </c>
      <c r="F32" s="37">
        <v>652.36666666666667</v>
      </c>
      <c r="G32" s="38">
        <v>647.88333333333333</v>
      </c>
      <c r="H32" s="38">
        <v>643.7166666666667</v>
      </c>
      <c r="I32" s="38">
        <v>639.23333333333335</v>
      </c>
      <c r="J32" s="38">
        <v>656.5333333333333</v>
      </c>
      <c r="K32" s="38">
        <v>661.01666666666665</v>
      </c>
      <c r="L32" s="38">
        <v>665.18333333333328</v>
      </c>
      <c r="M32" s="28">
        <v>656.85</v>
      </c>
      <c r="N32" s="28">
        <v>648.20000000000005</v>
      </c>
      <c r="O32" s="39">
        <v>7084000</v>
      </c>
      <c r="P32" s="40">
        <v>1.9801980198019802E-3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470</v>
      </c>
      <c r="F33" s="37">
        <v>471.68333333333334</v>
      </c>
      <c r="G33" s="38">
        <v>466.86666666666667</v>
      </c>
      <c r="H33" s="38">
        <v>463.73333333333335</v>
      </c>
      <c r="I33" s="38">
        <v>458.91666666666669</v>
      </c>
      <c r="J33" s="38">
        <v>474.81666666666666</v>
      </c>
      <c r="K33" s="38">
        <v>479.63333333333338</v>
      </c>
      <c r="L33" s="38">
        <v>482.76666666666665</v>
      </c>
      <c r="M33" s="28">
        <v>476.5</v>
      </c>
      <c r="N33" s="28">
        <v>468.55</v>
      </c>
      <c r="O33" s="39">
        <v>14417000</v>
      </c>
      <c r="P33" s="40">
        <v>1.7072310405643738E-2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906.35</v>
      </c>
      <c r="F34" s="37">
        <v>907.9</v>
      </c>
      <c r="G34" s="38">
        <v>903.05</v>
      </c>
      <c r="H34" s="38">
        <v>899.75</v>
      </c>
      <c r="I34" s="38">
        <v>894.9</v>
      </c>
      <c r="J34" s="38">
        <v>911.19999999999993</v>
      </c>
      <c r="K34" s="38">
        <v>916.05000000000007</v>
      </c>
      <c r="L34" s="38">
        <v>919.34999999999991</v>
      </c>
      <c r="M34" s="28">
        <v>912.75</v>
      </c>
      <c r="N34" s="28">
        <v>904.6</v>
      </c>
      <c r="O34" s="39">
        <v>39878400</v>
      </c>
      <c r="P34" s="40">
        <v>-9.6200096200096204E-4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3680.45</v>
      </c>
      <c r="F35" s="37">
        <v>3682.2666666666664</v>
      </c>
      <c r="G35" s="38">
        <v>3666.1833333333329</v>
      </c>
      <c r="H35" s="38">
        <v>3651.9166666666665</v>
      </c>
      <c r="I35" s="38">
        <v>3635.833333333333</v>
      </c>
      <c r="J35" s="38">
        <v>3696.5333333333328</v>
      </c>
      <c r="K35" s="38">
        <v>3712.6166666666668</v>
      </c>
      <c r="L35" s="38">
        <v>3726.8833333333328</v>
      </c>
      <c r="M35" s="28">
        <v>3698.35</v>
      </c>
      <c r="N35" s="28">
        <v>3668</v>
      </c>
      <c r="O35" s="39">
        <v>1210000</v>
      </c>
      <c r="P35" s="40">
        <v>1.8518518518518517E-2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1648.5</v>
      </c>
      <c r="F36" s="37">
        <v>1653.2666666666664</v>
      </c>
      <c r="G36" s="38">
        <v>1638.5833333333328</v>
      </c>
      <c r="H36" s="38">
        <v>1628.6666666666663</v>
      </c>
      <c r="I36" s="38">
        <v>1613.9833333333327</v>
      </c>
      <c r="J36" s="38">
        <v>1663.1833333333329</v>
      </c>
      <c r="K36" s="38">
        <v>1677.8666666666663</v>
      </c>
      <c r="L36" s="38">
        <v>1687.7833333333331</v>
      </c>
      <c r="M36" s="28">
        <v>1667.95</v>
      </c>
      <c r="N36" s="28">
        <v>1643.35</v>
      </c>
      <c r="O36" s="39">
        <v>9191000</v>
      </c>
      <c r="P36" s="40">
        <v>9.1682679110623114E-3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6714.15</v>
      </c>
      <c r="F37" s="37">
        <v>6719</v>
      </c>
      <c r="G37" s="38">
        <v>6682.3</v>
      </c>
      <c r="H37" s="38">
        <v>6650.45</v>
      </c>
      <c r="I37" s="38">
        <v>6613.75</v>
      </c>
      <c r="J37" s="38">
        <v>6750.85</v>
      </c>
      <c r="K37" s="38">
        <v>6787.5500000000011</v>
      </c>
      <c r="L37" s="38">
        <v>6819.4000000000005</v>
      </c>
      <c r="M37" s="28">
        <v>6755.7</v>
      </c>
      <c r="N37" s="28">
        <v>6687.15</v>
      </c>
      <c r="O37" s="39">
        <v>6094625</v>
      </c>
      <c r="P37" s="40">
        <v>5.797981989801454E-2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2076.9</v>
      </c>
      <c r="F38" s="37">
        <v>2082.2166666666667</v>
      </c>
      <c r="G38" s="38">
        <v>2064.9833333333336</v>
      </c>
      <c r="H38" s="38">
        <v>2053.0666666666671</v>
      </c>
      <c r="I38" s="38">
        <v>2035.8333333333339</v>
      </c>
      <c r="J38" s="38">
        <v>2094.1333333333332</v>
      </c>
      <c r="K38" s="38">
        <v>2111.3666666666659</v>
      </c>
      <c r="L38" s="38">
        <v>2123.2833333333328</v>
      </c>
      <c r="M38" s="28">
        <v>2099.4499999999998</v>
      </c>
      <c r="N38" s="28">
        <v>2070.3000000000002</v>
      </c>
      <c r="O38" s="39">
        <v>1989600</v>
      </c>
      <c r="P38" s="40">
        <v>2.5355596784168214E-2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386.65</v>
      </c>
      <c r="F39" s="37">
        <v>387.31666666666666</v>
      </c>
      <c r="G39" s="38">
        <v>382.88333333333333</v>
      </c>
      <c r="H39" s="38">
        <v>379.11666666666667</v>
      </c>
      <c r="I39" s="38">
        <v>374.68333333333334</v>
      </c>
      <c r="J39" s="38">
        <v>391.08333333333331</v>
      </c>
      <c r="K39" s="38">
        <v>395.51666666666659</v>
      </c>
      <c r="L39" s="38">
        <v>399.2833333333333</v>
      </c>
      <c r="M39" s="28">
        <v>391.75</v>
      </c>
      <c r="N39" s="28">
        <v>383.55</v>
      </c>
      <c r="O39" s="39">
        <v>8756800</v>
      </c>
      <c r="P39" s="40">
        <v>7.362414872078042E-3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242.9</v>
      </c>
      <c r="F40" s="37">
        <v>243.93333333333331</v>
      </c>
      <c r="G40" s="38">
        <v>240.96666666666661</v>
      </c>
      <c r="H40" s="38">
        <v>239.0333333333333</v>
      </c>
      <c r="I40" s="38">
        <v>236.06666666666661</v>
      </c>
      <c r="J40" s="38">
        <v>245.86666666666662</v>
      </c>
      <c r="K40" s="38">
        <v>248.83333333333331</v>
      </c>
      <c r="L40" s="38">
        <v>250.76666666666662</v>
      </c>
      <c r="M40" s="28">
        <v>246.9</v>
      </c>
      <c r="N40" s="28">
        <v>242</v>
      </c>
      <c r="O40" s="39">
        <v>54673200</v>
      </c>
      <c r="P40" s="40">
        <v>1.1152168847165352E-2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173.4</v>
      </c>
      <c r="F41" s="37">
        <v>172.79999999999998</v>
      </c>
      <c r="G41" s="38">
        <v>171.84999999999997</v>
      </c>
      <c r="H41" s="38">
        <v>170.29999999999998</v>
      </c>
      <c r="I41" s="38">
        <v>169.34999999999997</v>
      </c>
      <c r="J41" s="38">
        <v>174.34999999999997</v>
      </c>
      <c r="K41" s="38">
        <v>175.29999999999995</v>
      </c>
      <c r="L41" s="38">
        <v>176.84999999999997</v>
      </c>
      <c r="M41" s="28">
        <v>173.75</v>
      </c>
      <c r="N41" s="28">
        <v>171.25</v>
      </c>
      <c r="O41" s="39">
        <v>85608900</v>
      </c>
      <c r="P41" s="40">
        <v>1.3084112149532711E-2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1748.7</v>
      </c>
      <c r="F42" s="37">
        <v>1745.1166666666668</v>
      </c>
      <c r="G42" s="38">
        <v>1736.4333333333336</v>
      </c>
      <c r="H42" s="38">
        <v>1724.1666666666667</v>
      </c>
      <c r="I42" s="38">
        <v>1715.4833333333336</v>
      </c>
      <c r="J42" s="38">
        <v>1757.3833333333337</v>
      </c>
      <c r="K42" s="38">
        <v>1766.0666666666671</v>
      </c>
      <c r="L42" s="38">
        <v>1778.3333333333337</v>
      </c>
      <c r="M42" s="28">
        <v>1753.8</v>
      </c>
      <c r="N42" s="28">
        <v>1732.85</v>
      </c>
      <c r="O42" s="39">
        <v>2150775</v>
      </c>
      <c r="P42" s="40">
        <v>-7.1093055731877618E-3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108</v>
      </c>
      <c r="F43" s="37">
        <v>107.41666666666667</v>
      </c>
      <c r="G43" s="38">
        <v>106.63333333333334</v>
      </c>
      <c r="H43" s="38">
        <v>105.26666666666667</v>
      </c>
      <c r="I43" s="38">
        <v>104.48333333333333</v>
      </c>
      <c r="J43" s="38">
        <v>108.78333333333335</v>
      </c>
      <c r="K43" s="38">
        <v>109.56666666666668</v>
      </c>
      <c r="L43" s="38">
        <v>110.93333333333335</v>
      </c>
      <c r="M43" s="28">
        <v>108.2</v>
      </c>
      <c r="N43" s="28">
        <v>106.05</v>
      </c>
      <c r="O43" s="39">
        <v>100223100</v>
      </c>
      <c r="P43" s="40">
        <v>3.8250742178579586E-3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626.4</v>
      </c>
      <c r="F44" s="37">
        <v>625.13333333333333</v>
      </c>
      <c r="G44" s="38">
        <v>618.76666666666665</v>
      </c>
      <c r="H44" s="38">
        <v>611.13333333333333</v>
      </c>
      <c r="I44" s="38">
        <v>604.76666666666665</v>
      </c>
      <c r="J44" s="38">
        <v>632.76666666666665</v>
      </c>
      <c r="K44" s="38">
        <v>639.13333333333321</v>
      </c>
      <c r="L44" s="38">
        <v>646.76666666666665</v>
      </c>
      <c r="M44" s="28">
        <v>631.5</v>
      </c>
      <c r="N44" s="28">
        <v>617.5</v>
      </c>
      <c r="O44" s="39">
        <v>6597800</v>
      </c>
      <c r="P44" s="40">
        <v>6.8210151380231523E-2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854.55</v>
      </c>
      <c r="F45" s="37">
        <v>856.73333333333323</v>
      </c>
      <c r="G45" s="38">
        <v>848.91666666666652</v>
      </c>
      <c r="H45" s="38">
        <v>843.2833333333333</v>
      </c>
      <c r="I45" s="38">
        <v>835.46666666666658</v>
      </c>
      <c r="J45" s="38">
        <v>862.36666666666645</v>
      </c>
      <c r="K45" s="38">
        <v>870.18333333333328</v>
      </c>
      <c r="L45" s="38">
        <v>875.81666666666638</v>
      </c>
      <c r="M45" s="28">
        <v>864.55</v>
      </c>
      <c r="N45" s="28">
        <v>851.1</v>
      </c>
      <c r="O45" s="39">
        <v>7163000</v>
      </c>
      <c r="P45" s="40">
        <v>-2.9535293320688254E-2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849.6</v>
      </c>
      <c r="F46" s="37">
        <v>850.93333333333339</v>
      </c>
      <c r="G46" s="38">
        <v>845.76666666666677</v>
      </c>
      <c r="H46" s="38">
        <v>841.93333333333339</v>
      </c>
      <c r="I46" s="38">
        <v>836.76666666666677</v>
      </c>
      <c r="J46" s="38">
        <v>854.76666666666677</v>
      </c>
      <c r="K46" s="38">
        <v>859.93333333333328</v>
      </c>
      <c r="L46" s="38">
        <v>863.76666666666677</v>
      </c>
      <c r="M46" s="28">
        <v>856.1</v>
      </c>
      <c r="N46" s="28">
        <v>847.1</v>
      </c>
      <c r="O46" s="39">
        <v>36914150</v>
      </c>
      <c r="P46" s="40">
        <v>-1.0441337509868337E-2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88.35</v>
      </c>
      <c r="F47" s="37">
        <v>89.333333333333329</v>
      </c>
      <c r="G47" s="38">
        <v>86.566666666666663</v>
      </c>
      <c r="H47" s="38">
        <v>84.783333333333331</v>
      </c>
      <c r="I47" s="38">
        <v>82.016666666666666</v>
      </c>
      <c r="J47" s="38">
        <v>91.11666666666666</v>
      </c>
      <c r="K47" s="38">
        <v>93.88333333333334</v>
      </c>
      <c r="L47" s="38">
        <v>95.666666666666657</v>
      </c>
      <c r="M47" s="28">
        <v>92.1</v>
      </c>
      <c r="N47" s="28">
        <v>87.55</v>
      </c>
      <c r="O47" s="39">
        <v>98700000</v>
      </c>
      <c r="P47" s="40">
        <v>-2.3782324228891889E-2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281.5</v>
      </c>
      <c r="F48" s="37">
        <v>283.16666666666669</v>
      </c>
      <c r="G48" s="38">
        <v>279.08333333333337</v>
      </c>
      <c r="H48" s="38">
        <v>276.66666666666669</v>
      </c>
      <c r="I48" s="38">
        <v>272.58333333333337</v>
      </c>
      <c r="J48" s="38">
        <v>285.58333333333337</v>
      </c>
      <c r="K48" s="38">
        <v>289.66666666666674</v>
      </c>
      <c r="L48" s="38">
        <v>292.08333333333337</v>
      </c>
      <c r="M48" s="28">
        <v>287.25</v>
      </c>
      <c r="N48" s="28">
        <v>280.75</v>
      </c>
      <c r="O48" s="39">
        <v>21583200</v>
      </c>
      <c r="P48" s="40">
        <v>5.4145135924511346E-2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17280.849999999999</v>
      </c>
      <c r="F49" s="37">
        <v>17253.283333333333</v>
      </c>
      <c r="G49" s="38">
        <v>17147.566666666666</v>
      </c>
      <c r="H49" s="38">
        <v>17014.283333333333</v>
      </c>
      <c r="I49" s="38">
        <v>16908.566666666666</v>
      </c>
      <c r="J49" s="38">
        <v>17386.566666666666</v>
      </c>
      <c r="K49" s="38">
        <v>17492.283333333333</v>
      </c>
      <c r="L49" s="38">
        <v>17625.566666666666</v>
      </c>
      <c r="M49" s="28">
        <v>17359</v>
      </c>
      <c r="N49" s="28">
        <v>17120</v>
      </c>
      <c r="O49" s="39">
        <v>136200</v>
      </c>
      <c r="P49" s="40">
        <v>-3.7455830388692581E-2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341.2</v>
      </c>
      <c r="F50" s="37">
        <v>342</v>
      </c>
      <c r="G50" s="38">
        <v>339.35</v>
      </c>
      <c r="H50" s="38">
        <v>337.5</v>
      </c>
      <c r="I50" s="38">
        <v>334.85</v>
      </c>
      <c r="J50" s="38">
        <v>343.85</v>
      </c>
      <c r="K50" s="38">
        <v>346.5</v>
      </c>
      <c r="L50" s="38">
        <v>348.35</v>
      </c>
      <c r="M50" s="28">
        <v>344.65</v>
      </c>
      <c r="N50" s="28">
        <v>340.15</v>
      </c>
      <c r="O50" s="39">
        <v>18779400</v>
      </c>
      <c r="P50" s="40">
        <v>-1.8901636261049463E-2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4425.05</v>
      </c>
      <c r="F51" s="37">
        <v>4425.75</v>
      </c>
      <c r="G51" s="38">
        <v>4391.8</v>
      </c>
      <c r="H51" s="38">
        <v>4358.55</v>
      </c>
      <c r="I51" s="38">
        <v>4324.6000000000004</v>
      </c>
      <c r="J51" s="38">
        <v>4459</v>
      </c>
      <c r="K51" s="38">
        <v>4492.9500000000007</v>
      </c>
      <c r="L51" s="38">
        <v>4526.2</v>
      </c>
      <c r="M51" s="28">
        <v>4459.7</v>
      </c>
      <c r="N51" s="28">
        <v>4392.5</v>
      </c>
      <c r="O51" s="39">
        <v>1337600</v>
      </c>
      <c r="P51" s="40">
        <v>-5.5767330227304818E-2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332.25</v>
      </c>
      <c r="F52" s="37">
        <v>333.40000000000003</v>
      </c>
      <c r="G52" s="38">
        <v>330.10000000000008</v>
      </c>
      <c r="H52" s="38">
        <v>327.95000000000005</v>
      </c>
      <c r="I52" s="38">
        <v>324.65000000000009</v>
      </c>
      <c r="J52" s="38">
        <v>335.55000000000007</v>
      </c>
      <c r="K52" s="38">
        <v>338.85</v>
      </c>
      <c r="L52" s="38">
        <v>341.00000000000006</v>
      </c>
      <c r="M52" s="28">
        <v>336.7</v>
      </c>
      <c r="N52" s="28">
        <v>331.25</v>
      </c>
      <c r="O52" s="39">
        <v>8511000</v>
      </c>
      <c r="P52" s="40">
        <v>-5.7242990654205609E-3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325.39999999999998</v>
      </c>
      <c r="F53" s="37">
        <v>323.15000000000003</v>
      </c>
      <c r="G53" s="38">
        <v>320.20000000000005</v>
      </c>
      <c r="H53" s="38">
        <v>315</v>
      </c>
      <c r="I53" s="38">
        <v>312.05</v>
      </c>
      <c r="J53" s="38">
        <v>328.35000000000008</v>
      </c>
      <c r="K53" s="38">
        <v>331.3</v>
      </c>
      <c r="L53" s="38">
        <v>336.50000000000011</v>
      </c>
      <c r="M53" s="28">
        <v>326.10000000000002</v>
      </c>
      <c r="N53" s="28">
        <v>317.95</v>
      </c>
      <c r="O53" s="39">
        <v>44350200</v>
      </c>
      <c r="P53" s="40">
        <v>8.5344139497758945E-3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566.85</v>
      </c>
      <c r="F54" s="37">
        <v>563.36666666666667</v>
      </c>
      <c r="G54" s="38">
        <v>554.0333333333333</v>
      </c>
      <c r="H54" s="38">
        <v>541.21666666666658</v>
      </c>
      <c r="I54" s="38">
        <v>531.88333333333321</v>
      </c>
      <c r="J54" s="38">
        <v>576.18333333333339</v>
      </c>
      <c r="K54" s="38">
        <v>585.51666666666665</v>
      </c>
      <c r="L54" s="38">
        <v>598.33333333333348</v>
      </c>
      <c r="M54" s="28">
        <v>572.70000000000005</v>
      </c>
      <c r="N54" s="28">
        <v>550.54999999999995</v>
      </c>
      <c r="O54" s="39">
        <v>4607850</v>
      </c>
      <c r="P54" s="40">
        <v>5.3734671125975471E-2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312.05</v>
      </c>
      <c r="F55" s="37">
        <v>310.03333333333336</v>
      </c>
      <c r="G55" s="38">
        <v>307.16666666666674</v>
      </c>
      <c r="H55" s="38">
        <v>302.28333333333336</v>
      </c>
      <c r="I55" s="38">
        <v>299.41666666666674</v>
      </c>
      <c r="J55" s="38">
        <v>314.91666666666674</v>
      </c>
      <c r="K55" s="38">
        <v>317.78333333333342</v>
      </c>
      <c r="L55" s="38">
        <v>322.66666666666674</v>
      </c>
      <c r="M55" s="28">
        <v>312.89999999999998</v>
      </c>
      <c r="N55" s="28">
        <v>305.14999999999998</v>
      </c>
      <c r="O55" s="39">
        <v>8251500</v>
      </c>
      <c r="P55" s="40">
        <v>3.9100868908197958E-2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743.3</v>
      </c>
      <c r="F56" s="37">
        <v>741.26666666666677</v>
      </c>
      <c r="G56" s="38">
        <v>735.03333333333353</v>
      </c>
      <c r="H56" s="38">
        <v>726.76666666666677</v>
      </c>
      <c r="I56" s="38">
        <v>720.53333333333353</v>
      </c>
      <c r="J56" s="38">
        <v>749.53333333333353</v>
      </c>
      <c r="K56" s="38">
        <v>755.76666666666688</v>
      </c>
      <c r="L56" s="38">
        <v>764.03333333333353</v>
      </c>
      <c r="M56" s="28">
        <v>747.5</v>
      </c>
      <c r="N56" s="28">
        <v>733</v>
      </c>
      <c r="O56" s="39">
        <v>7491250</v>
      </c>
      <c r="P56" s="40">
        <v>-2.4966711051930758E-3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1122.3499999999999</v>
      </c>
      <c r="F57" s="37">
        <v>1122.0833333333333</v>
      </c>
      <c r="G57" s="38">
        <v>1115.4166666666665</v>
      </c>
      <c r="H57" s="38">
        <v>1108.4833333333333</v>
      </c>
      <c r="I57" s="38">
        <v>1101.8166666666666</v>
      </c>
      <c r="J57" s="38">
        <v>1129.0166666666664</v>
      </c>
      <c r="K57" s="38">
        <v>1135.6833333333329</v>
      </c>
      <c r="L57" s="38">
        <v>1142.6166666666663</v>
      </c>
      <c r="M57" s="28">
        <v>1128.75</v>
      </c>
      <c r="N57" s="28">
        <v>1115.1500000000001</v>
      </c>
      <c r="O57" s="39">
        <v>7805850</v>
      </c>
      <c r="P57" s="40">
        <v>-1.8471597874948918E-2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232.7</v>
      </c>
      <c r="F58" s="37">
        <v>231.36666666666667</v>
      </c>
      <c r="G58" s="38">
        <v>229.48333333333335</v>
      </c>
      <c r="H58" s="38">
        <v>226.26666666666668</v>
      </c>
      <c r="I58" s="38">
        <v>224.38333333333335</v>
      </c>
      <c r="J58" s="38">
        <v>234.58333333333334</v>
      </c>
      <c r="K58" s="38">
        <v>236.46666666666667</v>
      </c>
      <c r="L58" s="38">
        <v>239.68333333333334</v>
      </c>
      <c r="M58" s="28">
        <v>233.25</v>
      </c>
      <c r="N58" s="28">
        <v>228.15</v>
      </c>
      <c r="O58" s="39">
        <v>30013200</v>
      </c>
      <c r="P58" s="40">
        <v>-6.2696747114375659E-2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4192.95</v>
      </c>
      <c r="F59" s="37">
        <v>4210.3666666666659</v>
      </c>
      <c r="G59" s="38">
        <v>4163.7833333333319</v>
      </c>
      <c r="H59" s="38">
        <v>4134.6166666666659</v>
      </c>
      <c r="I59" s="38">
        <v>4088.0333333333319</v>
      </c>
      <c r="J59" s="38">
        <v>4239.5333333333319</v>
      </c>
      <c r="K59" s="38">
        <v>4286.1166666666659</v>
      </c>
      <c r="L59" s="38">
        <v>4315.2833333333319</v>
      </c>
      <c r="M59" s="28">
        <v>4256.95</v>
      </c>
      <c r="N59" s="28">
        <v>4181.2</v>
      </c>
      <c r="O59" s="39">
        <v>685200</v>
      </c>
      <c r="P59" s="40">
        <v>-3.5472972972972971E-2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1611.95</v>
      </c>
      <c r="F60" s="37">
        <v>1620.2833333333335</v>
      </c>
      <c r="G60" s="38">
        <v>1600.666666666667</v>
      </c>
      <c r="H60" s="38">
        <v>1589.3833333333334</v>
      </c>
      <c r="I60" s="38">
        <v>1569.7666666666669</v>
      </c>
      <c r="J60" s="38">
        <v>1631.5666666666671</v>
      </c>
      <c r="K60" s="38">
        <v>1651.1833333333334</v>
      </c>
      <c r="L60" s="38">
        <v>1662.4666666666672</v>
      </c>
      <c r="M60" s="28">
        <v>1639.9</v>
      </c>
      <c r="N60" s="28">
        <v>1609</v>
      </c>
      <c r="O60" s="39">
        <v>2153550</v>
      </c>
      <c r="P60" s="40">
        <v>4.0060851926977691E-2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780.7</v>
      </c>
      <c r="F61" s="37">
        <v>783.38333333333333</v>
      </c>
      <c r="G61" s="38">
        <v>774.76666666666665</v>
      </c>
      <c r="H61" s="38">
        <v>768.83333333333337</v>
      </c>
      <c r="I61" s="38">
        <v>760.2166666666667</v>
      </c>
      <c r="J61" s="38">
        <v>789.31666666666661</v>
      </c>
      <c r="K61" s="38">
        <v>797.93333333333317</v>
      </c>
      <c r="L61" s="38">
        <v>803.86666666666656</v>
      </c>
      <c r="M61" s="28">
        <v>792</v>
      </c>
      <c r="N61" s="28">
        <v>777.45</v>
      </c>
      <c r="O61" s="39">
        <v>8302000</v>
      </c>
      <c r="P61" s="40">
        <v>-6.9377990430622011E-3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929.15</v>
      </c>
      <c r="F62" s="37">
        <v>925.36666666666679</v>
      </c>
      <c r="G62" s="38">
        <v>919.73333333333358</v>
      </c>
      <c r="H62" s="38">
        <v>910.31666666666683</v>
      </c>
      <c r="I62" s="38">
        <v>904.68333333333362</v>
      </c>
      <c r="J62" s="38">
        <v>934.78333333333353</v>
      </c>
      <c r="K62" s="38">
        <v>940.41666666666674</v>
      </c>
      <c r="L62" s="38">
        <v>949.83333333333348</v>
      </c>
      <c r="M62" s="28">
        <v>931</v>
      </c>
      <c r="N62" s="28">
        <v>915.95</v>
      </c>
      <c r="O62" s="39">
        <v>2621500</v>
      </c>
      <c r="P62" s="40">
        <v>1.821642196846112E-2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372.2</v>
      </c>
      <c r="F63" s="37">
        <v>373.51666666666665</v>
      </c>
      <c r="G63" s="38">
        <v>369.43333333333328</v>
      </c>
      <c r="H63" s="38">
        <v>366.66666666666663</v>
      </c>
      <c r="I63" s="38">
        <v>362.58333333333326</v>
      </c>
      <c r="J63" s="38">
        <v>376.2833333333333</v>
      </c>
      <c r="K63" s="38">
        <v>380.36666666666667</v>
      </c>
      <c r="L63" s="38">
        <v>383.13333333333333</v>
      </c>
      <c r="M63" s="28">
        <v>377.6</v>
      </c>
      <c r="N63" s="28">
        <v>370.75</v>
      </c>
      <c r="O63" s="39">
        <v>3705000</v>
      </c>
      <c r="P63" s="40">
        <v>-2.3715415019762844E-2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197.35</v>
      </c>
      <c r="F64" s="37">
        <v>196.83333333333334</v>
      </c>
      <c r="G64" s="38">
        <v>192.81666666666669</v>
      </c>
      <c r="H64" s="38">
        <v>188.28333333333336</v>
      </c>
      <c r="I64" s="38">
        <v>184.26666666666671</v>
      </c>
      <c r="J64" s="38">
        <v>201.36666666666667</v>
      </c>
      <c r="K64" s="38">
        <v>205.38333333333333</v>
      </c>
      <c r="L64" s="38">
        <v>209.91666666666666</v>
      </c>
      <c r="M64" s="28">
        <v>200.85</v>
      </c>
      <c r="N64" s="28">
        <v>192.3</v>
      </c>
      <c r="O64" s="39">
        <v>8515000</v>
      </c>
      <c r="P64" s="40">
        <v>9.588159588159588E-2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1441.4</v>
      </c>
      <c r="F65" s="37">
        <v>1439.1166666666668</v>
      </c>
      <c r="G65" s="38">
        <v>1428.2333333333336</v>
      </c>
      <c r="H65" s="38">
        <v>1415.0666666666668</v>
      </c>
      <c r="I65" s="38">
        <v>1404.1833333333336</v>
      </c>
      <c r="J65" s="38">
        <v>1452.2833333333335</v>
      </c>
      <c r="K65" s="38">
        <v>1463.1666666666667</v>
      </c>
      <c r="L65" s="38">
        <v>1476.3333333333335</v>
      </c>
      <c r="M65" s="28">
        <v>1450</v>
      </c>
      <c r="N65" s="28">
        <v>1425.95</v>
      </c>
      <c r="O65" s="39">
        <v>1661400</v>
      </c>
      <c r="P65" s="40">
        <v>5.0455235204855842E-2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590.75</v>
      </c>
      <c r="F66" s="37">
        <v>590.93333333333328</v>
      </c>
      <c r="G66" s="38">
        <v>586.01666666666654</v>
      </c>
      <c r="H66" s="38">
        <v>581.2833333333333</v>
      </c>
      <c r="I66" s="38">
        <v>576.36666666666656</v>
      </c>
      <c r="J66" s="38">
        <v>595.66666666666652</v>
      </c>
      <c r="K66" s="38">
        <v>600.58333333333326</v>
      </c>
      <c r="L66" s="38">
        <v>605.31666666666649</v>
      </c>
      <c r="M66" s="28">
        <v>595.85</v>
      </c>
      <c r="N66" s="28">
        <v>586.20000000000005</v>
      </c>
      <c r="O66" s="39">
        <v>11190000</v>
      </c>
      <c r="P66" s="40">
        <v>-2.2920759659463E-2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1900.5</v>
      </c>
      <c r="F67" s="37">
        <v>1916.05</v>
      </c>
      <c r="G67" s="38">
        <v>1874.6999999999998</v>
      </c>
      <c r="H67" s="38">
        <v>1848.8999999999999</v>
      </c>
      <c r="I67" s="38">
        <v>1807.5499999999997</v>
      </c>
      <c r="J67" s="38">
        <v>1941.85</v>
      </c>
      <c r="K67" s="38">
        <v>1983.1999999999998</v>
      </c>
      <c r="L67" s="38">
        <v>2009</v>
      </c>
      <c r="M67" s="28">
        <v>1957.4</v>
      </c>
      <c r="N67" s="28">
        <v>1890.25</v>
      </c>
      <c r="O67" s="39">
        <v>1291500</v>
      </c>
      <c r="P67" s="40">
        <v>1.0563380281690141E-2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2258.6</v>
      </c>
      <c r="F68" s="37">
        <v>2243.65</v>
      </c>
      <c r="G68" s="38">
        <v>2219.9500000000003</v>
      </c>
      <c r="H68" s="38">
        <v>2181.3000000000002</v>
      </c>
      <c r="I68" s="38">
        <v>2157.6000000000004</v>
      </c>
      <c r="J68" s="38">
        <v>2282.3000000000002</v>
      </c>
      <c r="K68" s="38">
        <v>2306</v>
      </c>
      <c r="L68" s="38">
        <v>2344.65</v>
      </c>
      <c r="M68" s="28">
        <v>2267.35</v>
      </c>
      <c r="N68" s="28">
        <v>2205</v>
      </c>
      <c r="O68" s="39">
        <v>1488000</v>
      </c>
      <c r="P68" s="40">
        <v>2.8334485141672427E-2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235.45</v>
      </c>
      <c r="F69" s="37">
        <v>233.7833333333333</v>
      </c>
      <c r="G69" s="38">
        <v>231.21666666666661</v>
      </c>
      <c r="H69" s="38">
        <v>226.98333333333332</v>
      </c>
      <c r="I69" s="38">
        <v>224.41666666666663</v>
      </c>
      <c r="J69" s="38">
        <v>238.01666666666659</v>
      </c>
      <c r="K69" s="38">
        <v>240.58333333333331</v>
      </c>
      <c r="L69" s="38">
        <v>244.81666666666658</v>
      </c>
      <c r="M69" s="28">
        <v>236.35</v>
      </c>
      <c r="N69" s="28">
        <v>229.55</v>
      </c>
      <c r="O69" s="39">
        <v>16908800</v>
      </c>
      <c r="P69" s="40">
        <v>-3.6348922298337E-2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3386.05</v>
      </c>
      <c r="F70" s="37">
        <v>3387.35</v>
      </c>
      <c r="G70" s="38">
        <v>3369.7</v>
      </c>
      <c r="H70" s="38">
        <v>3353.35</v>
      </c>
      <c r="I70" s="38">
        <v>3335.7</v>
      </c>
      <c r="J70" s="38">
        <v>3403.7</v>
      </c>
      <c r="K70" s="38">
        <v>3421.3500000000004</v>
      </c>
      <c r="L70" s="38">
        <v>3437.7</v>
      </c>
      <c r="M70" s="28">
        <v>3405</v>
      </c>
      <c r="N70" s="28">
        <v>3371</v>
      </c>
      <c r="O70" s="39">
        <v>2864250</v>
      </c>
      <c r="P70" s="40">
        <v>-6.1934006453627562E-3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4401.6000000000004</v>
      </c>
      <c r="F71" s="37">
        <v>4399.9000000000005</v>
      </c>
      <c r="G71" s="38">
        <v>4369.8000000000011</v>
      </c>
      <c r="H71" s="38">
        <v>4338.0000000000009</v>
      </c>
      <c r="I71" s="38">
        <v>4307.9000000000015</v>
      </c>
      <c r="J71" s="38">
        <v>4431.7000000000007</v>
      </c>
      <c r="K71" s="38">
        <v>4461.8000000000011</v>
      </c>
      <c r="L71" s="38">
        <v>4493.6000000000004</v>
      </c>
      <c r="M71" s="28">
        <v>4430</v>
      </c>
      <c r="N71" s="28">
        <v>4368.1000000000004</v>
      </c>
      <c r="O71" s="39">
        <v>524750</v>
      </c>
      <c r="P71" s="40">
        <v>8.1652257444764648E-3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420.3</v>
      </c>
      <c r="F72" s="37">
        <v>418.09999999999997</v>
      </c>
      <c r="G72" s="38">
        <v>414.49999999999994</v>
      </c>
      <c r="H72" s="38">
        <v>408.7</v>
      </c>
      <c r="I72" s="38">
        <v>405.09999999999997</v>
      </c>
      <c r="J72" s="38">
        <v>423.89999999999992</v>
      </c>
      <c r="K72" s="38">
        <v>427.49999999999994</v>
      </c>
      <c r="L72" s="38">
        <v>433.2999999999999</v>
      </c>
      <c r="M72" s="28">
        <v>421.7</v>
      </c>
      <c r="N72" s="28">
        <v>412.3</v>
      </c>
      <c r="O72" s="39">
        <v>47211450</v>
      </c>
      <c r="P72" s="40">
        <v>1.1381711498356368E-2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4503.95</v>
      </c>
      <c r="F73" s="37">
        <v>4515.7999999999993</v>
      </c>
      <c r="G73" s="38">
        <v>4472.1999999999989</v>
      </c>
      <c r="H73" s="38">
        <v>4440.45</v>
      </c>
      <c r="I73" s="38">
        <v>4396.8499999999995</v>
      </c>
      <c r="J73" s="38">
        <v>4547.5499999999984</v>
      </c>
      <c r="K73" s="38">
        <v>4591.1499999999987</v>
      </c>
      <c r="L73" s="38">
        <v>4622.8999999999978</v>
      </c>
      <c r="M73" s="28">
        <v>4559.3999999999996</v>
      </c>
      <c r="N73" s="28">
        <v>4484.05</v>
      </c>
      <c r="O73" s="39">
        <v>1799750</v>
      </c>
      <c r="P73" s="40">
        <v>1.2731237251178166E-2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44924</v>
      </c>
      <c r="E74" s="37">
        <v>3362.75</v>
      </c>
      <c r="F74" s="37">
        <v>3355.1833333333329</v>
      </c>
      <c r="G74" s="38">
        <v>3338.8666666666659</v>
      </c>
      <c r="H74" s="38">
        <v>3314.9833333333331</v>
      </c>
      <c r="I74" s="38">
        <v>3298.6666666666661</v>
      </c>
      <c r="J74" s="38">
        <v>3379.0666666666657</v>
      </c>
      <c r="K74" s="38">
        <v>3395.3833333333323</v>
      </c>
      <c r="L74" s="38">
        <v>3419.2666666666655</v>
      </c>
      <c r="M74" s="28">
        <v>3371.5</v>
      </c>
      <c r="N74" s="28">
        <v>3331.3</v>
      </c>
      <c r="O74" s="39">
        <v>3527825</v>
      </c>
      <c r="P74" s="40">
        <v>-3.3002350458099489E-2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2321.4</v>
      </c>
      <c r="F75" s="37">
        <v>2321.5333333333333</v>
      </c>
      <c r="G75" s="38">
        <v>2302.8666666666668</v>
      </c>
      <c r="H75" s="38">
        <v>2284.3333333333335</v>
      </c>
      <c r="I75" s="38">
        <v>2265.666666666667</v>
      </c>
      <c r="J75" s="38">
        <v>2340.0666666666666</v>
      </c>
      <c r="K75" s="38">
        <v>2358.7333333333336</v>
      </c>
      <c r="L75" s="38">
        <v>2377.2666666666664</v>
      </c>
      <c r="M75" s="28">
        <v>2340.1999999999998</v>
      </c>
      <c r="N75" s="28">
        <v>2303</v>
      </c>
      <c r="O75" s="39">
        <v>1223475</v>
      </c>
      <c r="P75" s="40">
        <v>-6.6979236436704621E-3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193.15</v>
      </c>
      <c r="F76" s="37">
        <v>192.25</v>
      </c>
      <c r="G76" s="38">
        <v>190.95</v>
      </c>
      <c r="H76" s="38">
        <v>188.75</v>
      </c>
      <c r="I76" s="38">
        <v>187.45</v>
      </c>
      <c r="J76" s="38">
        <v>194.45</v>
      </c>
      <c r="K76" s="38">
        <v>195.75</v>
      </c>
      <c r="L76" s="38">
        <v>197.95</v>
      </c>
      <c r="M76" s="28">
        <v>193.55</v>
      </c>
      <c r="N76" s="28">
        <v>190.05</v>
      </c>
      <c r="O76" s="39">
        <v>27028800</v>
      </c>
      <c r="P76" s="40">
        <v>-1.3792197556810718E-2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137.55000000000001</v>
      </c>
      <c r="F77" s="37">
        <v>136.13333333333335</v>
      </c>
      <c r="G77" s="38">
        <v>134.3666666666667</v>
      </c>
      <c r="H77" s="38">
        <v>131.18333333333334</v>
      </c>
      <c r="I77" s="38">
        <v>129.41666666666669</v>
      </c>
      <c r="J77" s="38">
        <v>139.31666666666672</v>
      </c>
      <c r="K77" s="38">
        <v>141.08333333333337</v>
      </c>
      <c r="L77" s="38">
        <v>144.26666666666674</v>
      </c>
      <c r="M77" s="28">
        <v>137.9</v>
      </c>
      <c r="N77" s="28">
        <v>132.94999999999999</v>
      </c>
      <c r="O77" s="39">
        <v>78495000</v>
      </c>
      <c r="P77" s="40">
        <v>3.6100844772967267E-2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114.65</v>
      </c>
      <c r="F78" s="37">
        <v>114.66666666666667</v>
      </c>
      <c r="G78" s="38">
        <v>113.68333333333334</v>
      </c>
      <c r="H78" s="38">
        <v>112.71666666666667</v>
      </c>
      <c r="I78" s="38">
        <v>111.73333333333333</v>
      </c>
      <c r="J78" s="38">
        <v>115.63333333333334</v>
      </c>
      <c r="K78" s="38">
        <v>116.61666666666666</v>
      </c>
      <c r="L78" s="38">
        <v>117.58333333333334</v>
      </c>
      <c r="M78" s="28">
        <v>115.65</v>
      </c>
      <c r="N78" s="28">
        <v>113.7</v>
      </c>
      <c r="O78" s="39">
        <v>16016000</v>
      </c>
      <c r="P78" s="40">
        <v>1.4827018121911038E-2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94</v>
      </c>
      <c r="F79" s="37">
        <v>94.016666666666666</v>
      </c>
      <c r="G79" s="38">
        <v>93.383333333333326</v>
      </c>
      <c r="H79" s="38">
        <v>92.766666666666666</v>
      </c>
      <c r="I79" s="38">
        <v>92.133333333333326</v>
      </c>
      <c r="J79" s="38">
        <v>94.633333333333326</v>
      </c>
      <c r="K79" s="38">
        <v>95.26666666666668</v>
      </c>
      <c r="L79" s="38">
        <v>95.883333333333326</v>
      </c>
      <c r="M79" s="28">
        <v>94.65</v>
      </c>
      <c r="N79" s="28">
        <v>93.4</v>
      </c>
      <c r="O79" s="39">
        <v>58230600</v>
      </c>
      <c r="P79" s="40">
        <v>4.2082855739315542E-2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438.3</v>
      </c>
      <c r="F80" s="37">
        <v>437.8</v>
      </c>
      <c r="G80" s="38">
        <v>433.70000000000005</v>
      </c>
      <c r="H80" s="38">
        <v>429.1</v>
      </c>
      <c r="I80" s="38">
        <v>425.00000000000006</v>
      </c>
      <c r="J80" s="38">
        <v>442.40000000000003</v>
      </c>
      <c r="K80" s="38">
        <v>446.50000000000006</v>
      </c>
      <c r="L80" s="38">
        <v>451.1</v>
      </c>
      <c r="M80" s="28">
        <v>441.9</v>
      </c>
      <c r="N80" s="28">
        <v>433.2</v>
      </c>
      <c r="O80" s="39">
        <v>6343650</v>
      </c>
      <c r="P80" s="40">
        <v>-2.4309026869895566E-2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43.75</v>
      </c>
      <c r="F81" s="37">
        <v>43.583333333333336</v>
      </c>
      <c r="G81" s="38">
        <v>43.216666666666669</v>
      </c>
      <c r="H81" s="38">
        <v>42.68333333333333</v>
      </c>
      <c r="I81" s="38">
        <v>42.316666666666663</v>
      </c>
      <c r="J81" s="38">
        <v>44.116666666666674</v>
      </c>
      <c r="K81" s="38">
        <v>44.483333333333334</v>
      </c>
      <c r="L81" s="38">
        <v>45.01666666666668</v>
      </c>
      <c r="M81" s="28">
        <v>43.95</v>
      </c>
      <c r="N81" s="28">
        <v>43.05</v>
      </c>
      <c r="O81" s="39">
        <v>152122500</v>
      </c>
      <c r="P81" s="40">
        <v>1.2125748502994011E-2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603.5</v>
      </c>
      <c r="F82" s="37">
        <v>605.51666666666665</v>
      </c>
      <c r="G82" s="38">
        <v>597.2833333333333</v>
      </c>
      <c r="H82" s="38">
        <v>591.06666666666661</v>
      </c>
      <c r="I82" s="38">
        <v>582.83333333333326</v>
      </c>
      <c r="J82" s="38">
        <v>611.73333333333335</v>
      </c>
      <c r="K82" s="38">
        <v>619.9666666666667</v>
      </c>
      <c r="L82" s="38">
        <v>626.18333333333339</v>
      </c>
      <c r="M82" s="28">
        <v>613.75</v>
      </c>
      <c r="N82" s="28">
        <v>599.29999999999995</v>
      </c>
      <c r="O82" s="39">
        <v>8255000</v>
      </c>
      <c r="P82" s="40">
        <v>0.16449660737208877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887.2</v>
      </c>
      <c r="F83" s="37">
        <v>886.30000000000007</v>
      </c>
      <c r="G83" s="38">
        <v>881.65000000000009</v>
      </c>
      <c r="H83" s="38">
        <v>876.1</v>
      </c>
      <c r="I83" s="38">
        <v>871.45</v>
      </c>
      <c r="J83" s="38">
        <v>891.85000000000014</v>
      </c>
      <c r="K83" s="38">
        <v>896.5</v>
      </c>
      <c r="L83" s="38">
        <v>902.05000000000018</v>
      </c>
      <c r="M83" s="28">
        <v>890.95</v>
      </c>
      <c r="N83" s="28">
        <v>880.75</v>
      </c>
      <c r="O83" s="39">
        <v>5413000</v>
      </c>
      <c r="P83" s="40">
        <v>-4.1777305717826167E-2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1366.8</v>
      </c>
      <c r="F84" s="37">
        <v>1359.2666666666667</v>
      </c>
      <c r="G84" s="38">
        <v>1346.5333333333333</v>
      </c>
      <c r="H84" s="38">
        <v>1326.2666666666667</v>
      </c>
      <c r="I84" s="38">
        <v>1313.5333333333333</v>
      </c>
      <c r="J84" s="38">
        <v>1379.5333333333333</v>
      </c>
      <c r="K84" s="38">
        <v>1392.2666666666664</v>
      </c>
      <c r="L84" s="38">
        <v>1412.5333333333333</v>
      </c>
      <c r="M84" s="28">
        <v>1372</v>
      </c>
      <c r="N84" s="28">
        <v>1339</v>
      </c>
      <c r="O84" s="39">
        <v>4353525</v>
      </c>
      <c r="P84" s="40">
        <v>-2.9417174323789565E-2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44924</v>
      </c>
      <c r="E85" s="37">
        <v>343.85</v>
      </c>
      <c r="F85" s="37">
        <v>344.76666666666665</v>
      </c>
      <c r="G85" s="38">
        <v>341.2833333333333</v>
      </c>
      <c r="H85" s="38">
        <v>338.71666666666664</v>
      </c>
      <c r="I85" s="38">
        <v>335.23333333333329</v>
      </c>
      <c r="J85" s="38">
        <v>347.33333333333331</v>
      </c>
      <c r="K85" s="38">
        <v>350.81666666666666</v>
      </c>
      <c r="L85" s="38">
        <v>353.38333333333333</v>
      </c>
      <c r="M85" s="28">
        <v>348.25</v>
      </c>
      <c r="N85" s="28">
        <v>342.2</v>
      </c>
      <c r="O85" s="39">
        <v>7502000</v>
      </c>
      <c r="P85" s="40">
        <v>1.9570535471595544E-2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1831.6</v>
      </c>
      <c r="F86" s="37">
        <v>1835.6000000000001</v>
      </c>
      <c r="G86" s="38">
        <v>1824.0000000000002</v>
      </c>
      <c r="H86" s="38">
        <v>1816.4</v>
      </c>
      <c r="I86" s="38">
        <v>1804.8000000000002</v>
      </c>
      <c r="J86" s="38">
        <v>1843.2000000000003</v>
      </c>
      <c r="K86" s="38">
        <v>1854.8000000000002</v>
      </c>
      <c r="L86" s="38">
        <v>1862.4000000000003</v>
      </c>
      <c r="M86" s="28">
        <v>1847.2</v>
      </c>
      <c r="N86" s="28">
        <v>1828</v>
      </c>
      <c r="O86" s="39">
        <v>7121675</v>
      </c>
      <c r="P86" s="40">
        <v>9.9016570119897611E-3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510.15</v>
      </c>
      <c r="F87" s="37">
        <v>512.06666666666672</v>
      </c>
      <c r="G87" s="38">
        <v>503.63333333333344</v>
      </c>
      <c r="H87" s="38">
        <v>497.11666666666673</v>
      </c>
      <c r="I87" s="38">
        <v>488.68333333333345</v>
      </c>
      <c r="J87" s="38">
        <v>518.58333333333348</v>
      </c>
      <c r="K87" s="38">
        <v>527.01666666666665</v>
      </c>
      <c r="L87" s="38">
        <v>533.53333333333342</v>
      </c>
      <c r="M87" s="28">
        <v>520.5</v>
      </c>
      <c r="N87" s="28">
        <v>505.55</v>
      </c>
      <c r="O87" s="39">
        <v>5012500</v>
      </c>
      <c r="P87" s="40">
        <v>-5.1561021759697255E-2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2800.55</v>
      </c>
      <c r="F88" s="37">
        <v>2799.0833333333335</v>
      </c>
      <c r="G88" s="38">
        <v>2783.2666666666669</v>
      </c>
      <c r="H88" s="38">
        <v>2765.9833333333336</v>
      </c>
      <c r="I88" s="38">
        <v>2750.166666666667</v>
      </c>
      <c r="J88" s="38">
        <v>2816.3666666666668</v>
      </c>
      <c r="K88" s="38">
        <v>2832.1833333333334</v>
      </c>
      <c r="L88" s="38">
        <v>2849.4666666666667</v>
      </c>
      <c r="M88" s="28">
        <v>2814.9</v>
      </c>
      <c r="N88" s="28">
        <v>2781.8</v>
      </c>
      <c r="O88" s="39">
        <v>3455625</v>
      </c>
      <c r="P88" s="40">
        <v>-7.546167322438898E-3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1243.05</v>
      </c>
      <c r="F89" s="37">
        <v>1238.6333333333332</v>
      </c>
      <c r="G89" s="38">
        <v>1227.8666666666663</v>
      </c>
      <c r="H89" s="38">
        <v>1212.6833333333332</v>
      </c>
      <c r="I89" s="38">
        <v>1201.9166666666663</v>
      </c>
      <c r="J89" s="38">
        <v>1253.8166666666664</v>
      </c>
      <c r="K89" s="38">
        <v>1264.5833333333333</v>
      </c>
      <c r="L89" s="38">
        <v>1279.7666666666664</v>
      </c>
      <c r="M89" s="28">
        <v>1249.4000000000001</v>
      </c>
      <c r="N89" s="28">
        <v>1223.45</v>
      </c>
      <c r="O89" s="39">
        <v>4559000</v>
      </c>
      <c r="P89" s="40">
        <v>-2.5334045964724747E-2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1137.95</v>
      </c>
      <c r="F90" s="37">
        <v>1139.6833333333332</v>
      </c>
      <c r="G90" s="38">
        <v>1129.3666666666663</v>
      </c>
      <c r="H90" s="38">
        <v>1120.7833333333331</v>
      </c>
      <c r="I90" s="38">
        <v>1110.4666666666662</v>
      </c>
      <c r="J90" s="38">
        <v>1148.2666666666664</v>
      </c>
      <c r="K90" s="38">
        <v>1158.5833333333335</v>
      </c>
      <c r="L90" s="38">
        <v>1167.1666666666665</v>
      </c>
      <c r="M90" s="28">
        <v>1150</v>
      </c>
      <c r="N90" s="28">
        <v>1131.0999999999999</v>
      </c>
      <c r="O90" s="39">
        <v>10750600</v>
      </c>
      <c r="P90" s="40">
        <v>-8.2655301562701792E-3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2693.4</v>
      </c>
      <c r="F91" s="37">
        <v>2683.4833333333336</v>
      </c>
      <c r="G91" s="38">
        <v>2669.166666666667</v>
      </c>
      <c r="H91" s="38">
        <v>2644.9333333333334</v>
      </c>
      <c r="I91" s="38">
        <v>2630.6166666666668</v>
      </c>
      <c r="J91" s="38">
        <v>2707.7166666666672</v>
      </c>
      <c r="K91" s="38">
        <v>2722.0333333333338</v>
      </c>
      <c r="L91" s="38">
        <v>2746.2666666666673</v>
      </c>
      <c r="M91" s="28">
        <v>2697.8</v>
      </c>
      <c r="N91" s="28">
        <v>2659.25</v>
      </c>
      <c r="O91" s="39">
        <v>15477300</v>
      </c>
      <c r="P91" s="40">
        <v>-4.7345582125380849E-2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2195.0500000000002</v>
      </c>
      <c r="F92" s="37">
        <v>2200.3166666666671</v>
      </c>
      <c r="G92" s="38">
        <v>2181.8333333333339</v>
      </c>
      <c r="H92" s="38">
        <v>2168.6166666666668</v>
      </c>
      <c r="I92" s="38">
        <v>2150.1333333333337</v>
      </c>
      <c r="J92" s="38">
        <v>2213.5333333333342</v>
      </c>
      <c r="K92" s="38">
        <v>2232.0166666666669</v>
      </c>
      <c r="L92" s="38">
        <v>2245.2333333333345</v>
      </c>
      <c r="M92" s="28">
        <v>2218.8000000000002</v>
      </c>
      <c r="N92" s="28">
        <v>2187.1</v>
      </c>
      <c r="O92" s="39">
        <v>1405500</v>
      </c>
      <c r="P92" s="40">
        <v>-5.0966234869399022E-3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1623.6</v>
      </c>
      <c r="F93" s="37">
        <v>1618.5333333333331</v>
      </c>
      <c r="G93" s="38">
        <v>1611.2666666666662</v>
      </c>
      <c r="H93" s="38">
        <v>1598.9333333333332</v>
      </c>
      <c r="I93" s="38">
        <v>1591.6666666666663</v>
      </c>
      <c r="J93" s="38">
        <v>1630.8666666666661</v>
      </c>
      <c r="K93" s="38">
        <v>1638.133333333333</v>
      </c>
      <c r="L93" s="38">
        <v>1650.466666666666</v>
      </c>
      <c r="M93" s="28">
        <v>1625.8</v>
      </c>
      <c r="N93" s="28">
        <v>1606.2</v>
      </c>
      <c r="O93" s="39">
        <v>65815200</v>
      </c>
      <c r="P93" s="40">
        <v>-3.4311602651653952E-3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593.65</v>
      </c>
      <c r="F94" s="37">
        <v>593.4</v>
      </c>
      <c r="G94" s="38">
        <v>589.59999999999991</v>
      </c>
      <c r="H94" s="38">
        <v>585.54999999999995</v>
      </c>
      <c r="I94" s="38">
        <v>581.74999999999989</v>
      </c>
      <c r="J94" s="38">
        <v>597.44999999999993</v>
      </c>
      <c r="K94" s="38">
        <v>601.24999999999989</v>
      </c>
      <c r="L94" s="38">
        <v>605.29999999999995</v>
      </c>
      <c r="M94" s="28">
        <v>597.20000000000005</v>
      </c>
      <c r="N94" s="28">
        <v>589.35</v>
      </c>
      <c r="O94" s="39">
        <v>13124100</v>
      </c>
      <c r="P94" s="40">
        <v>-2.5915398762748703E-3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2823.7</v>
      </c>
      <c r="F95" s="37">
        <v>2817.7833333333328</v>
      </c>
      <c r="G95" s="38">
        <v>2801.4666666666658</v>
      </c>
      <c r="H95" s="38">
        <v>2779.2333333333331</v>
      </c>
      <c r="I95" s="38">
        <v>2762.9166666666661</v>
      </c>
      <c r="J95" s="38">
        <v>2840.0166666666655</v>
      </c>
      <c r="K95" s="38">
        <v>2856.333333333333</v>
      </c>
      <c r="L95" s="38">
        <v>2878.5666666666652</v>
      </c>
      <c r="M95" s="28">
        <v>2834.1</v>
      </c>
      <c r="N95" s="28">
        <v>2795.55</v>
      </c>
      <c r="O95" s="39">
        <v>2780100</v>
      </c>
      <c r="P95" s="40">
        <v>2.1586616297895306E-4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482.75</v>
      </c>
      <c r="F96" s="37">
        <v>478.18333333333334</v>
      </c>
      <c r="G96" s="38">
        <v>472.2166666666667</v>
      </c>
      <c r="H96" s="38">
        <v>461.68333333333334</v>
      </c>
      <c r="I96" s="38">
        <v>455.7166666666667</v>
      </c>
      <c r="J96" s="38">
        <v>488.7166666666667</v>
      </c>
      <c r="K96" s="38">
        <v>494.68333333333328</v>
      </c>
      <c r="L96" s="38">
        <v>505.2166666666667</v>
      </c>
      <c r="M96" s="28">
        <v>484.15</v>
      </c>
      <c r="N96" s="28">
        <v>467.65</v>
      </c>
      <c r="O96" s="39">
        <v>21347525</v>
      </c>
      <c r="P96" s="40">
        <v>0.10008451277611587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122.45</v>
      </c>
      <c r="F97" s="37">
        <v>122.11666666666667</v>
      </c>
      <c r="G97" s="38">
        <v>120.78333333333335</v>
      </c>
      <c r="H97" s="38">
        <v>119.11666666666667</v>
      </c>
      <c r="I97" s="38">
        <v>117.78333333333335</v>
      </c>
      <c r="J97" s="38">
        <v>123.78333333333335</v>
      </c>
      <c r="K97" s="38">
        <v>125.11666666666666</v>
      </c>
      <c r="L97" s="38">
        <v>126.78333333333335</v>
      </c>
      <c r="M97" s="28">
        <v>123.45</v>
      </c>
      <c r="N97" s="28">
        <v>120.45</v>
      </c>
      <c r="O97" s="39">
        <v>21005900</v>
      </c>
      <c r="P97" s="40">
        <v>3.1369372023371138E-2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231.9</v>
      </c>
      <c r="F98" s="37">
        <v>233.68333333333331</v>
      </c>
      <c r="G98" s="38">
        <v>229.51666666666662</v>
      </c>
      <c r="H98" s="38">
        <v>227.13333333333333</v>
      </c>
      <c r="I98" s="38">
        <v>222.96666666666664</v>
      </c>
      <c r="J98" s="38">
        <v>236.06666666666661</v>
      </c>
      <c r="K98" s="38">
        <v>240.23333333333329</v>
      </c>
      <c r="L98" s="38">
        <v>242.61666666666659</v>
      </c>
      <c r="M98" s="28">
        <v>237.85</v>
      </c>
      <c r="N98" s="28">
        <v>231.3</v>
      </c>
      <c r="O98" s="39">
        <v>22920300</v>
      </c>
      <c r="P98" s="40">
        <v>4.9190458534173774E-2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2640.75</v>
      </c>
      <c r="F99" s="37">
        <v>2631.3833333333332</v>
      </c>
      <c r="G99" s="38">
        <v>2616.2666666666664</v>
      </c>
      <c r="H99" s="38">
        <v>2591.7833333333333</v>
      </c>
      <c r="I99" s="38">
        <v>2576.6666666666665</v>
      </c>
      <c r="J99" s="38">
        <v>2655.8666666666663</v>
      </c>
      <c r="K99" s="38">
        <v>2670.9833333333331</v>
      </c>
      <c r="L99" s="38">
        <v>2695.4666666666662</v>
      </c>
      <c r="M99" s="28">
        <v>2646.5</v>
      </c>
      <c r="N99" s="28">
        <v>2606.9</v>
      </c>
      <c r="O99" s="39">
        <v>6934500</v>
      </c>
      <c r="P99" s="40">
        <v>2.5828784449474104E-2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42578.95</v>
      </c>
      <c r="F100" s="37">
        <v>42705.98333333333</v>
      </c>
      <c r="G100" s="38">
        <v>42192.96666666666</v>
      </c>
      <c r="H100" s="38">
        <v>41806.98333333333</v>
      </c>
      <c r="I100" s="38">
        <v>41293.96666666666</v>
      </c>
      <c r="J100" s="38">
        <v>43091.96666666666</v>
      </c>
      <c r="K100" s="38">
        <v>43604.983333333337</v>
      </c>
      <c r="L100" s="38">
        <v>43990.96666666666</v>
      </c>
      <c r="M100" s="28">
        <v>43219</v>
      </c>
      <c r="N100" s="28">
        <v>42320</v>
      </c>
      <c r="O100" s="39">
        <v>33810</v>
      </c>
      <c r="P100" s="40">
        <v>6.6994193836534171E-3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147.5</v>
      </c>
      <c r="F101" s="37">
        <v>147.4</v>
      </c>
      <c r="G101" s="38">
        <v>145.10000000000002</v>
      </c>
      <c r="H101" s="38">
        <v>142.70000000000002</v>
      </c>
      <c r="I101" s="38">
        <v>140.40000000000003</v>
      </c>
      <c r="J101" s="38">
        <v>149.80000000000001</v>
      </c>
      <c r="K101" s="38">
        <v>152.10000000000002</v>
      </c>
      <c r="L101" s="38">
        <v>154.5</v>
      </c>
      <c r="M101" s="28">
        <v>149.69999999999999</v>
      </c>
      <c r="N101" s="28">
        <v>145</v>
      </c>
      <c r="O101" s="39">
        <v>46048000</v>
      </c>
      <c r="P101" s="40">
        <v>-3.2686328879926056E-2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939.1</v>
      </c>
      <c r="F102" s="37">
        <v>939.16666666666663</v>
      </c>
      <c r="G102" s="38">
        <v>934.63333333333321</v>
      </c>
      <c r="H102" s="38">
        <v>930.16666666666663</v>
      </c>
      <c r="I102" s="38">
        <v>925.63333333333321</v>
      </c>
      <c r="J102" s="38">
        <v>943.63333333333321</v>
      </c>
      <c r="K102" s="38">
        <v>948.16666666666674</v>
      </c>
      <c r="L102" s="38">
        <v>952.63333333333321</v>
      </c>
      <c r="M102" s="28">
        <v>943.7</v>
      </c>
      <c r="N102" s="28">
        <v>934.7</v>
      </c>
      <c r="O102" s="39">
        <v>68016925</v>
      </c>
      <c r="P102" s="40">
        <v>-3.9667737123631072E-2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1230.55</v>
      </c>
      <c r="F103" s="37">
        <v>1237.0666666666666</v>
      </c>
      <c r="G103" s="38">
        <v>1220.0333333333333</v>
      </c>
      <c r="H103" s="38">
        <v>1209.5166666666667</v>
      </c>
      <c r="I103" s="38">
        <v>1192.4833333333333</v>
      </c>
      <c r="J103" s="38">
        <v>1247.5833333333333</v>
      </c>
      <c r="K103" s="38">
        <v>1264.6166666666666</v>
      </c>
      <c r="L103" s="38">
        <v>1275.1333333333332</v>
      </c>
      <c r="M103" s="28">
        <v>1254.0999999999999</v>
      </c>
      <c r="N103" s="28">
        <v>1226.55</v>
      </c>
      <c r="O103" s="39">
        <v>3837325</v>
      </c>
      <c r="P103" s="40">
        <v>-1.6877177700348432E-2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479.45</v>
      </c>
      <c r="F104" s="37">
        <v>480.4666666666667</v>
      </c>
      <c r="G104" s="38">
        <v>473.43333333333339</v>
      </c>
      <c r="H104" s="38">
        <v>467.41666666666669</v>
      </c>
      <c r="I104" s="38">
        <v>460.38333333333338</v>
      </c>
      <c r="J104" s="38">
        <v>486.48333333333341</v>
      </c>
      <c r="K104" s="38">
        <v>493.51666666666671</v>
      </c>
      <c r="L104" s="38">
        <v>499.53333333333342</v>
      </c>
      <c r="M104" s="28">
        <v>487.5</v>
      </c>
      <c r="N104" s="28">
        <v>474.45</v>
      </c>
      <c r="O104" s="39">
        <v>17064000</v>
      </c>
      <c r="P104" s="40">
        <v>1.7804419790641495E-2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8.3000000000000007</v>
      </c>
      <c r="F105" s="37">
        <v>8.3166666666666682</v>
      </c>
      <c r="G105" s="38">
        <v>8.2333333333333361</v>
      </c>
      <c r="H105" s="38">
        <v>8.1666666666666679</v>
      </c>
      <c r="I105" s="38">
        <v>8.0833333333333357</v>
      </c>
      <c r="J105" s="38">
        <v>8.3833333333333364</v>
      </c>
      <c r="K105" s="38">
        <v>8.4666666666666686</v>
      </c>
      <c r="L105" s="38">
        <v>8.5333333333333368</v>
      </c>
      <c r="M105" s="28">
        <v>8.4</v>
      </c>
      <c r="N105" s="28">
        <v>8.25</v>
      </c>
      <c r="O105" s="39">
        <v>545930000</v>
      </c>
      <c r="P105" s="40">
        <v>-2.8129395218002813E-3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85.85</v>
      </c>
      <c r="F106" s="37">
        <v>85.55</v>
      </c>
      <c r="G106" s="38">
        <v>84.3</v>
      </c>
      <c r="H106" s="38">
        <v>82.75</v>
      </c>
      <c r="I106" s="38">
        <v>81.5</v>
      </c>
      <c r="J106" s="38">
        <v>87.1</v>
      </c>
      <c r="K106" s="38">
        <v>88.35</v>
      </c>
      <c r="L106" s="38">
        <v>89.899999999999991</v>
      </c>
      <c r="M106" s="28">
        <v>86.8</v>
      </c>
      <c r="N106" s="28">
        <v>84</v>
      </c>
      <c r="O106" s="39">
        <v>108300000</v>
      </c>
      <c r="P106" s="40">
        <v>2.2469788519637462E-2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60.75</v>
      </c>
      <c r="F107" s="37">
        <v>60.666666666666664</v>
      </c>
      <c r="G107" s="38">
        <v>59.633333333333326</v>
      </c>
      <c r="H107" s="38">
        <v>58.516666666666659</v>
      </c>
      <c r="I107" s="38">
        <v>57.48333333333332</v>
      </c>
      <c r="J107" s="38">
        <v>61.783333333333331</v>
      </c>
      <c r="K107" s="38">
        <v>62.816666666666677</v>
      </c>
      <c r="L107" s="38">
        <v>63.933333333333337</v>
      </c>
      <c r="M107" s="28">
        <v>61.7</v>
      </c>
      <c r="N107" s="28">
        <v>59.55</v>
      </c>
      <c r="O107" s="39">
        <v>174540000</v>
      </c>
      <c r="P107" s="40">
        <v>3.3025568181818184E-2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151.9</v>
      </c>
      <c r="F108" s="37">
        <v>152.01666666666668</v>
      </c>
      <c r="G108" s="38">
        <v>150.63333333333335</v>
      </c>
      <c r="H108" s="38">
        <v>149.36666666666667</v>
      </c>
      <c r="I108" s="38">
        <v>147.98333333333335</v>
      </c>
      <c r="J108" s="38">
        <v>153.28333333333336</v>
      </c>
      <c r="K108" s="38">
        <v>154.66666666666669</v>
      </c>
      <c r="L108" s="38">
        <v>155.93333333333337</v>
      </c>
      <c r="M108" s="28">
        <v>153.4</v>
      </c>
      <c r="N108" s="28">
        <v>150.75</v>
      </c>
      <c r="O108" s="39">
        <v>55335000</v>
      </c>
      <c r="P108" s="40">
        <v>2.0682022549629937E-2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438.5</v>
      </c>
      <c r="F109" s="37">
        <v>436.25</v>
      </c>
      <c r="G109" s="38">
        <v>430.5</v>
      </c>
      <c r="H109" s="38">
        <v>422.5</v>
      </c>
      <c r="I109" s="38">
        <v>416.75</v>
      </c>
      <c r="J109" s="38">
        <v>444.25</v>
      </c>
      <c r="K109" s="38">
        <v>450</v>
      </c>
      <c r="L109" s="38">
        <v>458</v>
      </c>
      <c r="M109" s="28">
        <v>442</v>
      </c>
      <c r="N109" s="28">
        <v>428.25</v>
      </c>
      <c r="O109" s="39">
        <v>9064000</v>
      </c>
      <c r="P109" s="40">
        <v>-3.5270013171374216E-2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326.5</v>
      </c>
      <c r="F110" s="37">
        <v>326.09999999999997</v>
      </c>
      <c r="G110" s="38">
        <v>323.54999999999995</v>
      </c>
      <c r="H110" s="38">
        <v>320.59999999999997</v>
      </c>
      <c r="I110" s="38">
        <v>318.04999999999995</v>
      </c>
      <c r="J110" s="38">
        <v>329.04999999999995</v>
      </c>
      <c r="K110" s="38">
        <v>331.6</v>
      </c>
      <c r="L110" s="38">
        <v>334.54999999999995</v>
      </c>
      <c r="M110" s="28">
        <v>328.65</v>
      </c>
      <c r="N110" s="28">
        <v>323.14999999999998</v>
      </c>
      <c r="O110" s="39">
        <v>37605188</v>
      </c>
      <c r="P110" s="40">
        <v>-5.2209173602882682E-3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250.2</v>
      </c>
      <c r="F111" s="37">
        <v>250.13333333333333</v>
      </c>
      <c r="G111" s="38">
        <v>247.46666666666664</v>
      </c>
      <c r="H111" s="38">
        <v>244.73333333333332</v>
      </c>
      <c r="I111" s="38">
        <v>242.06666666666663</v>
      </c>
      <c r="J111" s="38">
        <v>252.86666666666665</v>
      </c>
      <c r="K111" s="38">
        <v>255.53333333333333</v>
      </c>
      <c r="L111" s="38">
        <v>258.26666666666665</v>
      </c>
      <c r="M111" s="28">
        <v>252.8</v>
      </c>
      <c r="N111" s="28">
        <v>247.4</v>
      </c>
      <c r="O111" s="39">
        <v>17315900</v>
      </c>
      <c r="P111" s="40">
        <v>-1.5050167224080267E-3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4508.05</v>
      </c>
      <c r="F112" s="37">
        <v>4498.5166666666664</v>
      </c>
      <c r="G112" s="38">
        <v>4468.2333333333327</v>
      </c>
      <c r="H112" s="38">
        <v>4428.4166666666661</v>
      </c>
      <c r="I112" s="38">
        <v>4398.1333333333323</v>
      </c>
      <c r="J112" s="38">
        <v>4538.333333333333</v>
      </c>
      <c r="K112" s="38">
        <v>4568.6166666666659</v>
      </c>
      <c r="L112" s="38">
        <v>4608.4333333333334</v>
      </c>
      <c r="M112" s="28">
        <v>4528.8</v>
      </c>
      <c r="N112" s="28">
        <v>4458.7</v>
      </c>
      <c r="O112" s="39">
        <v>274050</v>
      </c>
      <c r="P112" s="40">
        <v>-2.7292576419213972E-3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1931.45</v>
      </c>
      <c r="F113" s="37">
        <v>1931.6499999999999</v>
      </c>
      <c r="G113" s="38">
        <v>1917.2999999999997</v>
      </c>
      <c r="H113" s="38">
        <v>1903.1499999999999</v>
      </c>
      <c r="I113" s="38">
        <v>1888.7999999999997</v>
      </c>
      <c r="J113" s="38">
        <v>1945.7999999999997</v>
      </c>
      <c r="K113" s="38">
        <v>1960.1499999999996</v>
      </c>
      <c r="L113" s="38">
        <v>1974.2999999999997</v>
      </c>
      <c r="M113" s="28">
        <v>1946</v>
      </c>
      <c r="N113" s="28">
        <v>1917.5</v>
      </c>
      <c r="O113" s="39">
        <v>3245100</v>
      </c>
      <c r="P113" s="40">
        <v>1.244852115312617E-2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1204.9000000000001</v>
      </c>
      <c r="F114" s="37">
        <v>1200.9000000000001</v>
      </c>
      <c r="G114" s="38">
        <v>1194.1500000000001</v>
      </c>
      <c r="H114" s="38">
        <v>1183.4000000000001</v>
      </c>
      <c r="I114" s="38">
        <v>1176.6500000000001</v>
      </c>
      <c r="J114" s="38">
        <v>1211.6500000000001</v>
      </c>
      <c r="K114" s="38">
        <v>1218.4000000000001</v>
      </c>
      <c r="L114" s="38">
        <v>1229.1500000000001</v>
      </c>
      <c r="M114" s="28">
        <v>1207.6500000000001</v>
      </c>
      <c r="N114" s="28">
        <v>1190.1500000000001</v>
      </c>
      <c r="O114" s="39">
        <v>30217050</v>
      </c>
      <c r="P114" s="40">
        <v>3.1775787096080269E-2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203</v>
      </c>
      <c r="F115" s="37">
        <v>203.29999999999998</v>
      </c>
      <c r="G115" s="38">
        <v>201.69999999999996</v>
      </c>
      <c r="H115" s="38">
        <v>200.39999999999998</v>
      </c>
      <c r="I115" s="38">
        <v>198.79999999999995</v>
      </c>
      <c r="J115" s="38">
        <v>204.59999999999997</v>
      </c>
      <c r="K115" s="38">
        <v>206.2</v>
      </c>
      <c r="L115" s="38">
        <v>207.49999999999997</v>
      </c>
      <c r="M115" s="28">
        <v>204.9</v>
      </c>
      <c r="N115" s="28">
        <v>202</v>
      </c>
      <c r="O115" s="39">
        <v>13412000</v>
      </c>
      <c r="P115" s="40">
        <v>2.4818142918271287E-2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1649.6</v>
      </c>
      <c r="F116" s="37">
        <v>1647.3666666666668</v>
      </c>
      <c r="G116" s="38">
        <v>1638.2333333333336</v>
      </c>
      <c r="H116" s="38">
        <v>1626.8666666666668</v>
      </c>
      <c r="I116" s="38">
        <v>1617.7333333333336</v>
      </c>
      <c r="J116" s="38">
        <v>1658.7333333333336</v>
      </c>
      <c r="K116" s="38">
        <v>1667.8666666666668</v>
      </c>
      <c r="L116" s="38">
        <v>1679.2333333333336</v>
      </c>
      <c r="M116" s="28">
        <v>1656.5</v>
      </c>
      <c r="N116" s="28">
        <v>1636</v>
      </c>
      <c r="O116" s="39">
        <v>25489100</v>
      </c>
      <c r="P116" s="40">
        <v>-1.4552202741103014E-2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468.9</v>
      </c>
      <c r="F117" s="37">
        <v>470.09999999999997</v>
      </c>
      <c r="G117" s="38">
        <v>463.19999999999993</v>
      </c>
      <c r="H117" s="38">
        <v>457.49999999999994</v>
      </c>
      <c r="I117" s="38">
        <v>450.59999999999991</v>
      </c>
      <c r="J117" s="38">
        <v>475.79999999999995</v>
      </c>
      <c r="K117" s="38">
        <v>482.69999999999993</v>
      </c>
      <c r="L117" s="38">
        <v>488.4</v>
      </c>
      <c r="M117" s="28">
        <v>477</v>
      </c>
      <c r="N117" s="28">
        <v>464.4</v>
      </c>
      <c r="O117" s="39">
        <v>5131750</v>
      </c>
      <c r="P117" s="40">
        <v>2.1345407503234153E-2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77.45</v>
      </c>
      <c r="F118" s="37">
        <v>77.600000000000009</v>
      </c>
      <c r="G118" s="38">
        <v>77.050000000000011</v>
      </c>
      <c r="H118" s="38">
        <v>76.650000000000006</v>
      </c>
      <c r="I118" s="38">
        <v>76.100000000000009</v>
      </c>
      <c r="J118" s="38">
        <v>78.000000000000014</v>
      </c>
      <c r="K118" s="38">
        <v>78.55</v>
      </c>
      <c r="L118" s="38">
        <v>78.950000000000017</v>
      </c>
      <c r="M118" s="28">
        <v>78.150000000000006</v>
      </c>
      <c r="N118" s="28">
        <v>77.2</v>
      </c>
      <c r="O118" s="39">
        <v>76118250</v>
      </c>
      <c r="P118" s="40">
        <v>8.9743589743589744E-4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869.9</v>
      </c>
      <c r="F119" s="37">
        <v>871.41666666666663</v>
      </c>
      <c r="G119" s="38">
        <v>865.83333333333326</v>
      </c>
      <c r="H119" s="38">
        <v>861.76666666666665</v>
      </c>
      <c r="I119" s="38">
        <v>856.18333333333328</v>
      </c>
      <c r="J119" s="38">
        <v>875.48333333333323</v>
      </c>
      <c r="K119" s="38">
        <v>881.06666666666649</v>
      </c>
      <c r="L119" s="38">
        <v>885.13333333333321</v>
      </c>
      <c r="M119" s="28">
        <v>877</v>
      </c>
      <c r="N119" s="28">
        <v>867.35</v>
      </c>
      <c r="O119" s="39">
        <v>1808300</v>
      </c>
      <c r="P119" s="40">
        <v>0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731.7</v>
      </c>
      <c r="F120" s="37">
        <v>731.83333333333337</v>
      </c>
      <c r="G120" s="38">
        <v>727.66666666666674</v>
      </c>
      <c r="H120" s="38">
        <v>723.63333333333333</v>
      </c>
      <c r="I120" s="38">
        <v>719.4666666666667</v>
      </c>
      <c r="J120" s="38">
        <v>735.86666666666679</v>
      </c>
      <c r="K120" s="38">
        <v>740.03333333333353</v>
      </c>
      <c r="L120" s="38">
        <v>744.06666666666683</v>
      </c>
      <c r="M120" s="28">
        <v>736</v>
      </c>
      <c r="N120" s="28">
        <v>727.8</v>
      </c>
      <c r="O120" s="39">
        <v>15059625</v>
      </c>
      <c r="P120" s="40">
        <v>5.7854137447405328E-3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338.8</v>
      </c>
      <c r="F121" s="37">
        <v>338.78333333333336</v>
      </c>
      <c r="G121" s="38">
        <v>336.61666666666673</v>
      </c>
      <c r="H121" s="38">
        <v>334.43333333333339</v>
      </c>
      <c r="I121" s="38">
        <v>332.26666666666677</v>
      </c>
      <c r="J121" s="38">
        <v>340.9666666666667</v>
      </c>
      <c r="K121" s="38">
        <v>343.13333333333333</v>
      </c>
      <c r="L121" s="38">
        <v>345.31666666666666</v>
      </c>
      <c r="M121" s="28">
        <v>340.95</v>
      </c>
      <c r="N121" s="28">
        <v>336.6</v>
      </c>
      <c r="O121" s="39">
        <v>81809600</v>
      </c>
      <c r="P121" s="40">
        <v>7.6265174207788113E-3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573.04999999999995</v>
      </c>
      <c r="F122" s="37">
        <v>572.98333333333323</v>
      </c>
      <c r="G122" s="38">
        <v>569.16666666666652</v>
      </c>
      <c r="H122" s="38">
        <v>565.2833333333333</v>
      </c>
      <c r="I122" s="38">
        <v>561.46666666666658</v>
      </c>
      <c r="J122" s="38">
        <v>576.86666666666645</v>
      </c>
      <c r="K122" s="38">
        <v>580.68333333333328</v>
      </c>
      <c r="L122" s="38">
        <v>584.56666666666638</v>
      </c>
      <c r="M122" s="28">
        <v>576.79999999999995</v>
      </c>
      <c r="N122" s="28">
        <v>569.1</v>
      </c>
      <c r="O122" s="39">
        <v>23425000</v>
      </c>
      <c r="P122" s="40">
        <v>3.3731327300958397E-3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3214.95</v>
      </c>
      <c r="F123" s="37">
        <v>3227.3333333333335</v>
      </c>
      <c r="G123" s="38">
        <v>3179.6166666666668</v>
      </c>
      <c r="H123" s="38">
        <v>3144.2833333333333</v>
      </c>
      <c r="I123" s="38">
        <v>3096.5666666666666</v>
      </c>
      <c r="J123" s="38">
        <v>3262.666666666667</v>
      </c>
      <c r="K123" s="38">
        <v>3310.3833333333332</v>
      </c>
      <c r="L123" s="38">
        <v>3345.7166666666672</v>
      </c>
      <c r="M123" s="28">
        <v>3275.05</v>
      </c>
      <c r="N123" s="28">
        <v>3192</v>
      </c>
      <c r="O123" s="39">
        <v>549250</v>
      </c>
      <c r="P123" s="40">
        <v>4.7687172150691466E-2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760.85</v>
      </c>
      <c r="F124" s="37">
        <v>758.86666666666667</v>
      </c>
      <c r="G124" s="38">
        <v>753.88333333333333</v>
      </c>
      <c r="H124" s="38">
        <v>746.91666666666663</v>
      </c>
      <c r="I124" s="38">
        <v>741.93333333333328</v>
      </c>
      <c r="J124" s="38">
        <v>765.83333333333337</v>
      </c>
      <c r="K124" s="38">
        <v>770.81666666666672</v>
      </c>
      <c r="L124" s="38">
        <v>777.78333333333342</v>
      </c>
      <c r="M124" s="28">
        <v>763.85</v>
      </c>
      <c r="N124" s="28">
        <v>751.9</v>
      </c>
      <c r="O124" s="39">
        <v>23731650</v>
      </c>
      <c r="P124" s="40">
        <v>1.0249985763908661E-3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557.4</v>
      </c>
      <c r="F125" s="37">
        <v>554.35</v>
      </c>
      <c r="G125" s="38">
        <v>549.70000000000005</v>
      </c>
      <c r="H125" s="38">
        <v>542</v>
      </c>
      <c r="I125" s="38">
        <v>537.35</v>
      </c>
      <c r="J125" s="38">
        <v>562.05000000000007</v>
      </c>
      <c r="K125" s="38">
        <v>566.69999999999993</v>
      </c>
      <c r="L125" s="38">
        <v>574.40000000000009</v>
      </c>
      <c r="M125" s="28">
        <v>559</v>
      </c>
      <c r="N125" s="28">
        <v>546.65</v>
      </c>
      <c r="O125" s="39">
        <v>13560000</v>
      </c>
      <c r="P125" s="40">
        <v>-2.1157207248643181E-3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1949.45</v>
      </c>
      <c r="F126" s="37">
        <v>1945.8166666666668</v>
      </c>
      <c r="G126" s="38">
        <v>1939.0333333333338</v>
      </c>
      <c r="H126" s="38">
        <v>1928.616666666667</v>
      </c>
      <c r="I126" s="38">
        <v>1921.8333333333339</v>
      </c>
      <c r="J126" s="38">
        <v>1956.2333333333336</v>
      </c>
      <c r="K126" s="38">
        <v>1963.0166666666669</v>
      </c>
      <c r="L126" s="38">
        <v>1973.4333333333334</v>
      </c>
      <c r="M126" s="28">
        <v>1952.6</v>
      </c>
      <c r="N126" s="28">
        <v>1935.4</v>
      </c>
      <c r="O126" s="39">
        <v>22206400</v>
      </c>
      <c r="P126" s="40">
        <v>-4.8610986082854726E-4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94.15</v>
      </c>
      <c r="F127" s="37">
        <v>93.733333333333334</v>
      </c>
      <c r="G127" s="38">
        <v>92.916666666666671</v>
      </c>
      <c r="H127" s="38">
        <v>91.683333333333337</v>
      </c>
      <c r="I127" s="38">
        <v>90.866666666666674</v>
      </c>
      <c r="J127" s="38">
        <v>94.966666666666669</v>
      </c>
      <c r="K127" s="38">
        <v>95.783333333333331</v>
      </c>
      <c r="L127" s="38">
        <v>97.016666666666666</v>
      </c>
      <c r="M127" s="28">
        <v>94.55</v>
      </c>
      <c r="N127" s="28">
        <v>92.5</v>
      </c>
      <c r="O127" s="39">
        <v>61031236</v>
      </c>
      <c r="P127" s="40">
        <v>-3.0066657211743016E-2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2484.5500000000002</v>
      </c>
      <c r="F128" s="37">
        <v>2483.9166666666665</v>
      </c>
      <c r="G128" s="38">
        <v>2462.2333333333331</v>
      </c>
      <c r="H128" s="38">
        <v>2439.9166666666665</v>
      </c>
      <c r="I128" s="38">
        <v>2418.2333333333331</v>
      </c>
      <c r="J128" s="38">
        <v>2506.2333333333331</v>
      </c>
      <c r="K128" s="38">
        <v>2527.9166666666665</v>
      </c>
      <c r="L128" s="38">
        <v>2550.2333333333331</v>
      </c>
      <c r="M128" s="28">
        <v>2505.6</v>
      </c>
      <c r="N128" s="28">
        <v>2461.6</v>
      </c>
      <c r="O128" s="39">
        <v>890250</v>
      </c>
      <c r="P128" s="40">
        <v>8.2106455266138158E-3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424.1</v>
      </c>
      <c r="F129" s="37">
        <v>424.83333333333331</v>
      </c>
      <c r="G129" s="38">
        <v>420.66666666666663</v>
      </c>
      <c r="H129" s="38">
        <v>417.23333333333329</v>
      </c>
      <c r="I129" s="38">
        <v>413.06666666666661</v>
      </c>
      <c r="J129" s="38">
        <v>428.26666666666665</v>
      </c>
      <c r="K129" s="38">
        <v>432.43333333333328</v>
      </c>
      <c r="L129" s="38">
        <v>435.86666666666667</v>
      </c>
      <c r="M129" s="28">
        <v>429</v>
      </c>
      <c r="N129" s="28">
        <v>421.4</v>
      </c>
      <c r="O129" s="39">
        <v>8993400</v>
      </c>
      <c r="P129" s="40">
        <v>-2.2964023030585417E-3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405.1</v>
      </c>
      <c r="F130" s="37">
        <v>402.43333333333334</v>
      </c>
      <c r="G130" s="38">
        <v>398.7166666666667</v>
      </c>
      <c r="H130" s="38">
        <v>392.33333333333337</v>
      </c>
      <c r="I130" s="38">
        <v>388.61666666666673</v>
      </c>
      <c r="J130" s="38">
        <v>408.81666666666666</v>
      </c>
      <c r="K130" s="38">
        <v>412.53333333333325</v>
      </c>
      <c r="L130" s="38">
        <v>418.91666666666663</v>
      </c>
      <c r="M130" s="28">
        <v>406.15</v>
      </c>
      <c r="N130" s="28">
        <v>396.05</v>
      </c>
      <c r="O130" s="39">
        <v>10086000</v>
      </c>
      <c r="P130" s="40">
        <v>1.3668341708542713E-2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2098.0500000000002</v>
      </c>
      <c r="F131" s="37">
        <v>2098.2833333333333</v>
      </c>
      <c r="G131" s="38">
        <v>2084.5666666666666</v>
      </c>
      <c r="H131" s="38">
        <v>2071.0833333333335</v>
      </c>
      <c r="I131" s="38">
        <v>2057.3666666666668</v>
      </c>
      <c r="J131" s="38">
        <v>2111.7666666666664</v>
      </c>
      <c r="K131" s="38">
        <v>2125.4833333333327</v>
      </c>
      <c r="L131" s="38">
        <v>2138.9666666666662</v>
      </c>
      <c r="M131" s="28">
        <v>2112</v>
      </c>
      <c r="N131" s="28">
        <v>2084.8000000000002</v>
      </c>
      <c r="O131" s="39">
        <v>8168400</v>
      </c>
      <c r="P131" s="40">
        <v>2.5775093894984903E-3</v>
      </c>
    </row>
    <row r="132" spans="1:16" ht="12.75" customHeight="1">
      <c r="A132" s="28">
        <v>122</v>
      </c>
      <c r="B132" s="29" t="s">
        <v>86</v>
      </c>
      <c r="C132" s="30" t="s">
        <v>1027</v>
      </c>
      <c r="D132" s="31">
        <v>44924</v>
      </c>
      <c r="E132" s="37">
        <v>5018.3</v>
      </c>
      <c r="F132" s="37">
        <v>5052.3166666666666</v>
      </c>
      <c r="G132" s="38">
        <v>4976.9833333333336</v>
      </c>
      <c r="H132" s="38">
        <v>4935.666666666667</v>
      </c>
      <c r="I132" s="38">
        <v>4860.3333333333339</v>
      </c>
      <c r="J132" s="38">
        <v>5093.6333333333332</v>
      </c>
      <c r="K132" s="38">
        <v>5168.9666666666672</v>
      </c>
      <c r="L132" s="38">
        <v>5210.2833333333328</v>
      </c>
      <c r="M132" s="28">
        <v>5127.6499999999996</v>
      </c>
      <c r="N132" s="28">
        <v>5011</v>
      </c>
      <c r="O132" s="39">
        <v>1605600</v>
      </c>
      <c r="P132" s="40">
        <v>1.3348480545299631E-2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4260.3500000000004</v>
      </c>
      <c r="F133" s="37">
        <v>4278.6500000000005</v>
      </c>
      <c r="G133" s="38">
        <v>4211.7000000000007</v>
      </c>
      <c r="H133" s="38">
        <v>4163.05</v>
      </c>
      <c r="I133" s="38">
        <v>4096.1000000000004</v>
      </c>
      <c r="J133" s="38">
        <v>4327.3000000000011</v>
      </c>
      <c r="K133" s="38">
        <v>4394.25</v>
      </c>
      <c r="L133" s="38">
        <v>4442.9000000000015</v>
      </c>
      <c r="M133" s="28">
        <v>4345.6000000000004</v>
      </c>
      <c r="N133" s="28">
        <v>4230</v>
      </c>
      <c r="O133" s="39">
        <v>964000</v>
      </c>
      <c r="P133" s="40">
        <v>-1.1890118901189012E-2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775.3</v>
      </c>
      <c r="F134" s="37">
        <v>775.38333333333333</v>
      </c>
      <c r="G134" s="38">
        <v>766.91666666666663</v>
      </c>
      <c r="H134" s="38">
        <v>758.5333333333333</v>
      </c>
      <c r="I134" s="38">
        <v>750.06666666666661</v>
      </c>
      <c r="J134" s="38">
        <v>783.76666666666665</v>
      </c>
      <c r="K134" s="38">
        <v>792.23333333333335</v>
      </c>
      <c r="L134" s="38">
        <v>800.61666666666667</v>
      </c>
      <c r="M134" s="28">
        <v>783.85</v>
      </c>
      <c r="N134" s="28">
        <v>767</v>
      </c>
      <c r="O134" s="39">
        <v>6407300</v>
      </c>
      <c r="P134" s="40">
        <v>-2.1166082326970523E-2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1270.0999999999999</v>
      </c>
      <c r="F135" s="37">
        <v>1270.3</v>
      </c>
      <c r="G135" s="38">
        <v>1262.1499999999999</v>
      </c>
      <c r="H135" s="38">
        <v>1254.1999999999998</v>
      </c>
      <c r="I135" s="38">
        <v>1246.0499999999997</v>
      </c>
      <c r="J135" s="38">
        <v>1278.25</v>
      </c>
      <c r="K135" s="38">
        <v>1286.4000000000001</v>
      </c>
      <c r="L135" s="38">
        <v>1294.3500000000001</v>
      </c>
      <c r="M135" s="28">
        <v>1278.45</v>
      </c>
      <c r="N135" s="28">
        <v>1262.3499999999999</v>
      </c>
      <c r="O135" s="39">
        <v>11457600</v>
      </c>
      <c r="P135" s="40">
        <v>-1.9057892844300612E-2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242.85</v>
      </c>
      <c r="F136" s="37">
        <v>238.81666666666663</v>
      </c>
      <c r="G136" s="38">
        <v>232.93333333333328</v>
      </c>
      <c r="H136" s="38">
        <v>223.01666666666665</v>
      </c>
      <c r="I136" s="38">
        <v>217.1333333333333</v>
      </c>
      <c r="J136" s="38">
        <v>248.73333333333326</v>
      </c>
      <c r="K136" s="38">
        <v>254.61666666666665</v>
      </c>
      <c r="L136" s="38">
        <v>264.53333333333325</v>
      </c>
      <c r="M136" s="28">
        <v>244.7</v>
      </c>
      <c r="N136" s="28">
        <v>228.9</v>
      </c>
      <c r="O136" s="39">
        <v>20820000</v>
      </c>
      <c r="P136" s="40">
        <v>0.12589227774172615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124.8</v>
      </c>
      <c r="F137" s="37">
        <v>124.46666666666665</v>
      </c>
      <c r="G137" s="38">
        <v>121.73333333333331</v>
      </c>
      <c r="H137" s="38">
        <v>118.66666666666666</v>
      </c>
      <c r="I137" s="38">
        <v>115.93333333333331</v>
      </c>
      <c r="J137" s="38">
        <v>127.5333333333333</v>
      </c>
      <c r="K137" s="38">
        <v>130.26666666666665</v>
      </c>
      <c r="L137" s="38">
        <v>133.33333333333331</v>
      </c>
      <c r="M137" s="28">
        <v>127.2</v>
      </c>
      <c r="N137" s="28">
        <v>121.4</v>
      </c>
      <c r="O137" s="39">
        <v>40344000</v>
      </c>
      <c r="P137" s="40">
        <v>5.756527209814407E-2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505.15</v>
      </c>
      <c r="F138" s="37">
        <v>506.79999999999995</v>
      </c>
      <c r="G138" s="38">
        <v>502.39999999999992</v>
      </c>
      <c r="H138" s="38">
        <v>499.65</v>
      </c>
      <c r="I138" s="38">
        <v>495.24999999999994</v>
      </c>
      <c r="J138" s="38">
        <v>509.5499999999999</v>
      </c>
      <c r="K138" s="38">
        <v>513.95000000000005</v>
      </c>
      <c r="L138" s="38">
        <v>516.69999999999982</v>
      </c>
      <c r="M138" s="28">
        <v>511.2</v>
      </c>
      <c r="N138" s="28">
        <v>504.05</v>
      </c>
      <c r="O138" s="39">
        <v>9020400</v>
      </c>
      <c r="P138" s="40">
        <v>3.7829628606930829E-2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8857.2999999999993</v>
      </c>
      <c r="F139" s="37">
        <v>8862.8333333333339</v>
      </c>
      <c r="G139" s="38">
        <v>8818.4666666666672</v>
      </c>
      <c r="H139" s="38">
        <v>8779.6333333333332</v>
      </c>
      <c r="I139" s="38">
        <v>8735.2666666666664</v>
      </c>
      <c r="J139" s="38">
        <v>8901.6666666666679</v>
      </c>
      <c r="K139" s="38">
        <v>8946.0333333333328</v>
      </c>
      <c r="L139" s="38">
        <v>8984.8666666666686</v>
      </c>
      <c r="M139" s="28">
        <v>8907.2000000000007</v>
      </c>
      <c r="N139" s="28">
        <v>8824</v>
      </c>
      <c r="O139" s="39">
        <v>3338700</v>
      </c>
      <c r="P139" s="40">
        <v>4.9839632727501415E-2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935.5</v>
      </c>
      <c r="F140" s="37">
        <v>935.56666666666661</v>
      </c>
      <c r="G140" s="38">
        <v>928.83333333333326</v>
      </c>
      <c r="H140" s="38">
        <v>922.16666666666663</v>
      </c>
      <c r="I140" s="38">
        <v>915.43333333333328</v>
      </c>
      <c r="J140" s="38">
        <v>942.23333333333323</v>
      </c>
      <c r="K140" s="38">
        <v>948.96666666666658</v>
      </c>
      <c r="L140" s="38">
        <v>955.63333333333321</v>
      </c>
      <c r="M140" s="28">
        <v>942.3</v>
      </c>
      <c r="N140" s="28">
        <v>928.9</v>
      </c>
      <c r="O140" s="39">
        <v>17152500</v>
      </c>
      <c r="P140" s="40">
        <v>-8.4185424720887372E-3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1583.15</v>
      </c>
      <c r="F141" s="37">
        <v>1583.2</v>
      </c>
      <c r="G141" s="38">
        <v>1569.95</v>
      </c>
      <c r="H141" s="38">
        <v>1556.75</v>
      </c>
      <c r="I141" s="38">
        <v>1543.5</v>
      </c>
      <c r="J141" s="38">
        <v>1596.4</v>
      </c>
      <c r="K141" s="38">
        <v>1609.65</v>
      </c>
      <c r="L141" s="38">
        <v>1622.8500000000001</v>
      </c>
      <c r="M141" s="28">
        <v>1596.45</v>
      </c>
      <c r="N141" s="28">
        <v>1570</v>
      </c>
      <c r="O141" s="39">
        <v>2000800</v>
      </c>
      <c r="P141" s="40">
        <v>9.4853683148335022E-3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1463.05</v>
      </c>
      <c r="F142" s="37">
        <v>1470.8</v>
      </c>
      <c r="G142" s="38">
        <v>1448.6</v>
      </c>
      <c r="H142" s="38">
        <v>1434.1499999999999</v>
      </c>
      <c r="I142" s="38">
        <v>1411.9499999999998</v>
      </c>
      <c r="J142" s="38">
        <v>1485.25</v>
      </c>
      <c r="K142" s="38">
        <v>1507.4500000000003</v>
      </c>
      <c r="L142" s="38">
        <v>1521.9</v>
      </c>
      <c r="M142" s="28">
        <v>1493</v>
      </c>
      <c r="N142" s="28">
        <v>1456.35</v>
      </c>
      <c r="O142" s="39">
        <v>853100</v>
      </c>
      <c r="P142" s="40">
        <v>6.1327986790895156E-3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724.7</v>
      </c>
      <c r="F143" s="37">
        <v>720.66666666666663</v>
      </c>
      <c r="G143" s="38">
        <v>715.0333333333333</v>
      </c>
      <c r="H143" s="38">
        <v>705.36666666666667</v>
      </c>
      <c r="I143" s="38">
        <v>699.73333333333335</v>
      </c>
      <c r="J143" s="38">
        <v>730.33333333333326</v>
      </c>
      <c r="K143" s="38">
        <v>735.9666666666667</v>
      </c>
      <c r="L143" s="38">
        <v>745.63333333333321</v>
      </c>
      <c r="M143" s="28">
        <v>726.3</v>
      </c>
      <c r="N143" s="28">
        <v>711</v>
      </c>
      <c r="O143" s="39">
        <v>5736900</v>
      </c>
      <c r="P143" s="40">
        <v>-8.091706001348618E-3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909.95</v>
      </c>
      <c r="F144" s="37">
        <v>909.86666666666667</v>
      </c>
      <c r="G144" s="38">
        <v>903.18333333333339</v>
      </c>
      <c r="H144" s="38">
        <v>896.41666666666674</v>
      </c>
      <c r="I144" s="38">
        <v>889.73333333333346</v>
      </c>
      <c r="J144" s="38">
        <v>916.63333333333333</v>
      </c>
      <c r="K144" s="38">
        <v>923.31666666666649</v>
      </c>
      <c r="L144" s="38">
        <v>930.08333333333326</v>
      </c>
      <c r="M144" s="28">
        <v>916.55</v>
      </c>
      <c r="N144" s="28">
        <v>903.1</v>
      </c>
      <c r="O144" s="39">
        <v>2748000</v>
      </c>
      <c r="P144" s="40">
        <v>-3.2939189189189186E-2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76.05</v>
      </c>
      <c r="F145" s="37">
        <v>75.683333333333323</v>
      </c>
      <c r="G145" s="38">
        <v>74.516666666666652</v>
      </c>
      <c r="H145" s="38">
        <v>72.983333333333334</v>
      </c>
      <c r="I145" s="38">
        <v>71.816666666666663</v>
      </c>
      <c r="J145" s="38">
        <v>77.21666666666664</v>
      </c>
      <c r="K145" s="38">
        <v>78.383333333333297</v>
      </c>
      <c r="L145" s="38">
        <v>79.916666666666629</v>
      </c>
      <c r="M145" s="28">
        <v>76.849999999999994</v>
      </c>
      <c r="N145" s="28">
        <v>74.150000000000006</v>
      </c>
      <c r="O145" s="39">
        <v>93507750</v>
      </c>
      <c r="P145" s="40">
        <v>1.8303440164657455E-2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2148.4499999999998</v>
      </c>
      <c r="F146" s="37">
        <v>2157.9499999999998</v>
      </c>
      <c r="G146" s="38">
        <v>2121.0499999999997</v>
      </c>
      <c r="H146" s="38">
        <v>2093.65</v>
      </c>
      <c r="I146" s="38">
        <v>2056.75</v>
      </c>
      <c r="J146" s="38">
        <v>2185.3499999999995</v>
      </c>
      <c r="K146" s="38">
        <v>2222.2499999999991</v>
      </c>
      <c r="L146" s="38">
        <v>2249.6499999999992</v>
      </c>
      <c r="M146" s="28">
        <v>2194.85</v>
      </c>
      <c r="N146" s="28">
        <v>2130.5500000000002</v>
      </c>
      <c r="O146" s="39">
        <v>2291625</v>
      </c>
      <c r="P146" s="40">
        <v>4.6580447172292856E-3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94970.7</v>
      </c>
      <c r="F147" s="37">
        <v>95037.633333333346</v>
      </c>
      <c r="G147" s="38">
        <v>94333.066666666695</v>
      </c>
      <c r="H147" s="38">
        <v>93695.433333333349</v>
      </c>
      <c r="I147" s="38">
        <v>92990.866666666698</v>
      </c>
      <c r="J147" s="38">
        <v>95675.266666666692</v>
      </c>
      <c r="K147" s="38">
        <v>96379.833333333343</v>
      </c>
      <c r="L147" s="38">
        <v>97017.466666666689</v>
      </c>
      <c r="M147" s="28">
        <v>95742.2</v>
      </c>
      <c r="N147" s="28">
        <v>94400</v>
      </c>
      <c r="O147" s="39">
        <v>54750</v>
      </c>
      <c r="P147" s="40">
        <v>-1.776103336921421E-2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1147.45</v>
      </c>
      <c r="F148" s="37">
        <v>1150.1833333333334</v>
      </c>
      <c r="G148" s="38">
        <v>1137.3166666666668</v>
      </c>
      <c r="H148" s="38">
        <v>1127.1833333333334</v>
      </c>
      <c r="I148" s="38">
        <v>1114.3166666666668</v>
      </c>
      <c r="J148" s="38">
        <v>1160.3166666666668</v>
      </c>
      <c r="K148" s="38">
        <v>1173.1833333333336</v>
      </c>
      <c r="L148" s="38">
        <v>1183.3166666666668</v>
      </c>
      <c r="M148" s="28">
        <v>1163.05</v>
      </c>
      <c r="N148" s="28">
        <v>1140.05</v>
      </c>
      <c r="O148" s="39">
        <v>7149750</v>
      </c>
      <c r="P148" s="40">
        <v>3.1583427718100958E-2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80.900000000000006</v>
      </c>
      <c r="F149" s="37">
        <v>80.616666666666674</v>
      </c>
      <c r="G149" s="38">
        <v>79.583333333333343</v>
      </c>
      <c r="H149" s="38">
        <v>78.266666666666666</v>
      </c>
      <c r="I149" s="38">
        <v>77.233333333333334</v>
      </c>
      <c r="J149" s="38">
        <v>81.933333333333351</v>
      </c>
      <c r="K149" s="38">
        <v>82.966666666666683</v>
      </c>
      <c r="L149" s="38">
        <v>84.28333333333336</v>
      </c>
      <c r="M149" s="28">
        <v>81.650000000000006</v>
      </c>
      <c r="N149" s="28">
        <v>79.3</v>
      </c>
      <c r="O149" s="39">
        <v>65038750</v>
      </c>
      <c r="P149" s="40">
        <v>7.446792031971251E-3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4084.35</v>
      </c>
      <c r="F150" s="37">
        <v>4069.2166666666672</v>
      </c>
      <c r="G150" s="38">
        <v>4040.1833333333343</v>
      </c>
      <c r="H150" s="38">
        <v>3996.0166666666673</v>
      </c>
      <c r="I150" s="38">
        <v>3966.9833333333345</v>
      </c>
      <c r="J150" s="38">
        <v>4113.3833333333341</v>
      </c>
      <c r="K150" s="38">
        <v>4142.416666666667</v>
      </c>
      <c r="L150" s="38">
        <v>4186.5833333333339</v>
      </c>
      <c r="M150" s="28">
        <v>4098.25</v>
      </c>
      <c r="N150" s="28">
        <v>4025.05</v>
      </c>
      <c r="O150" s="39">
        <v>1482500</v>
      </c>
      <c r="P150" s="40">
        <v>-6.3339124940767655E-2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4434.8500000000004</v>
      </c>
      <c r="F151" s="37">
        <v>4467.5333333333338</v>
      </c>
      <c r="G151" s="38">
        <v>4361.5666666666675</v>
      </c>
      <c r="H151" s="38">
        <v>4288.2833333333338</v>
      </c>
      <c r="I151" s="38">
        <v>4182.3166666666675</v>
      </c>
      <c r="J151" s="38">
        <v>4540.8166666666675</v>
      </c>
      <c r="K151" s="38">
        <v>4646.7833333333328</v>
      </c>
      <c r="L151" s="38">
        <v>4720.0666666666675</v>
      </c>
      <c r="M151" s="28">
        <v>4573.5</v>
      </c>
      <c r="N151" s="28">
        <v>4394.25</v>
      </c>
      <c r="O151" s="39">
        <v>453000</v>
      </c>
      <c r="P151" s="40">
        <v>0.29948364888123924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19880.05</v>
      </c>
      <c r="F152" s="37">
        <v>19862.383333333335</v>
      </c>
      <c r="G152" s="38">
        <v>19734.816666666669</v>
      </c>
      <c r="H152" s="38">
        <v>19589.583333333336</v>
      </c>
      <c r="I152" s="38">
        <v>19462.01666666667</v>
      </c>
      <c r="J152" s="38">
        <v>20007.616666666669</v>
      </c>
      <c r="K152" s="38">
        <v>20135.183333333334</v>
      </c>
      <c r="L152" s="38">
        <v>20280.416666666668</v>
      </c>
      <c r="M152" s="28">
        <v>19989.95</v>
      </c>
      <c r="N152" s="28">
        <v>19717.150000000001</v>
      </c>
      <c r="O152" s="39">
        <v>275640</v>
      </c>
      <c r="P152" s="40">
        <v>-5.408373369938229E-2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123.5</v>
      </c>
      <c r="F153" s="37">
        <v>123</v>
      </c>
      <c r="G153" s="38">
        <v>122.1</v>
      </c>
      <c r="H153" s="38">
        <v>120.69999999999999</v>
      </c>
      <c r="I153" s="38">
        <v>119.79999999999998</v>
      </c>
      <c r="J153" s="38">
        <v>124.4</v>
      </c>
      <c r="K153" s="38">
        <v>125.30000000000001</v>
      </c>
      <c r="L153" s="38">
        <v>126.70000000000002</v>
      </c>
      <c r="M153" s="28">
        <v>123.9</v>
      </c>
      <c r="N153" s="28">
        <v>121.6</v>
      </c>
      <c r="O153" s="39">
        <v>32699050</v>
      </c>
      <c r="P153" s="40">
        <v>5.3543811941798872E-2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176.1</v>
      </c>
      <c r="F154" s="37">
        <v>175.08333333333334</v>
      </c>
      <c r="G154" s="38">
        <v>173.61666666666667</v>
      </c>
      <c r="H154" s="38">
        <v>171.13333333333333</v>
      </c>
      <c r="I154" s="38">
        <v>169.66666666666666</v>
      </c>
      <c r="J154" s="38">
        <v>177.56666666666669</v>
      </c>
      <c r="K154" s="38">
        <v>179.03333333333333</v>
      </c>
      <c r="L154" s="38">
        <v>181.51666666666671</v>
      </c>
      <c r="M154" s="28">
        <v>176.55</v>
      </c>
      <c r="N154" s="28">
        <v>172.6</v>
      </c>
      <c r="O154" s="39">
        <v>54714300</v>
      </c>
      <c r="P154" s="40">
        <v>-3.1773249949566269E-2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965.05</v>
      </c>
      <c r="F155" s="37">
        <v>961.88333333333321</v>
      </c>
      <c r="G155" s="38">
        <v>954.36666666666645</v>
      </c>
      <c r="H155" s="38">
        <v>943.68333333333328</v>
      </c>
      <c r="I155" s="38">
        <v>936.16666666666652</v>
      </c>
      <c r="J155" s="38">
        <v>972.56666666666638</v>
      </c>
      <c r="K155" s="38">
        <v>980.08333333333326</v>
      </c>
      <c r="L155" s="38">
        <v>990.76666666666631</v>
      </c>
      <c r="M155" s="28">
        <v>969.4</v>
      </c>
      <c r="N155" s="28">
        <v>951.2</v>
      </c>
      <c r="O155" s="39">
        <v>6702500</v>
      </c>
      <c r="P155" s="40">
        <v>2.0931449502878076E-3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3195.6</v>
      </c>
      <c r="F156" s="37">
        <v>3211.5166666666664</v>
      </c>
      <c r="G156" s="38">
        <v>3162.7333333333327</v>
      </c>
      <c r="H156" s="38">
        <v>3129.8666666666663</v>
      </c>
      <c r="I156" s="38">
        <v>3081.0833333333326</v>
      </c>
      <c r="J156" s="38">
        <v>3244.3833333333328</v>
      </c>
      <c r="K156" s="38">
        <v>3293.1666666666665</v>
      </c>
      <c r="L156" s="38">
        <v>3326.0333333333328</v>
      </c>
      <c r="M156" s="28">
        <v>3260.3</v>
      </c>
      <c r="N156" s="28">
        <v>3178.65</v>
      </c>
      <c r="O156" s="39">
        <v>648600</v>
      </c>
      <c r="P156" s="40">
        <v>1.9490726186733733E-2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144.55000000000001</v>
      </c>
      <c r="F157" s="37">
        <v>143.6</v>
      </c>
      <c r="G157" s="38">
        <v>142.44999999999999</v>
      </c>
      <c r="H157" s="38">
        <v>140.35</v>
      </c>
      <c r="I157" s="38">
        <v>139.19999999999999</v>
      </c>
      <c r="J157" s="38">
        <v>145.69999999999999</v>
      </c>
      <c r="K157" s="38">
        <v>146.85000000000002</v>
      </c>
      <c r="L157" s="38">
        <v>148.94999999999999</v>
      </c>
      <c r="M157" s="28">
        <v>144.75</v>
      </c>
      <c r="N157" s="28">
        <v>141.5</v>
      </c>
      <c r="O157" s="39">
        <v>37953300</v>
      </c>
      <c r="P157" s="40">
        <v>-2.4057024057024055E-2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47811.6</v>
      </c>
      <c r="F158" s="37">
        <v>47839.55000000001</v>
      </c>
      <c r="G158" s="38">
        <v>47409.10000000002</v>
      </c>
      <c r="H158" s="38">
        <v>47006.600000000013</v>
      </c>
      <c r="I158" s="38">
        <v>46576.150000000023</v>
      </c>
      <c r="J158" s="38">
        <v>48242.050000000017</v>
      </c>
      <c r="K158" s="38">
        <v>48672.500000000015</v>
      </c>
      <c r="L158" s="38">
        <v>49075.000000000015</v>
      </c>
      <c r="M158" s="28">
        <v>48270</v>
      </c>
      <c r="N158" s="28">
        <v>47437.05</v>
      </c>
      <c r="O158" s="39">
        <v>93555</v>
      </c>
      <c r="P158" s="40">
        <v>3.3783783783783786E-3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906.75</v>
      </c>
      <c r="F159" s="37">
        <v>895.68333333333339</v>
      </c>
      <c r="G159" s="38">
        <v>877.86666666666679</v>
      </c>
      <c r="H159" s="38">
        <v>848.98333333333335</v>
      </c>
      <c r="I159" s="38">
        <v>831.16666666666674</v>
      </c>
      <c r="J159" s="38">
        <v>924.56666666666683</v>
      </c>
      <c r="K159" s="38">
        <v>942.38333333333344</v>
      </c>
      <c r="L159" s="38">
        <v>971.26666666666688</v>
      </c>
      <c r="M159" s="28">
        <v>913.5</v>
      </c>
      <c r="N159" s="28">
        <v>866.8</v>
      </c>
      <c r="O159" s="39">
        <v>6099225</v>
      </c>
      <c r="P159" s="40">
        <v>0.12043445314473351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4287.7</v>
      </c>
      <c r="F160" s="37">
        <v>4299.416666666667</v>
      </c>
      <c r="G160" s="38">
        <v>4240.2833333333338</v>
      </c>
      <c r="H160" s="38">
        <v>4192.8666666666668</v>
      </c>
      <c r="I160" s="38">
        <v>4133.7333333333336</v>
      </c>
      <c r="J160" s="38">
        <v>4346.8333333333339</v>
      </c>
      <c r="K160" s="38">
        <v>4405.9666666666672</v>
      </c>
      <c r="L160" s="38">
        <v>4453.3833333333341</v>
      </c>
      <c r="M160" s="28">
        <v>4358.55</v>
      </c>
      <c r="N160" s="28">
        <v>4252</v>
      </c>
      <c r="O160" s="39">
        <v>505875</v>
      </c>
      <c r="P160" s="40">
        <v>-0.11964324559495323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214.35</v>
      </c>
      <c r="F161" s="37">
        <v>214.06666666666669</v>
      </c>
      <c r="G161" s="38">
        <v>213.28333333333339</v>
      </c>
      <c r="H161" s="38">
        <v>212.2166666666667</v>
      </c>
      <c r="I161" s="38">
        <v>211.43333333333339</v>
      </c>
      <c r="J161" s="38">
        <v>215.13333333333338</v>
      </c>
      <c r="K161" s="38">
        <v>215.91666666666669</v>
      </c>
      <c r="L161" s="38">
        <v>216.98333333333338</v>
      </c>
      <c r="M161" s="28">
        <v>214.85</v>
      </c>
      <c r="N161" s="28">
        <v>213</v>
      </c>
      <c r="O161" s="39">
        <v>13863000</v>
      </c>
      <c r="P161" s="40">
        <v>8.2915121099716351E-3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139.4</v>
      </c>
      <c r="F162" s="37">
        <v>140.05000000000001</v>
      </c>
      <c r="G162" s="38">
        <v>138.40000000000003</v>
      </c>
      <c r="H162" s="38">
        <v>137.40000000000003</v>
      </c>
      <c r="I162" s="38">
        <v>135.75000000000006</v>
      </c>
      <c r="J162" s="38">
        <v>141.05000000000001</v>
      </c>
      <c r="K162" s="38">
        <v>142.69999999999999</v>
      </c>
      <c r="L162" s="38">
        <v>143.69999999999999</v>
      </c>
      <c r="M162" s="28">
        <v>141.69999999999999</v>
      </c>
      <c r="N162" s="28">
        <v>139.05000000000001</v>
      </c>
      <c r="O162" s="39">
        <v>46977400</v>
      </c>
      <c r="P162" s="40">
        <v>1.4459767037086626E-2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2750.3</v>
      </c>
      <c r="F163" s="37">
        <v>2740.9</v>
      </c>
      <c r="G163" s="38">
        <v>2724.4500000000003</v>
      </c>
      <c r="H163" s="38">
        <v>2698.6000000000004</v>
      </c>
      <c r="I163" s="38">
        <v>2682.1500000000005</v>
      </c>
      <c r="J163" s="38">
        <v>2766.75</v>
      </c>
      <c r="K163" s="38">
        <v>2783.2</v>
      </c>
      <c r="L163" s="38">
        <v>2809.0499999999997</v>
      </c>
      <c r="M163" s="28">
        <v>2757.35</v>
      </c>
      <c r="N163" s="28">
        <v>2715.05</v>
      </c>
      <c r="O163" s="39">
        <v>2591750</v>
      </c>
      <c r="P163" s="40">
        <v>-4.5220114201510404E-2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3500.8</v>
      </c>
      <c r="F164" s="37">
        <v>3515.6666666666665</v>
      </c>
      <c r="G164" s="38">
        <v>3473.9333333333329</v>
      </c>
      <c r="H164" s="38">
        <v>3447.0666666666666</v>
      </c>
      <c r="I164" s="38">
        <v>3405.333333333333</v>
      </c>
      <c r="J164" s="38">
        <v>3542.5333333333328</v>
      </c>
      <c r="K164" s="38">
        <v>3584.2666666666664</v>
      </c>
      <c r="L164" s="38">
        <v>3611.1333333333328</v>
      </c>
      <c r="M164" s="28">
        <v>3557.4</v>
      </c>
      <c r="N164" s="28">
        <v>3488.8</v>
      </c>
      <c r="O164" s="39">
        <v>1666000</v>
      </c>
      <c r="P164" s="40">
        <v>-3.1536113936927769E-2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55.45</v>
      </c>
      <c r="F165" s="37">
        <v>55.033333333333331</v>
      </c>
      <c r="G165" s="38">
        <v>54.516666666666666</v>
      </c>
      <c r="H165" s="38">
        <v>53.583333333333336</v>
      </c>
      <c r="I165" s="38">
        <v>53.06666666666667</v>
      </c>
      <c r="J165" s="38">
        <v>55.966666666666661</v>
      </c>
      <c r="K165" s="38">
        <v>56.483333333333327</v>
      </c>
      <c r="L165" s="38">
        <v>57.416666666666657</v>
      </c>
      <c r="M165" s="28">
        <v>55.55</v>
      </c>
      <c r="N165" s="28">
        <v>54.1</v>
      </c>
      <c r="O165" s="39">
        <v>215824000</v>
      </c>
      <c r="P165" s="40">
        <v>-3.9928825622775797E-2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2691.95</v>
      </c>
      <c r="F166" s="37">
        <v>2687.2833333333333</v>
      </c>
      <c r="G166" s="38">
        <v>2667.5666666666666</v>
      </c>
      <c r="H166" s="38">
        <v>2643.1833333333334</v>
      </c>
      <c r="I166" s="38">
        <v>2623.4666666666667</v>
      </c>
      <c r="J166" s="38">
        <v>2711.6666666666665</v>
      </c>
      <c r="K166" s="38">
        <v>2731.3833333333328</v>
      </c>
      <c r="L166" s="38">
        <v>2755.7666666666664</v>
      </c>
      <c r="M166" s="28">
        <v>2707</v>
      </c>
      <c r="N166" s="28">
        <v>2662.9</v>
      </c>
      <c r="O166" s="39">
        <v>1083000</v>
      </c>
      <c r="P166" s="40">
        <v>1.2338754907459339E-2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223.2</v>
      </c>
      <c r="F167" s="37">
        <v>222.01666666666665</v>
      </c>
      <c r="G167" s="38">
        <v>220.2833333333333</v>
      </c>
      <c r="H167" s="38">
        <v>217.36666666666665</v>
      </c>
      <c r="I167" s="38">
        <v>215.6333333333333</v>
      </c>
      <c r="J167" s="38">
        <v>224.93333333333331</v>
      </c>
      <c r="K167" s="38">
        <v>226.66666666666666</v>
      </c>
      <c r="L167" s="38">
        <v>229.58333333333331</v>
      </c>
      <c r="M167" s="28">
        <v>223.75</v>
      </c>
      <c r="N167" s="28">
        <v>219.1</v>
      </c>
      <c r="O167" s="39">
        <v>34130700</v>
      </c>
      <c r="P167" s="40">
        <v>-1.3423866385702022E-2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1920.75</v>
      </c>
      <c r="F168" s="37">
        <v>1917.2333333333333</v>
      </c>
      <c r="G168" s="38">
        <v>1904.7666666666667</v>
      </c>
      <c r="H168" s="38">
        <v>1888.7833333333333</v>
      </c>
      <c r="I168" s="38">
        <v>1876.3166666666666</v>
      </c>
      <c r="J168" s="38">
        <v>1933.2166666666667</v>
      </c>
      <c r="K168" s="38">
        <v>1945.6833333333334</v>
      </c>
      <c r="L168" s="38">
        <v>1961.6666666666667</v>
      </c>
      <c r="M168" s="28">
        <v>1929.7</v>
      </c>
      <c r="N168" s="28">
        <v>1901.25</v>
      </c>
      <c r="O168" s="39">
        <v>3021161</v>
      </c>
      <c r="P168" s="40">
        <v>3.5149384885764497E-3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188.55</v>
      </c>
      <c r="F169" s="37">
        <v>189.20000000000002</v>
      </c>
      <c r="G169" s="38">
        <v>186.40000000000003</v>
      </c>
      <c r="H169" s="38">
        <v>184.25000000000003</v>
      </c>
      <c r="I169" s="38">
        <v>181.45000000000005</v>
      </c>
      <c r="J169" s="38">
        <v>191.35000000000002</v>
      </c>
      <c r="K169" s="38">
        <v>194.15000000000003</v>
      </c>
      <c r="L169" s="38">
        <v>196.3</v>
      </c>
      <c r="M169" s="28">
        <v>192</v>
      </c>
      <c r="N169" s="28">
        <v>187.05</v>
      </c>
      <c r="O169" s="39">
        <v>10230500</v>
      </c>
      <c r="P169" s="40">
        <v>1.0719225449515906E-2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696.35</v>
      </c>
      <c r="F170" s="37">
        <v>696.08333333333337</v>
      </c>
      <c r="G170" s="38">
        <v>689.2166666666667</v>
      </c>
      <c r="H170" s="38">
        <v>682.08333333333337</v>
      </c>
      <c r="I170" s="38">
        <v>675.2166666666667</v>
      </c>
      <c r="J170" s="38">
        <v>703.2166666666667</v>
      </c>
      <c r="K170" s="38">
        <v>710.08333333333326</v>
      </c>
      <c r="L170" s="38">
        <v>717.2166666666667</v>
      </c>
      <c r="M170" s="28">
        <v>702.95</v>
      </c>
      <c r="N170" s="28">
        <v>688.95</v>
      </c>
      <c r="O170" s="39">
        <v>4196450</v>
      </c>
      <c r="P170" s="40">
        <v>-1.0422930446983364E-2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156.15</v>
      </c>
      <c r="F171" s="37">
        <v>155.65</v>
      </c>
      <c r="G171" s="38">
        <v>153.60000000000002</v>
      </c>
      <c r="H171" s="38">
        <v>151.05000000000001</v>
      </c>
      <c r="I171" s="38">
        <v>149.00000000000003</v>
      </c>
      <c r="J171" s="38">
        <v>158.20000000000002</v>
      </c>
      <c r="K171" s="38">
        <v>160.25000000000003</v>
      </c>
      <c r="L171" s="38">
        <v>162.80000000000001</v>
      </c>
      <c r="M171" s="28">
        <v>157.69999999999999</v>
      </c>
      <c r="N171" s="28">
        <v>153.1</v>
      </c>
      <c r="O171" s="39">
        <v>45150000</v>
      </c>
      <c r="P171" s="40">
        <v>1.9532573106017838E-2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112.85</v>
      </c>
      <c r="F172" s="37">
        <v>112.76666666666667</v>
      </c>
      <c r="G172" s="38">
        <v>111.58333333333333</v>
      </c>
      <c r="H172" s="38">
        <v>110.31666666666666</v>
      </c>
      <c r="I172" s="38">
        <v>109.13333333333333</v>
      </c>
      <c r="J172" s="38">
        <v>114.03333333333333</v>
      </c>
      <c r="K172" s="38">
        <v>115.21666666666667</v>
      </c>
      <c r="L172" s="38">
        <v>116.48333333333333</v>
      </c>
      <c r="M172" s="28">
        <v>113.95</v>
      </c>
      <c r="N172" s="28">
        <v>111.5</v>
      </c>
      <c r="O172" s="39">
        <v>63392000</v>
      </c>
      <c r="P172" s="40">
        <v>6.3481411891021342E-2</v>
      </c>
    </row>
    <row r="173" spans="1:16" ht="12.75" customHeight="1">
      <c r="A173" s="28">
        <v>163</v>
      </c>
      <c r="B173" s="216" t="s">
        <v>79</v>
      </c>
      <c r="C173" s="30" t="s">
        <v>184</v>
      </c>
      <c r="D173" s="31">
        <v>44924</v>
      </c>
      <c r="E173" s="37">
        <v>2704.65</v>
      </c>
      <c r="F173" s="37">
        <v>2713.85</v>
      </c>
      <c r="G173" s="38">
        <v>2691.2999999999997</v>
      </c>
      <c r="H173" s="38">
        <v>2677.95</v>
      </c>
      <c r="I173" s="38">
        <v>2655.3999999999996</v>
      </c>
      <c r="J173" s="38">
        <v>2727.2</v>
      </c>
      <c r="K173" s="38">
        <v>2749.75</v>
      </c>
      <c r="L173" s="38">
        <v>2763.1</v>
      </c>
      <c r="M173" s="28">
        <v>2736.4</v>
      </c>
      <c r="N173" s="28">
        <v>2700.5</v>
      </c>
      <c r="O173" s="39">
        <v>27839000</v>
      </c>
      <c r="P173" s="40">
        <v>2.1717788033654772E-2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88.9</v>
      </c>
      <c r="F174" s="37">
        <v>88.683333333333337</v>
      </c>
      <c r="G174" s="38">
        <v>87.966666666666669</v>
      </c>
      <c r="H174" s="38">
        <v>87.033333333333331</v>
      </c>
      <c r="I174" s="38">
        <v>86.316666666666663</v>
      </c>
      <c r="J174" s="38">
        <v>89.616666666666674</v>
      </c>
      <c r="K174" s="38">
        <v>90.333333333333343</v>
      </c>
      <c r="L174" s="38">
        <v>91.26666666666668</v>
      </c>
      <c r="M174" s="28">
        <v>89.4</v>
      </c>
      <c r="N174" s="28">
        <v>87.75</v>
      </c>
      <c r="O174" s="39">
        <v>111698000</v>
      </c>
      <c r="P174" s="40">
        <v>2.5147304465941003E-2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837.8</v>
      </c>
      <c r="F175" s="37">
        <v>839.83333333333337</v>
      </c>
      <c r="G175" s="38">
        <v>833.81666666666672</v>
      </c>
      <c r="H175" s="38">
        <v>829.83333333333337</v>
      </c>
      <c r="I175" s="38">
        <v>823.81666666666672</v>
      </c>
      <c r="J175" s="38">
        <v>843.81666666666672</v>
      </c>
      <c r="K175" s="38">
        <v>849.83333333333337</v>
      </c>
      <c r="L175" s="38">
        <v>853.81666666666672</v>
      </c>
      <c r="M175" s="28">
        <v>845.85</v>
      </c>
      <c r="N175" s="28">
        <v>835.85</v>
      </c>
      <c r="O175" s="39">
        <v>5576800</v>
      </c>
      <c r="P175" s="40">
        <v>-2.4079518409631809E-2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1293.45</v>
      </c>
      <c r="F176" s="37">
        <v>1293.6499999999999</v>
      </c>
      <c r="G176" s="38">
        <v>1283.7999999999997</v>
      </c>
      <c r="H176" s="38">
        <v>1274.1499999999999</v>
      </c>
      <c r="I176" s="38">
        <v>1264.2999999999997</v>
      </c>
      <c r="J176" s="38">
        <v>1303.2999999999997</v>
      </c>
      <c r="K176" s="38">
        <v>1313.1499999999996</v>
      </c>
      <c r="L176" s="38">
        <v>1322.7999999999997</v>
      </c>
      <c r="M176" s="28">
        <v>1303.5</v>
      </c>
      <c r="N176" s="28">
        <v>1284</v>
      </c>
      <c r="O176" s="39">
        <v>5250750</v>
      </c>
      <c r="P176" s="40">
        <v>-1.6989609660207808E-2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617.5</v>
      </c>
      <c r="F177" s="37">
        <v>615.0333333333333</v>
      </c>
      <c r="G177" s="38">
        <v>611.61666666666656</v>
      </c>
      <c r="H177" s="38">
        <v>605.73333333333323</v>
      </c>
      <c r="I177" s="38">
        <v>602.31666666666649</v>
      </c>
      <c r="J177" s="38">
        <v>620.91666666666663</v>
      </c>
      <c r="K177" s="38">
        <v>624.33333333333337</v>
      </c>
      <c r="L177" s="38">
        <v>630.2166666666667</v>
      </c>
      <c r="M177" s="28">
        <v>618.45000000000005</v>
      </c>
      <c r="N177" s="28">
        <v>609.15</v>
      </c>
      <c r="O177" s="39">
        <v>59677500</v>
      </c>
      <c r="P177" s="40">
        <v>1.6349469919529954E-2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23864.95</v>
      </c>
      <c r="F178" s="37">
        <v>23925.983333333334</v>
      </c>
      <c r="G178" s="38">
        <v>23749.016666666666</v>
      </c>
      <c r="H178" s="38">
        <v>23633.083333333332</v>
      </c>
      <c r="I178" s="38">
        <v>23456.116666666665</v>
      </c>
      <c r="J178" s="38">
        <v>24041.916666666668</v>
      </c>
      <c r="K178" s="38">
        <v>24218.883333333335</v>
      </c>
      <c r="L178" s="38">
        <v>24334.816666666669</v>
      </c>
      <c r="M178" s="28">
        <v>24102.95</v>
      </c>
      <c r="N178" s="28">
        <v>23810.05</v>
      </c>
      <c r="O178" s="39">
        <v>257175</v>
      </c>
      <c r="P178" s="40">
        <v>-1.606886657101865E-2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2788.05</v>
      </c>
      <c r="F179" s="37">
        <v>2782.6166666666668</v>
      </c>
      <c r="G179" s="38">
        <v>2768.4333333333334</v>
      </c>
      <c r="H179" s="38">
        <v>2748.8166666666666</v>
      </c>
      <c r="I179" s="38">
        <v>2734.6333333333332</v>
      </c>
      <c r="J179" s="38">
        <v>2802.2333333333336</v>
      </c>
      <c r="K179" s="38">
        <v>2816.416666666667</v>
      </c>
      <c r="L179" s="38">
        <v>2836.0333333333338</v>
      </c>
      <c r="M179" s="28">
        <v>2796.8</v>
      </c>
      <c r="N179" s="28">
        <v>2763</v>
      </c>
      <c r="O179" s="39">
        <v>2044075</v>
      </c>
      <c r="P179" s="40">
        <v>5.2745469299431968E-3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2419.5500000000002</v>
      </c>
      <c r="F180" s="37">
        <v>2413.8333333333335</v>
      </c>
      <c r="G180" s="38">
        <v>2399.666666666667</v>
      </c>
      <c r="H180" s="38">
        <v>2379.7833333333333</v>
      </c>
      <c r="I180" s="38">
        <v>2365.6166666666668</v>
      </c>
      <c r="J180" s="38">
        <v>2433.7166666666672</v>
      </c>
      <c r="K180" s="38">
        <v>2447.8833333333341</v>
      </c>
      <c r="L180" s="38">
        <v>2467.7666666666673</v>
      </c>
      <c r="M180" s="28">
        <v>2428</v>
      </c>
      <c r="N180" s="28">
        <v>2393.9499999999998</v>
      </c>
      <c r="O180" s="39">
        <v>4260375</v>
      </c>
      <c r="P180" s="40">
        <v>-1.6695957820738138E-3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1293.0999999999999</v>
      </c>
      <c r="F181" s="37">
        <v>1290.0166666666667</v>
      </c>
      <c r="G181" s="38">
        <v>1279.0833333333333</v>
      </c>
      <c r="H181" s="38">
        <v>1265.0666666666666</v>
      </c>
      <c r="I181" s="38">
        <v>1254.1333333333332</v>
      </c>
      <c r="J181" s="38">
        <v>1304.0333333333333</v>
      </c>
      <c r="K181" s="38">
        <v>1314.9666666666667</v>
      </c>
      <c r="L181" s="38">
        <v>1328.9833333333333</v>
      </c>
      <c r="M181" s="28">
        <v>1300.95</v>
      </c>
      <c r="N181" s="28">
        <v>1276</v>
      </c>
      <c r="O181" s="39">
        <v>5972400</v>
      </c>
      <c r="P181" s="40">
        <v>8.9195215892965748E-3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1045.5999999999999</v>
      </c>
      <c r="F182" s="37">
        <v>1044.9333333333334</v>
      </c>
      <c r="G182" s="38">
        <v>1039.8666666666668</v>
      </c>
      <c r="H182" s="38">
        <v>1034.1333333333334</v>
      </c>
      <c r="I182" s="38">
        <v>1029.0666666666668</v>
      </c>
      <c r="J182" s="38">
        <v>1050.6666666666667</v>
      </c>
      <c r="K182" s="38">
        <v>1055.7333333333333</v>
      </c>
      <c r="L182" s="38">
        <v>1061.4666666666667</v>
      </c>
      <c r="M182" s="28">
        <v>1050</v>
      </c>
      <c r="N182" s="28">
        <v>1039.2</v>
      </c>
      <c r="O182" s="39">
        <v>15957200</v>
      </c>
      <c r="P182" s="40">
        <v>-1.3158471862801001E-4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500.4</v>
      </c>
      <c r="F183" s="37">
        <v>498.2833333333333</v>
      </c>
      <c r="G183" s="38">
        <v>495.11666666666662</v>
      </c>
      <c r="H183" s="38">
        <v>489.83333333333331</v>
      </c>
      <c r="I183" s="38">
        <v>486.66666666666663</v>
      </c>
      <c r="J183" s="38">
        <v>503.56666666666661</v>
      </c>
      <c r="K183" s="38">
        <v>506.73333333333335</v>
      </c>
      <c r="L183" s="38">
        <v>512.01666666666665</v>
      </c>
      <c r="M183" s="28">
        <v>501.45</v>
      </c>
      <c r="N183" s="28">
        <v>493</v>
      </c>
      <c r="O183" s="39">
        <v>10194000</v>
      </c>
      <c r="P183" s="40">
        <v>1.0310796877301518E-3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604.4</v>
      </c>
      <c r="F184" s="37">
        <v>605.55000000000007</v>
      </c>
      <c r="G184" s="38">
        <v>600.95000000000016</v>
      </c>
      <c r="H184" s="38">
        <v>597.50000000000011</v>
      </c>
      <c r="I184" s="38">
        <v>592.9000000000002</v>
      </c>
      <c r="J184" s="38">
        <v>609.00000000000011</v>
      </c>
      <c r="K184" s="38">
        <v>613.6</v>
      </c>
      <c r="L184" s="38">
        <v>617.05000000000007</v>
      </c>
      <c r="M184" s="28">
        <v>610.15</v>
      </c>
      <c r="N184" s="28">
        <v>602.1</v>
      </c>
      <c r="O184" s="39">
        <v>1785000</v>
      </c>
      <c r="P184" s="40">
        <v>-1.2721238938053098E-2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1065.4000000000001</v>
      </c>
      <c r="F185" s="37">
        <v>1063.9166666666667</v>
      </c>
      <c r="G185" s="38">
        <v>1048.1333333333334</v>
      </c>
      <c r="H185" s="38">
        <v>1030.8666666666668</v>
      </c>
      <c r="I185" s="38">
        <v>1015.0833333333335</v>
      </c>
      <c r="J185" s="38">
        <v>1081.1833333333334</v>
      </c>
      <c r="K185" s="38">
        <v>1096.9666666666667</v>
      </c>
      <c r="L185" s="38">
        <v>1114.2333333333333</v>
      </c>
      <c r="M185" s="28">
        <v>1079.7</v>
      </c>
      <c r="N185" s="28">
        <v>1046.6500000000001</v>
      </c>
      <c r="O185" s="39">
        <v>7633000</v>
      </c>
      <c r="P185" s="40">
        <v>-1.674610331057581E-2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1330.3</v>
      </c>
      <c r="F186" s="37">
        <v>1340.2333333333333</v>
      </c>
      <c r="G186" s="38">
        <v>1317.7666666666667</v>
      </c>
      <c r="H186" s="38">
        <v>1305.2333333333333</v>
      </c>
      <c r="I186" s="38">
        <v>1282.7666666666667</v>
      </c>
      <c r="J186" s="38">
        <v>1352.7666666666667</v>
      </c>
      <c r="K186" s="38">
        <v>1375.2333333333333</v>
      </c>
      <c r="L186" s="38">
        <v>1387.7666666666667</v>
      </c>
      <c r="M186" s="28">
        <v>1362.7</v>
      </c>
      <c r="N186" s="28">
        <v>1327.7</v>
      </c>
      <c r="O186" s="39">
        <v>2783500</v>
      </c>
      <c r="P186" s="40">
        <v>-5.1822730521801285E-3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806.65</v>
      </c>
      <c r="F187" s="37">
        <v>803.51666666666677</v>
      </c>
      <c r="G187" s="38">
        <v>798.28333333333353</v>
      </c>
      <c r="H187" s="38">
        <v>789.91666666666674</v>
      </c>
      <c r="I187" s="38">
        <v>784.68333333333351</v>
      </c>
      <c r="J187" s="38">
        <v>811.88333333333355</v>
      </c>
      <c r="K187" s="38">
        <v>817.1166666666669</v>
      </c>
      <c r="L187" s="38">
        <v>825.48333333333358</v>
      </c>
      <c r="M187" s="28">
        <v>808.75</v>
      </c>
      <c r="N187" s="28">
        <v>795.15</v>
      </c>
      <c r="O187" s="39">
        <v>9049500</v>
      </c>
      <c r="P187" s="40">
        <v>-1.5566869003328765E-2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432.35</v>
      </c>
      <c r="F188" s="37">
        <v>434.83333333333331</v>
      </c>
      <c r="G188" s="38">
        <v>428.61666666666662</v>
      </c>
      <c r="H188" s="38">
        <v>424.88333333333333</v>
      </c>
      <c r="I188" s="38">
        <v>418.66666666666663</v>
      </c>
      <c r="J188" s="38">
        <v>438.56666666666661</v>
      </c>
      <c r="K188" s="38">
        <v>444.7833333333333</v>
      </c>
      <c r="L188" s="38">
        <v>448.51666666666659</v>
      </c>
      <c r="M188" s="28">
        <v>441.05</v>
      </c>
      <c r="N188" s="28">
        <v>431.1</v>
      </c>
      <c r="O188" s="39">
        <v>62098650</v>
      </c>
      <c r="P188" s="40">
        <v>4.3459521586092953E-2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226.25</v>
      </c>
      <c r="F189" s="37">
        <v>225.9666666666667</v>
      </c>
      <c r="G189" s="38">
        <v>224.3333333333334</v>
      </c>
      <c r="H189" s="38">
        <v>222.41666666666671</v>
      </c>
      <c r="I189" s="38">
        <v>220.78333333333342</v>
      </c>
      <c r="J189" s="38">
        <v>227.88333333333338</v>
      </c>
      <c r="K189" s="38">
        <v>229.51666666666671</v>
      </c>
      <c r="L189" s="38">
        <v>231.43333333333337</v>
      </c>
      <c r="M189" s="28">
        <v>227.6</v>
      </c>
      <c r="N189" s="28">
        <v>224.05</v>
      </c>
      <c r="O189" s="39">
        <v>103693500</v>
      </c>
      <c r="P189" s="40">
        <v>2.2871791457202782E-2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116.55</v>
      </c>
      <c r="F190" s="37">
        <v>115.58333333333333</v>
      </c>
      <c r="G190" s="38">
        <v>114.36666666666666</v>
      </c>
      <c r="H190" s="38">
        <v>112.18333333333334</v>
      </c>
      <c r="I190" s="38">
        <v>110.96666666666667</v>
      </c>
      <c r="J190" s="38">
        <v>117.76666666666665</v>
      </c>
      <c r="K190" s="38">
        <v>118.98333333333332</v>
      </c>
      <c r="L190" s="38">
        <v>121.16666666666664</v>
      </c>
      <c r="M190" s="28">
        <v>116.8</v>
      </c>
      <c r="N190" s="28">
        <v>113.4</v>
      </c>
      <c r="O190" s="39">
        <v>213727000</v>
      </c>
      <c r="P190" s="40">
        <v>4.6657802786000943E-2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3447.75</v>
      </c>
      <c r="F191" s="37">
        <v>3446.0333333333333</v>
      </c>
      <c r="G191" s="38">
        <v>3431.7666666666664</v>
      </c>
      <c r="H191" s="38">
        <v>3415.7833333333333</v>
      </c>
      <c r="I191" s="38">
        <v>3401.5166666666664</v>
      </c>
      <c r="J191" s="38">
        <v>3462.0166666666664</v>
      </c>
      <c r="K191" s="38">
        <v>3476.2833333333338</v>
      </c>
      <c r="L191" s="38">
        <v>3492.2666666666664</v>
      </c>
      <c r="M191" s="28">
        <v>3460.3</v>
      </c>
      <c r="N191" s="28">
        <v>3430.05</v>
      </c>
      <c r="O191" s="39">
        <v>8903375</v>
      </c>
      <c r="P191" s="40">
        <v>-1.5687748575913943E-2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1108.8499999999999</v>
      </c>
      <c r="F192" s="37">
        <v>1113.2833333333333</v>
      </c>
      <c r="G192" s="38">
        <v>1100.5666666666666</v>
      </c>
      <c r="H192" s="38">
        <v>1092.2833333333333</v>
      </c>
      <c r="I192" s="38">
        <v>1079.5666666666666</v>
      </c>
      <c r="J192" s="38">
        <v>1121.5666666666666</v>
      </c>
      <c r="K192" s="38">
        <v>1134.2833333333333</v>
      </c>
      <c r="L192" s="38">
        <v>1142.5666666666666</v>
      </c>
      <c r="M192" s="28">
        <v>1126</v>
      </c>
      <c r="N192" s="28">
        <v>1105</v>
      </c>
      <c r="O192" s="39">
        <v>12146400</v>
      </c>
      <c r="P192" s="40">
        <v>5.9130434782608699E-3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2634.2</v>
      </c>
      <c r="F193" s="37">
        <v>2630.0333333333333</v>
      </c>
      <c r="G193" s="38">
        <v>2612.2666666666664</v>
      </c>
      <c r="H193" s="38">
        <v>2590.333333333333</v>
      </c>
      <c r="I193" s="38">
        <v>2572.5666666666662</v>
      </c>
      <c r="J193" s="38">
        <v>2651.9666666666667</v>
      </c>
      <c r="K193" s="38">
        <v>2669.733333333334</v>
      </c>
      <c r="L193" s="38">
        <v>2691.666666666667</v>
      </c>
      <c r="M193" s="28">
        <v>2647.8</v>
      </c>
      <c r="N193" s="28">
        <v>2608.1</v>
      </c>
      <c r="O193" s="39">
        <v>5893875</v>
      </c>
      <c r="P193" s="40">
        <v>-3.9923954372623575E-3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1628.9</v>
      </c>
      <c r="F194" s="37">
        <v>1629.3499999999997</v>
      </c>
      <c r="G194" s="38">
        <v>1617.1499999999994</v>
      </c>
      <c r="H194" s="38">
        <v>1605.3999999999996</v>
      </c>
      <c r="I194" s="38">
        <v>1593.1999999999994</v>
      </c>
      <c r="J194" s="38">
        <v>1641.0999999999995</v>
      </c>
      <c r="K194" s="38">
        <v>1653.2999999999997</v>
      </c>
      <c r="L194" s="38">
        <v>1665.0499999999995</v>
      </c>
      <c r="M194" s="28">
        <v>1641.55</v>
      </c>
      <c r="N194" s="28">
        <v>1617.6</v>
      </c>
      <c r="O194" s="39">
        <v>1575500</v>
      </c>
      <c r="P194" s="40">
        <v>-3.1635558367605187E-3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551.75</v>
      </c>
      <c r="F195" s="37">
        <v>550.75</v>
      </c>
      <c r="G195" s="38">
        <v>546</v>
      </c>
      <c r="H195" s="38">
        <v>540.25</v>
      </c>
      <c r="I195" s="38">
        <v>535.5</v>
      </c>
      <c r="J195" s="38">
        <v>556.5</v>
      </c>
      <c r="K195" s="38">
        <v>561.25</v>
      </c>
      <c r="L195" s="38">
        <v>567</v>
      </c>
      <c r="M195" s="28">
        <v>555.5</v>
      </c>
      <c r="N195" s="28">
        <v>545</v>
      </c>
      <c r="O195" s="39">
        <v>2994000</v>
      </c>
      <c r="P195" s="40">
        <v>-1.6264169541646133E-2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1484.25</v>
      </c>
      <c r="F196" s="37">
        <v>1478.1666666666667</v>
      </c>
      <c r="G196" s="38">
        <v>1467.4833333333336</v>
      </c>
      <c r="H196" s="38">
        <v>1450.7166666666669</v>
      </c>
      <c r="I196" s="38">
        <v>1440.0333333333338</v>
      </c>
      <c r="J196" s="38">
        <v>1494.9333333333334</v>
      </c>
      <c r="K196" s="38">
        <v>1505.6166666666663</v>
      </c>
      <c r="L196" s="38">
        <v>1522.3833333333332</v>
      </c>
      <c r="M196" s="28">
        <v>1488.85</v>
      </c>
      <c r="N196" s="28">
        <v>1461.4</v>
      </c>
      <c r="O196" s="39">
        <v>4493425</v>
      </c>
      <c r="P196" s="40">
        <v>-2.2281092078136135E-2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1023.05</v>
      </c>
      <c r="F197" s="37">
        <v>1029.6999999999998</v>
      </c>
      <c r="G197" s="38">
        <v>1008.5499999999997</v>
      </c>
      <c r="H197" s="38">
        <v>994.05</v>
      </c>
      <c r="I197" s="38">
        <v>972.89999999999986</v>
      </c>
      <c r="J197" s="38">
        <v>1044.1999999999996</v>
      </c>
      <c r="K197" s="38">
        <v>1065.3499999999997</v>
      </c>
      <c r="L197" s="38">
        <v>1079.8499999999995</v>
      </c>
      <c r="M197" s="28">
        <v>1050.8499999999999</v>
      </c>
      <c r="N197" s="28">
        <v>1015.2</v>
      </c>
      <c r="O197" s="39">
        <v>7415100</v>
      </c>
      <c r="P197" s="40">
        <v>1.0395010395010396E-3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1759.25</v>
      </c>
      <c r="F198" s="37">
        <v>1757.5333333333335</v>
      </c>
      <c r="G198" s="38">
        <v>1741.116666666667</v>
      </c>
      <c r="H198" s="38">
        <v>1722.9833333333336</v>
      </c>
      <c r="I198" s="38">
        <v>1706.5666666666671</v>
      </c>
      <c r="J198" s="38">
        <v>1775.666666666667</v>
      </c>
      <c r="K198" s="38">
        <v>1792.0833333333335</v>
      </c>
      <c r="L198" s="38">
        <v>1810.2166666666669</v>
      </c>
      <c r="M198" s="28">
        <v>1773.95</v>
      </c>
      <c r="N198" s="28">
        <v>1739.4</v>
      </c>
      <c r="O198" s="39">
        <v>1147600</v>
      </c>
      <c r="P198" s="40">
        <v>-4.6210106382978726E-2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7238.95</v>
      </c>
      <c r="F199" s="37">
        <v>7261.6166666666659</v>
      </c>
      <c r="G199" s="38">
        <v>7185.3333333333321</v>
      </c>
      <c r="H199" s="38">
        <v>7131.7166666666662</v>
      </c>
      <c r="I199" s="38">
        <v>7055.4333333333325</v>
      </c>
      <c r="J199" s="38">
        <v>7315.2333333333318</v>
      </c>
      <c r="K199" s="38">
        <v>7391.5166666666664</v>
      </c>
      <c r="L199" s="38">
        <v>7445.1333333333314</v>
      </c>
      <c r="M199" s="28">
        <v>7337.9</v>
      </c>
      <c r="N199" s="28">
        <v>7208</v>
      </c>
      <c r="O199" s="39">
        <v>1859600</v>
      </c>
      <c r="P199" s="40">
        <v>-9.1117386902541692E-3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807.25</v>
      </c>
      <c r="F200" s="37">
        <v>802.51666666666677</v>
      </c>
      <c r="G200" s="38">
        <v>793.23333333333358</v>
      </c>
      <c r="H200" s="38">
        <v>779.21666666666681</v>
      </c>
      <c r="I200" s="38">
        <v>769.93333333333362</v>
      </c>
      <c r="J200" s="38">
        <v>816.53333333333353</v>
      </c>
      <c r="K200" s="38">
        <v>825.81666666666661</v>
      </c>
      <c r="L200" s="38">
        <v>839.83333333333348</v>
      </c>
      <c r="M200" s="28">
        <v>811.8</v>
      </c>
      <c r="N200" s="28">
        <v>788.5</v>
      </c>
      <c r="O200" s="39">
        <v>16491800</v>
      </c>
      <c r="P200" s="40">
        <v>-8.8288147511524345E-3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321.60000000000002</v>
      </c>
      <c r="F201" s="37">
        <v>321.28333333333336</v>
      </c>
      <c r="G201" s="38">
        <v>317.66666666666674</v>
      </c>
      <c r="H201" s="38">
        <v>313.73333333333341</v>
      </c>
      <c r="I201" s="38">
        <v>310.11666666666679</v>
      </c>
      <c r="J201" s="38">
        <v>325.2166666666667</v>
      </c>
      <c r="K201" s="38">
        <v>328.83333333333337</v>
      </c>
      <c r="L201" s="38">
        <v>332.76666666666665</v>
      </c>
      <c r="M201" s="28">
        <v>324.89999999999998</v>
      </c>
      <c r="N201" s="28">
        <v>317.35000000000002</v>
      </c>
      <c r="O201" s="39">
        <v>38537700</v>
      </c>
      <c r="P201" s="40">
        <v>2.4241473890117368E-2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862.95</v>
      </c>
      <c r="F202" s="37">
        <v>861.51666666666677</v>
      </c>
      <c r="G202" s="38">
        <v>855.53333333333353</v>
      </c>
      <c r="H202" s="38">
        <v>848.11666666666679</v>
      </c>
      <c r="I202" s="38">
        <v>842.13333333333355</v>
      </c>
      <c r="J202" s="38">
        <v>868.93333333333351</v>
      </c>
      <c r="K202" s="38">
        <v>874.91666666666686</v>
      </c>
      <c r="L202" s="38">
        <v>882.33333333333348</v>
      </c>
      <c r="M202" s="28">
        <v>867.5</v>
      </c>
      <c r="N202" s="28">
        <v>854.1</v>
      </c>
      <c r="O202" s="39">
        <v>7178100</v>
      </c>
      <c r="P202" s="40">
        <v>-1.4957939372315461E-2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1542.05</v>
      </c>
      <c r="F203" s="37">
        <v>1546.1499999999999</v>
      </c>
      <c r="G203" s="38">
        <v>1528.8999999999996</v>
      </c>
      <c r="H203" s="38">
        <v>1515.7499999999998</v>
      </c>
      <c r="I203" s="38">
        <v>1498.4999999999995</v>
      </c>
      <c r="J203" s="38">
        <v>1559.2999999999997</v>
      </c>
      <c r="K203" s="38">
        <v>1576.5500000000002</v>
      </c>
      <c r="L203" s="38">
        <v>1589.6999999999998</v>
      </c>
      <c r="M203" s="28">
        <v>1563.4</v>
      </c>
      <c r="N203" s="28">
        <v>1533</v>
      </c>
      <c r="O203" s="39">
        <v>818300</v>
      </c>
      <c r="P203" s="40">
        <v>-2.2983702465524447E-2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415.05</v>
      </c>
      <c r="F204" s="37">
        <v>415.5</v>
      </c>
      <c r="G204" s="38">
        <v>413.3</v>
      </c>
      <c r="H204" s="38">
        <v>411.55</v>
      </c>
      <c r="I204" s="38">
        <v>409.35</v>
      </c>
      <c r="J204" s="38">
        <v>417.25</v>
      </c>
      <c r="K204" s="38">
        <v>419.45000000000005</v>
      </c>
      <c r="L204" s="38">
        <v>421.2</v>
      </c>
      <c r="M204" s="28">
        <v>417.7</v>
      </c>
      <c r="N204" s="28">
        <v>413.75</v>
      </c>
      <c r="O204" s="39">
        <v>39980000</v>
      </c>
      <c r="P204" s="40">
        <v>-2.2900017107803601E-2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270.5</v>
      </c>
      <c r="F205" s="37">
        <v>270.86666666666667</v>
      </c>
      <c r="G205" s="38">
        <v>268.23333333333335</v>
      </c>
      <c r="H205" s="38">
        <v>265.9666666666667</v>
      </c>
      <c r="I205" s="38">
        <v>263.33333333333337</v>
      </c>
      <c r="J205" s="38">
        <v>273.13333333333333</v>
      </c>
      <c r="K205" s="38">
        <v>275.76666666666665</v>
      </c>
      <c r="L205" s="38">
        <v>278.0333333333333</v>
      </c>
      <c r="M205" s="28">
        <v>273.5</v>
      </c>
      <c r="N205" s="28">
        <v>268.60000000000002</v>
      </c>
      <c r="O205" s="39">
        <v>89709000</v>
      </c>
      <c r="P205" s="40">
        <v>1.5071337664947417E-3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415.9</v>
      </c>
      <c r="F206" s="37">
        <v>416.2</v>
      </c>
      <c r="G206" s="38">
        <v>413.2</v>
      </c>
      <c r="H206" s="38">
        <v>410.5</v>
      </c>
      <c r="I206" s="38">
        <v>407.5</v>
      </c>
      <c r="J206" s="38">
        <v>418.9</v>
      </c>
      <c r="K206" s="38">
        <v>421.9</v>
      </c>
      <c r="L206" s="38">
        <v>424.59999999999997</v>
      </c>
      <c r="M206" s="28">
        <v>419.2</v>
      </c>
      <c r="N206" s="28">
        <v>413.5</v>
      </c>
      <c r="O206" s="39">
        <v>9552600</v>
      </c>
      <c r="P206" s="40">
        <v>-7.5315383167011863E-4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261"/>
      <c r="C209" s="240"/>
      <c r="D209" s="262"/>
      <c r="E209" s="241"/>
      <c r="F209" s="241"/>
      <c r="G209" s="263"/>
      <c r="H209" s="263"/>
      <c r="I209" s="263"/>
      <c r="J209" s="263"/>
      <c r="K209" s="263"/>
      <c r="L209" s="263"/>
      <c r="M209" s="240"/>
      <c r="N209" s="240"/>
      <c r="O209" s="264"/>
      <c r="P209" s="265"/>
    </row>
    <row r="210" spans="1:16" ht="12.75" customHeight="1">
      <c r="A210" s="28"/>
      <c r="B210" s="261"/>
      <c r="C210" s="240"/>
      <c r="D210" s="262"/>
      <c r="E210" s="241"/>
      <c r="F210" s="241"/>
      <c r="G210" s="263"/>
      <c r="H210" s="263"/>
      <c r="I210" s="263"/>
      <c r="J210" s="263"/>
      <c r="K210" s="263"/>
      <c r="L210" s="263"/>
      <c r="M210" s="240"/>
      <c r="N210" s="240"/>
      <c r="O210" s="264"/>
      <c r="P210" s="265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240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4" t="s">
        <v>16</v>
      </c>
      <c r="B8" s="376"/>
      <c r="C8" s="380" t="s">
        <v>20</v>
      </c>
      <c r="D8" s="380" t="s">
        <v>21</v>
      </c>
      <c r="E8" s="371" t="s">
        <v>22</v>
      </c>
      <c r="F8" s="372"/>
      <c r="G8" s="373"/>
      <c r="H8" s="371" t="s">
        <v>23</v>
      </c>
      <c r="I8" s="372"/>
      <c r="J8" s="373"/>
      <c r="K8" s="23"/>
      <c r="L8" s="50"/>
      <c r="M8" s="50"/>
      <c r="N8" s="1"/>
      <c r="O8" s="1"/>
    </row>
    <row r="9" spans="1:15" ht="36" customHeight="1">
      <c r="A9" s="378"/>
      <c r="B9" s="379"/>
      <c r="C9" s="379"/>
      <c r="D9" s="3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7">
        <v>1</v>
      </c>
      <c r="B10" s="312" t="s">
        <v>229</v>
      </c>
      <c r="C10" s="312">
        <v>18701.05</v>
      </c>
      <c r="D10" s="312">
        <v>18673.666666666664</v>
      </c>
      <c r="E10" s="312">
        <v>18618.73333333333</v>
      </c>
      <c r="F10" s="312">
        <v>18536.416666666664</v>
      </c>
      <c r="G10" s="312">
        <v>18481.48333333333</v>
      </c>
      <c r="H10" s="312">
        <v>18755.98333333333</v>
      </c>
      <c r="I10" s="312">
        <v>18810.916666666664</v>
      </c>
      <c r="J10" s="312">
        <v>18893.23333333333</v>
      </c>
      <c r="K10" s="312">
        <v>18728.599999999999</v>
      </c>
      <c r="L10" s="312">
        <v>18591.349999999999</v>
      </c>
      <c r="M10" s="313"/>
      <c r="N10" s="1"/>
      <c r="O10" s="1"/>
    </row>
    <row r="11" spans="1:15" ht="12.75" customHeight="1">
      <c r="A11" s="227">
        <v>2</v>
      </c>
      <c r="B11" s="319" t="s">
        <v>230</v>
      </c>
      <c r="C11" s="312">
        <v>43332.95</v>
      </c>
      <c r="D11" s="312">
        <v>43230.033333333333</v>
      </c>
      <c r="E11" s="312">
        <v>43087.916666666664</v>
      </c>
      <c r="F11" s="312">
        <v>42842.883333333331</v>
      </c>
      <c r="G11" s="312">
        <v>42700.766666666663</v>
      </c>
      <c r="H11" s="312">
        <v>43475.066666666666</v>
      </c>
      <c r="I11" s="312">
        <v>43617.183333333334</v>
      </c>
      <c r="J11" s="312">
        <v>43862.216666666667</v>
      </c>
      <c r="K11" s="312">
        <v>43372.15</v>
      </c>
      <c r="L11" s="312">
        <v>42985</v>
      </c>
      <c r="M11" s="313"/>
      <c r="N11" s="1"/>
      <c r="O11" s="1"/>
    </row>
    <row r="12" spans="1:15" ht="12.75" customHeight="1">
      <c r="A12" s="227">
        <v>3</v>
      </c>
      <c r="B12" s="259" t="s">
        <v>231</v>
      </c>
      <c r="C12" s="260">
        <v>2895.95</v>
      </c>
      <c r="D12" s="260">
        <v>2879.9833333333336</v>
      </c>
      <c r="E12" s="260">
        <v>2860.3166666666671</v>
      </c>
      <c r="F12" s="260">
        <v>2824.6833333333334</v>
      </c>
      <c r="G12" s="260">
        <v>2805.0166666666669</v>
      </c>
      <c r="H12" s="260">
        <v>2915.6166666666672</v>
      </c>
      <c r="I12" s="260">
        <v>2935.2833333333333</v>
      </c>
      <c r="J12" s="260">
        <v>2970.9166666666674</v>
      </c>
      <c r="K12" s="260">
        <v>2899.65</v>
      </c>
      <c r="L12" s="260">
        <v>2844.35</v>
      </c>
      <c r="M12" s="313"/>
      <c r="N12" s="1"/>
      <c r="O12" s="1"/>
    </row>
    <row r="13" spans="1:15" ht="12.75" customHeight="1">
      <c r="A13" s="227">
        <v>4</v>
      </c>
      <c r="B13" s="259" t="s">
        <v>232</v>
      </c>
      <c r="C13" s="260">
        <v>5451.2</v>
      </c>
      <c r="D13" s="260">
        <v>5452.55</v>
      </c>
      <c r="E13" s="260">
        <v>5427.85</v>
      </c>
      <c r="F13" s="260">
        <v>5404.5</v>
      </c>
      <c r="G13" s="260">
        <v>5379.8</v>
      </c>
      <c r="H13" s="260">
        <v>5475.9000000000005</v>
      </c>
      <c r="I13" s="260">
        <v>5500.5999999999995</v>
      </c>
      <c r="J13" s="260">
        <v>5523.9500000000007</v>
      </c>
      <c r="K13" s="260">
        <v>5477.25</v>
      </c>
      <c r="L13" s="260">
        <v>5429.2</v>
      </c>
      <c r="M13" s="313"/>
      <c r="N13" s="1"/>
      <c r="O13" s="1"/>
    </row>
    <row r="14" spans="1:15" ht="12.75" customHeight="1">
      <c r="A14" s="227">
        <v>5</v>
      </c>
      <c r="B14" s="259" t="s">
        <v>233</v>
      </c>
      <c r="C14" s="260">
        <v>30891.5</v>
      </c>
      <c r="D14" s="260">
        <v>30915.383333333331</v>
      </c>
      <c r="E14" s="260">
        <v>30726.666666666664</v>
      </c>
      <c r="F14" s="260">
        <v>30561.833333333332</v>
      </c>
      <c r="G14" s="260">
        <v>30373.116666666665</v>
      </c>
      <c r="H14" s="260">
        <v>31080.216666666664</v>
      </c>
      <c r="I14" s="260">
        <v>31268.933333333331</v>
      </c>
      <c r="J14" s="260">
        <v>31433.766666666663</v>
      </c>
      <c r="K14" s="260">
        <v>31104.1</v>
      </c>
      <c r="L14" s="260">
        <v>30750.55</v>
      </c>
      <c r="M14" s="313"/>
      <c r="N14" s="1"/>
      <c r="O14" s="1"/>
    </row>
    <row r="15" spans="1:15" ht="12.75" customHeight="1">
      <c r="A15" s="227">
        <v>6</v>
      </c>
      <c r="B15" s="259" t="s">
        <v>234</v>
      </c>
      <c r="C15" s="260">
        <v>4494.1499999999996</v>
      </c>
      <c r="D15" s="260">
        <v>4479.0333333333328</v>
      </c>
      <c r="E15" s="260">
        <v>4459.5666666666657</v>
      </c>
      <c r="F15" s="260">
        <v>4424.9833333333327</v>
      </c>
      <c r="G15" s="260">
        <v>4405.5166666666655</v>
      </c>
      <c r="H15" s="260">
        <v>4513.6166666666659</v>
      </c>
      <c r="I15" s="260">
        <v>4533.083333333333</v>
      </c>
      <c r="J15" s="260">
        <v>4567.6666666666661</v>
      </c>
      <c r="K15" s="260">
        <v>4498.5</v>
      </c>
      <c r="L15" s="260">
        <v>4444.45</v>
      </c>
      <c r="M15" s="313"/>
      <c r="N15" s="1"/>
      <c r="O15" s="1"/>
    </row>
    <row r="16" spans="1:15" ht="12.75" customHeight="1">
      <c r="A16" s="227">
        <v>7</v>
      </c>
      <c r="B16" s="259" t="s">
        <v>235</v>
      </c>
      <c r="C16" s="260">
        <v>9014.7000000000007</v>
      </c>
      <c r="D16" s="260">
        <v>8997.4166666666661</v>
      </c>
      <c r="E16" s="260">
        <v>8970.5833333333321</v>
      </c>
      <c r="F16" s="260">
        <v>8926.4666666666653</v>
      </c>
      <c r="G16" s="260">
        <v>8899.6333333333314</v>
      </c>
      <c r="H16" s="260">
        <v>9041.5333333333328</v>
      </c>
      <c r="I16" s="260">
        <v>9068.366666666665</v>
      </c>
      <c r="J16" s="260">
        <v>9112.4833333333336</v>
      </c>
      <c r="K16" s="260">
        <v>9024.25</v>
      </c>
      <c r="L16" s="260">
        <v>8953.2999999999993</v>
      </c>
      <c r="M16" s="313"/>
      <c r="N16" s="1"/>
      <c r="O16" s="1"/>
    </row>
    <row r="17" spans="1:15" ht="12.75" customHeight="1">
      <c r="A17" s="227">
        <v>8</v>
      </c>
      <c r="B17" s="269" t="s">
        <v>287</v>
      </c>
      <c r="C17" s="259">
        <v>2975.6</v>
      </c>
      <c r="D17" s="260">
        <v>2974.85</v>
      </c>
      <c r="E17" s="260">
        <v>2947.75</v>
      </c>
      <c r="F17" s="260">
        <v>2919.9</v>
      </c>
      <c r="G17" s="260">
        <v>2892.8</v>
      </c>
      <c r="H17" s="260">
        <v>3002.7</v>
      </c>
      <c r="I17" s="260">
        <v>3029.7999999999993</v>
      </c>
      <c r="J17" s="260">
        <v>3057.6499999999996</v>
      </c>
      <c r="K17" s="259">
        <v>3001.95</v>
      </c>
      <c r="L17" s="259">
        <v>2947</v>
      </c>
      <c r="M17" s="259">
        <v>2.16805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2621.1</v>
      </c>
      <c r="D18" s="260">
        <v>2614.6333333333332</v>
      </c>
      <c r="E18" s="260">
        <v>2600.4666666666662</v>
      </c>
      <c r="F18" s="260">
        <v>2579.833333333333</v>
      </c>
      <c r="G18" s="260">
        <v>2565.6666666666661</v>
      </c>
      <c r="H18" s="260">
        <v>2635.2666666666664</v>
      </c>
      <c r="I18" s="260">
        <v>2649.4333333333334</v>
      </c>
      <c r="J18" s="260">
        <v>2670.0666666666666</v>
      </c>
      <c r="K18" s="259">
        <v>2628.8</v>
      </c>
      <c r="L18" s="259">
        <v>2594</v>
      </c>
      <c r="M18" s="259">
        <v>4.5899000000000001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651.15</v>
      </c>
      <c r="D19" s="260">
        <v>651.13333333333333</v>
      </c>
      <c r="E19" s="260">
        <v>646.26666666666665</v>
      </c>
      <c r="F19" s="260">
        <v>641.38333333333333</v>
      </c>
      <c r="G19" s="260">
        <v>636.51666666666665</v>
      </c>
      <c r="H19" s="260">
        <v>656.01666666666665</v>
      </c>
      <c r="I19" s="260">
        <v>660.88333333333321</v>
      </c>
      <c r="J19" s="260">
        <v>665.76666666666665</v>
      </c>
      <c r="K19" s="259">
        <v>656</v>
      </c>
      <c r="L19" s="259">
        <v>646.25</v>
      </c>
      <c r="M19" s="259">
        <v>14.06695</v>
      </c>
      <c r="N19" s="1"/>
      <c r="O19" s="1"/>
    </row>
    <row r="20" spans="1:15" ht="12.75" customHeight="1">
      <c r="A20" s="227">
        <v>11</v>
      </c>
      <c r="B20" s="269" t="s">
        <v>236</v>
      </c>
      <c r="C20" s="259">
        <v>20059.400000000001</v>
      </c>
      <c r="D20" s="260">
        <v>20096.766666666666</v>
      </c>
      <c r="E20" s="260">
        <v>19913.733333333334</v>
      </c>
      <c r="F20" s="260">
        <v>19768.066666666666</v>
      </c>
      <c r="G20" s="260">
        <v>19585.033333333333</v>
      </c>
      <c r="H20" s="260">
        <v>20242.433333333334</v>
      </c>
      <c r="I20" s="260">
        <v>20425.466666666667</v>
      </c>
      <c r="J20" s="260">
        <v>20571.133333333335</v>
      </c>
      <c r="K20" s="259">
        <v>20279.8</v>
      </c>
      <c r="L20" s="259">
        <v>19951.099999999999</v>
      </c>
      <c r="M20" s="259">
        <v>7.8240000000000004E-2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3930.4</v>
      </c>
      <c r="D21" s="260">
        <v>3893.15</v>
      </c>
      <c r="E21" s="260">
        <v>3847.3</v>
      </c>
      <c r="F21" s="260">
        <v>3764.2000000000003</v>
      </c>
      <c r="G21" s="260">
        <v>3718.3500000000004</v>
      </c>
      <c r="H21" s="260">
        <v>3976.25</v>
      </c>
      <c r="I21" s="260">
        <v>4022.0999999999995</v>
      </c>
      <c r="J21" s="260">
        <v>4105.2</v>
      </c>
      <c r="K21" s="259">
        <v>3939</v>
      </c>
      <c r="L21" s="259">
        <v>3810.05</v>
      </c>
      <c r="M21" s="259">
        <v>23.928660000000001</v>
      </c>
      <c r="N21" s="1"/>
      <c r="O21" s="1"/>
    </row>
    <row r="22" spans="1:15" ht="12.75" customHeight="1">
      <c r="A22" s="227">
        <v>13</v>
      </c>
      <c r="B22" s="269" t="s">
        <v>237</v>
      </c>
      <c r="C22" s="259">
        <v>2042.1</v>
      </c>
      <c r="D22" s="260">
        <v>2045.3166666666668</v>
      </c>
      <c r="E22" s="260">
        <v>2018.6333333333337</v>
      </c>
      <c r="F22" s="260">
        <v>1995.1666666666667</v>
      </c>
      <c r="G22" s="260">
        <v>1968.4833333333336</v>
      </c>
      <c r="H22" s="260">
        <v>2068.7833333333338</v>
      </c>
      <c r="I22" s="260">
        <v>2095.4666666666667</v>
      </c>
      <c r="J22" s="260">
        <v>2118.9333333333338</v>
      </c>
      <c r="K22" s="259">
        <v>2072</v>
      </c>
      <c r="L22" s="259">
        <v>2021.85</v>
      </c>
      <c r="M22" s="259">
        <v>5.0506799999999998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893.15</v>
      </c>
      <c r="D23" s="260">
        <v>889.4</v>
      </c>
      <c r="E23" s="260">
        <v>882.3</v>
      </c>
      <c r="F23" s="260">
        <v>871.44999999999993</v>
      </c>
      <c r="G23" s="260">
        <v>864.34999999999991</v>
      </c>
      <c r="H23" s="260">
        <v>900.25</v>
      </c>
      <c r="I23" s="260">
        <v>907.35000000000014</v>
      </c>
      <c r="J23" s="260">
        <v>918.2</v>
      </c>
      <c r="K23" s="259">
        <v>896.5</v>
      </c>
      <c r="L23" s="259">
        <v>878.55</v>
      </c>
      <c r="M23" s="259">
        <v>39.665010000000002</v>
      </c>
      <c r="N23" s="1"/>
      <c r="O23" s="1"/>
    </row>
    <row r="24" spans="1:15" ht="12.75" customHeight="1">
      <c r="A24" s="227">
        <v>15</v>
      </c>
      <c r="B24" s="269" t="s">
        <v>238</v>
      </c>
      <c r="C24" s="259">
        <v>3590.1</v>
      </c>
      <c r="D24" s="260">
        <v>3530.7666666666664</v>
      </c>
      <c r="E24" s="260">
        <v>3441.5333333333328</v>
      </c>
      <c r="F24" s="260">
        <v>3292.9666666666662</v>
      </c>
      <c r="G24" s="260">
        <v>3203.7333333333327</v>
      </c>
      <c r="H24" s="260">
        <v>3679.333333333333</v>
      </c>
      <c r="I24" s="260">
        <v>3768.5666666666666</v>
      </c>
      <c r="J24" s="260">
        <v>3917.1333333333332</v>
      </c>
      <c r="K24" s="259">
        <v>3620</v>
      </c>
      <c r="L24" s="259">
        <v>3382.2</v>
      </c>
      <c r="M24" s="259">
        <v>2.7631700000000001</v>
      </c>
      <c r="N24" s="1"/>
      <c r="O24" s="1"/>
    </row>
    <row r="25" spans="1:15" ht="12.75" customHeight="1">
      <c r="A25" s="227">
        <v>16</v>
      </c>
      <c r="B25" s="269" t="s">
        <v>239</v>
      </c>
      <c r="C25" s="259">
        <v>2716.15</v>
      </c>
      <c r="D25" s="260">
        <v>2732.15</v>
      </c>
      <c r="E25" s="260">
        <v>2684</v>
      </c>
      <c r="F25" s="260">
        <v>2651.85</v>
      </c>
      <c r="G25" s="260">
        <v>2603.6999999999998</v>
      </c>
      <c r="H25" s="260">
        <v>2764.3</v>
      </c>
      <c r="I25" s="260">
        <v>2812.4500000000007</v>
      </c>
      <c r="J25" s="260">
        <v>2844.6000000000004</v>
      </c>
      <c r="K25" s="259">
        <v>2780.3</v>
      </c>
      <c r="L25" s="259">
        <v>2700</v>
      </c>
      <c r="M25" s="259">
        <v>4.1300800000000004</v>
      </c>
      <c r="N25" s="1"/>
      <c r="O25" s="1"/>
    </row>
    <row r="26" spans="1:15" ht="12.75" customHeight="1">
      <c r="A26" s="227">
        <v>17</v>
      </c>
      <c r="B26" s="269" t="s">
        <v>853</v>
      </c>
      <c r="C26" s="259">
        <v>639.70000000000005</v>
      </c>
      <c r="D26" s="260">
        <v>640.4</v>
      </c>
      <c r="E26" s="260">
        <v>634.29999999999995</v>
      </c>
      <c r="F26" s="260">
        <v>628.9</v>
      </c>
      <c r="G26" s="260">
        <v>622.79999999999995</v>
      </c>
      <c r="H26" s="260">
        <v>645.79999999999995</v>
      </c>
      <c r="I26" s="260">
        <v>651.90000000000009</v>
      </c>
      <c r="J26" s="260">
        <v>657.3</v>
      </c>
      <c r="K26" s="259">
        <v>646.5</v>
      </c>
      <c r="L26" s="259">
        <v>635</v>
      </c>
      <c r="M26" s="259">
        <v>10.744429999999999</v>
      </c>
      <c r="N26" s="1"/>
      <c r="O26" s="1"/>
    </row>
    <row r="27" spans="1:15" ht="12.75" customHeight="1">
      <c r="A27" s="227">
        <v>18</v>
      </c>
      <c r="B27" s="269" t="s">
        <v>240</v>
      </c>
      <c r="C27" s="259">
        <v>158.65</v>
      </c>
      <c r="D27" s="260">
        <v>156.45000000000002</v>
      </c>
      <c r="E27" s="260">
        <v>153.70000000000005</v>
      </c>
      <c r="F27" s="260">
        <v>148.75000000000003</v>
      </c>
      <c r="G27" s="260">
        <v>146.00000000000006</v>
      </c>
      <c r="H27" s="260">
        <v>161.40000000000003</v>
      </c>
      <c r="I27" s="260">
        <v>164.14999999999998</v>
      </c>
      <c r="J27" s="260">
        <v>169.10000000000002</v>
      </c>
      <c r="K27" s="259">
        <v>159.19999999999999</v>
      </c>
      <c r="L27" s="259">
        <v>151.5</v>
      </c>
      <c r="M27" s="259">
        <v>183.26577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315.2</v>
      </c>
      <c r="D28" s="260">
        <v>315.65000000000003</v>
      </c>
      <c r="E28" s="260">
        <v>312.55000000000007</v>
      </c>
      <c r="F28" s="260">
        <v>309.90000000000003</v>
      </c>
      <c r="G28" s="260">
        <v>306.80000000000007</v>
      </c>
      <c r="H28" s="260">
        <v>318.30000000000007</v>
      </c>
      <c r="I28" s="260">
        <v>321.40000000000009</v>
      </c>
      <c r="J28" s="260">
        <v>324.05000000000007</v>
      </c>
      <c r="K28" s="259">
        <v>318.75</v>
      </c>
      <c r="L28" s="259">
        <v>313</v>
      </c>
      <c r="M28" s="259">
        <v>12.205769999999999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3119.85</v>
      </c>
      <c r="D29" s="260">
        <v>3125.0666666666671</v>
      </c>
      <c r="E29" s="260">
        <v>3106.0833333333339</v>
      </c>
      <c r="F29" s="260">
        <v>3092.3166666666671</v>
      </c>
      <c r="G29" s="260">
        <v>3073.3333333333339</v>
      </c>
      <c r="H29" s="260">
        <v>3138.8333333333339</v>
      </c>
      <c r="I29" s="260">
        <v>3157.8166666666666</v>
      </c>
      <c r="J29" s="260">
        <v>3171.5833333333339</v>
      </c>
      <c r="K29" s="259">
        <v>3144.05</v>
      </c>
      <c r="L29" s="259">
        <v>3111.3</v>
      </c>
      <c r="M29" s="259">
        <v>0.26472000000000001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573.35</v>
      </c>
      <c r="D30" s="260">
        <v>575.83333333333337</v>
      </c>
      <c r="E30" s="260">
        <v>569.31666666666672</v>
      </c>
      <c r="F30" s="260">
        <v>565.2833333333333</v>
      </c>
      <c r="G30" s="260">
        <v>558.76666666666665</v>
      </c>
      <c r="H30" s="260">
        <v>579.86666666666679</v>
      </c>
      <c r="I30" s="260">
        <v>586.38333333333344</v>
      </c>
      <c r="J30" s="260">
        <v>590.41666666666686</v>
      </c>
      <c r="K30" s="259">
        <v>582.35</v>
      </c>
      <c r="L30" s="259">
        <v>571.79999999999995</v>
      </c>
      <c r="M30" s="259">
        <v>54.91648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4778.3500000000004</v>
      </c>
      <c r="D31" s="260">
        <v>4815.75</v>
      </c>
      <c r="E31" s="260">
        <v>4729.55</v>
      </c>
      <c r="F31" s="260">
        <v>4680.75</v>
      </c>
      <c r="G31" s="260">
        <v>4594.55</v>
      </c>
      <c r="H31" s="260">
        <v>4864.55</v>
      </c>
      <c r="I31" s="260">
        <v>4950.7500000000009</v>
      </c>
      <c r="J31" s="260">
        <v>4999.55</v>
      </c>
      <c r="K31" s="259">
        <v>4901.95</v>
      </c>
      <c r="L31" s="259">
        <v>4766.95</v>
      </c>
      <c r="M31" s="259">
        <v>6.8483400000000003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147.25</v>
      </c>
      <c r="D32" s="260">
        <v>147.03333333333333</v>
      </c>
      <c r="E32" s="260">
        <v>146.31666666666666</v>
      </c>
      <c r="F32" s="260">
        <v>145.38333333333333</v>
      </c>
      <c r="G32" s="260">
        <v>144.66666666666666</v>
      </c>
      <c r="H32" s="260">
        <v>147.96666666666667</v>
      </c>
      <c r="I32" s="260">
        <v>148.68333333333331</v>
      </c>
      <c r="J32" s="260">
        <v>149.61666666666667</v>
      </c>
      <c r="K32" s="259">
        <v>147.75</v>
      </c>
      <c r="L32" s="259">
        <v>146.1</v>
      </c>
      <c r="M32" s="259">
        <v>55.24832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3156.9</v>
      </c>
      <c r="D33" s="260">
        <v>3146.0333333333333</v>
      </c>
      <c r="E33" s="260">
        <v>3123.3666666666668</v>
      </c>
      <c r="F33" s="260">
        <v>3089.8333333333335</v>
      </c>
      <c r="G33" s="260">
        <v>3067.166666666667</v>
      </c>
      <c r="H33" s="260">
        <v>3179.5666666666666</v>
      </c>
      <c r="I33" s="260">
        <v>3202.2333333333336</v>
      </c>
      <c r="J33" s="260">
        <v>3235.7666666666664</v>
      </c>
      <c r="K33" s="259">
        <v>3168.7</v>
      </c>
      <c r="L33" s="259">
        <v>3112.5</v>
      </c>
      <c r="M33" s="259">
        <v>9.2612199999999998</v>
      </c>
      <c r="N33" s="1"/>
      <c r="O33" s="1"/>
    </row>
    <row r="34" spans="1:15" ht="12.75" customHeight="1">
      <c r="A34" s="227">
        <v>25</v>
      </c>
      <c r="B34" s="269" t="s">
        <v>300</v>
      </c>
      <c r="C34" s="259">
        <v>2040.7</v>
      </c>
      <c r="D34" s="260">
        <v>2029.7333333333333</v>
      </c>
      <c r="E34" s="260">
        <v>2011.9666666666667</v>
      </c>
      <c r="F34" s="260">
        <v>1983.2333333333333</v>
      </c>
      <c r="G34" s="260">
        <v>1965.4666666666667</v>
      </c>
      <c r="H34" s="260">
        <v>2058.4666666666667</v>
      </c>
      <c r="I34" s="260">
        <v>2076.2333333333336</v>
      </c>
      <c r="J34" s="260">
        <v>2104.9666666666667</v>
      </c>
      <c r="K34" s="259">
        <v>2047.5</v>
      </c>
      <c r="L34" s="259">
        <v>2001</v>
      </c>
      <c r="M34" s="259">
        <v>5.3773799999999996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465.85</v>
      </c>
      <c r="D35" s="260">
        <v>467.93333333333339</v>
      </c>
      <c r="E35" s="260">
        <v>463.06666666666678</v>
      </c>
      <c r="F35" s="260">
        <v>460.28333333333336</v>
      </c>
      <c r="G35" s="260">
        <v>455.41666666666674</v>
      </c>
      <c r="H35" s="260">
        <v>470.71666666666681</v>
      </c>
      <c r="I35" s="260">
        <v>475.58333333333337</v>
      </c>
      <c r="J35" s="260">
        <v>478.36666666666684</v>
      </c>
      <c r="K35" s="259">
        <v>472.8</v>
      </c>
      <c r="L35" s="259">
        <v>465.15</v>
      </c>
      <c r="M35" s="259">
        <v>12.029350000000001</v>
      </c>
      <c r="N35" s="1"/>
      <c r="O35" s="1"/>
    </row>
    <row r="36" spans="1:15" ht="12.75" customHeight="1">
      <c r="A36" s="227">
        <v>27</v>
      </c>
      <c r="B36" s="269" t="s">
        <v>242</v>
      </c>
      <c r="C36" s="259">
        <v>4028.15</v>
      </c>
      <c r="D36" s="260">
        <v>4017.7000000000003</v>
      </c>
      <c r="E36" s="260">
        <v>3985.4500000000007</v>
      </c>
      <c r="F36" s="260">
        <v>3942.7500000000005</v>
      </c>
      <c r="G36" s="260">
        <v>3910.5000000000009</v>
      </c>
      <c r="H36" s="260">
        <v>4060.4000000000005</v>
      </c>
      <c r="I36" s="260">
        <v>4092.6499999999996</v>
      </c>
      <c r="J36" s="260">
        <v>4135.3500000000004</v>
      </c>
      <c r="K36" s="259">
        <v>4049.95</v>
      </c>
      <c r="L36" s="259">
        <v>3975</v>
      </c>
      <c r="M36" s="259">
        <v>2.1771600000000002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899.2</v>
      </c>
      <c r="D37" s="260">
        <v>901.36666666666667</v>
      </c>
      <c r="E37" s="260">
        <v>895.43333333333339</v>
      </c>
      <c r="F37" s="260">
        <v>891.66666666666674</v>
      </c>
      <c r="G37" s="260">
        <v>885.73333333333346</v>
      </c>
      <c r="H37" s="260">
        <v>905.13333333333333</v>
      </c>
      <c r="I37" s="260">
        <v>911.06666666666649</v>
      </c>
      <c r="J37" s="260">
        <v>914.83333333333326</v>
      </c>
      <c r="K37" s="259">
        <v>907.3</v>
      </c>
      <c r="L37" s="259">
        <v>897.6</v>
      </c>
      <c r="M37" s="259">
        <v>50.981639999999999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3659.9</v>
      </c>
      <c r="D38" s="260">
        <v>3656.6333333333332</v>
      </c>
      <c r="E38" s="260">
        <v>3641.2666666666664</v>
      </c>
      <c r="F38" s="260">
        <v>3622.6333333333332</v>
      </c>
      <c r="G38" s="260">
        <v>3607.2666666666664</v>
      </c>
      <c r="H38" s="260">
        <v>3675.2666666666664</v>
      </c>
      <c r="I38" s="260">
        <v>3690.6333333333332</v>
      </c>
      <c r="J38" s="260">
        <v>3709.2666666666664</v>
      </c>
      <c r="K38" s="259">
        <v>3672</v>
      </c>
      <c r="L38" s="259">
        <v>3638</v>
      </c>
      <c r="M38" s="259">
        <v>1.63476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6660.45</v>
      </c>
      <c r="D39" s="260">
        <v>6663.8166666666666</v>
      </c>
      <c r="E39" s="260">
        <v>6628.6333333333332</v>
      </c>
      <c r="F39" s="260">
        <v>6596.8166666666666</v>
      </c>
      <c r="G39" s="260">
        <v>6561.6333333333332</v>
      </c>
      <c r="H39" s="260">
        <v>6695.6333333333332</v>
      </c>
      <c r="I39" s="260">
        <v>6730.8166666666657</v>
      </c>
      <c r="J39" s="260">
        <v>6762.6333333333332</v>
      </c>
      <c r="K39" s="259">
        <v>6699</v>
      </c>
      <c r="L39" s="259">
        <v>6632</v>
      </c>
      <c r="M39" s="259">
        <v>10.2925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1634.2</v>
      </c>
      <c r="D40" s="260">
        <v>1640.2</v>
      </c>
      <c r="E40" s="260">
        <v>1625.4</v>
      </c>
      <c r="F40" s="260">
        <v>1616.6000000000001</v>
      </c>
      <c r="G40" s="260">
        <v>1601.8000000000002</v>
      </c>
      <c r="H40" s="260">
        <v>1649</v>
      </c>
      <c r="I40" s="260">
        <v>1663.7999999999997</v>
      </c>
      <c r="J40" s="260">
        <v>1672.6</v>
      </c>
      <c r="K40" s="259">
        <v>1655</v>
      </c>
      <c r="L40" s="259">
        <v>1631.4</v>
      </c>
      <c r="M40" s="259">
        <v>13.835419999999999</v>
      </c>
      <c r="N40" s="1"/>
      <c r="O40" s="1"/>
    </row>
    <row r="41" spans="1:15" ht="12.75" customHeight="1">
      <c r="A41" s="227">
        <v>32</v>
      </c>
      <c r="B41" s="269" t="s">
        <v>243</v>
      </c>
      <c r="C41" s="259">
        <v>6257.15</v>
      </c>
      <c r="D41" s="260">
        <v>6280.05</v>
      </c>
      <c r="E41" s="260">
        <v>6179.1</v>
      </c>
      <c r="F41" s="260">
        <v>6101.05</v>
      </c>
      <c r="G41" s="260">
        <v>6000.1</v>
      </c>
      <c r="H41" s="260">
        <v>6358.1</v>
      </c>
      <c r="I41" s="260">
        <v>6459.0499999999993</v>
      </c>
      <c r="J41" s="260">
        <v>6537.1</v>
      </c>
      <c r="K41" s="259">
        <v>6381</v>
      </c>
      <c r="L41" s="259">
        <v>6202</v>
      </c>
      <c r="M41" s="259">
        <v>1.14361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2064.3000000000002</v>
      </c>
      <c r="D42" s="260">
        <v>2069.8333333333335</v>
      </c>
      <c r="E42" s="260">
        <v>2052.9666666666672</v>
      </c>
      <c r="F42" s="260">
        <v>2041.6333333333337</v>
      </c>
      <c r="G42" s="260">
        <v>2024.7666666666673</v>
      </c>
      <c r="H42" s="260">
        <v>2081.166666666667</v>
      </c>
      <c r="I42" s="260">
        <v>2098.0333333333328</v>
      </c>
      <c r="J42" s="260">
        <v>2109.3666666666668</v>
      </c>
      <c r="K42" s="259">
        <v>2086.6999999999998</v>
      </c>
      <c r="L42" s="259">
        <v>2058.5</v>
      </c>
      <c r="M42" s="259">
        <v>2.5614599999999998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240.95</v>
      </c>
      <c r="D43" s="260">
        <v>242.0333333333333</v>
      </c>
      <c r="E43" s="260">
        <v>239.21666666666661</v>
      </c>
      <c r="F43" s="260">
        <v>237.48333333333332</v>
      </c>
      <c r="G43" s="260">
        <v>234.66666666666663</v>
      </c>
      <c r="H43" s="260">
        <v>243.76666666666659</v>
      </c>
      <c r="I43" s="260">
        <v>246.58333333333331</v>
      </c>
      <c r="J43" s="260">
        <v>248.31666666666658</v>
      </c>
      <c r="K43" s="259">
        <v>244.85</v>
      </c>
      <c r="L43" s="259">
        <v>240.3</v>
      </c>
      <c r="M43" s="259">
        <v>107.5681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171.95</v>
      </c>
      <c r="D44" s="260">
        <v>171.55000000000004</v>
      </c>
      <c r="E44" s="260">
        <v>170.70000000000007</v>
      </c>
      <c r="F44" s="260">
        <v>169.45000000000005</v>
      </c>
      <c r="G44" s="260">
        <v>168.60000000000008</v>
      </c>
      <c r="H44" s="260">
        <v>172.80000000000007</v>
      </c>
      <c r="I44" s="260">
        <v>173.65000000000003</v>
      </c>
      <c r="J44" s="260">
        <v>174.90000000000006</v>
      </c>
      <c r="K44" s="259">
        <v>172.4</v>
      </c>
      <c r="L44" s="259">
        <v>170.3</v>
      </c>
      <c r="M44" s="259">
        <v>177.05726000000001</v>
      </c>
      <c r="N44" s="1"/>
      <c r="O44" s="1"/>
    </row>
    <row r="45" spans="1:15" ht="12.75" customHeight="1">
      <c r="A45" s="227">
        <v>36</v>
      </c>
      <c r="B45" s="269" t="s">
        <v>244</v>
      </c>
      <c r="C45" s="259">
        <v>86.3</v>
      </c>
      <c r="D45" s="260">
        <v>86.233333333333348</v>
      </c>
      <c r="E45" s="260">
        <v>84.966666666666697</v>
      </c>
      <c r="F45" s="260">
        <v>83.633333333333354</v>
      </c>
      <c r="G45" s="260">
        <v>82.366666666666703</v>
      </c>
      <c r="H45" s="260">
        <v>87.566666666666691</v>
      </c>
      <c r="I45" s="260">
        <v>88.833333333333343</v>
      </c>
      <c r="J45" s="260">
        <v>90.166666666666686</v>
      </c>
      <c r="K45" s="259">
        <v>87.5</v>
      </c>
      <c r="L45" s="259">
        <v>84.9</v>
      </c>
      <c r="M45" s="259">
        <v>165.12468000000001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1735.05</v>
      </c>
      <c r="D46" s="260">
        <v>1732.1999999999998</v>
      </c>
      <c r="E46" s="260">
        <v>1725.5499999999997</v>
      </c>
      <c r="F46" s="260">
        <v>1716.05</v>
      </c>
      <c r="G46" s="260">
        <v>1709.3999999999999</v>
      </c>
      <c r="H46" s="260">
        <v>1741.6999999999996</v>
      </c>
      <c r="I46" s="260">
        <v>1748.3499999999997</v>
      </c>
      <c r="J46" s="260">
        <v>1757.8499999999995</v>
      </c>
      <c r="K46" s="259">
        <v>1738.85</v>
      </c>
      <c r="L46" s="259">
        <v>1722.7</v>
      </c>
      <c r="M46" s="259">
        <v>1.7539100000000001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622.20000000000005</v>
      </c>
      <c r="D47" s="260">
        <v>621.33333333333337</v>
      </c>
      <c r="E47" s="260">
        <v>614.66666666666674</v>
      </c>
      <c r="F47" s="260">
        <v>607.13333333333333</v>
      </c>
      <c r="G47" s="260">
        <v>600.4666666666667</v>
      </c>
      <c r="H47" s="260">
        <v>628.86666666666679</v>
      </c>
      <c r="I47" s="260">
        <v>635.53333333333353</v>
      </c>
      <c r="J47" s="260">
        <v>643.06666666666683</v>
      </c>
      <c r="K47" s="259">
        <v>628</v>
      </c>
      <c r="L47" s="259">
        <v>613.79999999999995</v>
      </c>
      <c r="M47" s="259">
        <v>8.5285299999999999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107.45</v>
      </c>
      <c r="D48" s="260">
        <v>106.68333333333334</v>
      </c>
      <c r="E48" s="260">
        <v>105.76666666666668</v>
      </c>
      <c r="F48" s="260">
        <v>104.08333333333334</v>
      </c>
      <c r="G48" s="260">
        <v>103.16666666666669</v>
      </c>
      <c r="H48" s="260">
        <v>108.36666666666667</v>
      </c>
      <c r="I48" s="260">
        <v>109.28333333333333</v>
      </c>
      <c r="J48" s="260">
        <v>110.96666666666667</v>
      </c>
      <c r="K48" s="259">
        <v>107.6</v>
      </c>
      <c r="L48" s="259">
        <v>105</v>
      </c>
      <c r="M48" s="259">
        <v>174.76086000000001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847.45</v>
      </c>
      <c r="D49" s="260">
        <v>850.65</v>
      </c>
      <c r="E49" s="260">
        <v>841.9</v>
      </c>
      <c r="F49" s="260">
        <v>836.35</v>
      </c>
      <c r="G49" s="260">
        <v>827.6</v>
      </c>
      <c r="H49" s="260">
        <v>856.19999999999993</v>
      </c>
      <c r="I49" s="260">
        <v>864.94999999999993</v>
      </c>
      <c r="J49" s="260">
        <v>870.49999999999989</v>
      </c>
      <c r="K49" s="259">
        <v>859.4</v>
      </c>
      <c r="L49" s="259">
        <v>845.1</v>
      </c>
      <c r="M49" s="259">
        <v>7.9206799999999999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87.65</v>
      </c>
      <c r="D50" s="260">
        <v>88.766666666666652</v>
      </c>
      <c r="E50" s="260">
        <v>85.983333333333306</v>
      </c>
      <c r="F50" s="260">
        <v>84.316666666666649</v>
      </c>
      <c r="G50" s="260">
        <v>81.533333333333303</v>
      </c>
      <c r="H50" s="260">
        <v>90.433333333333309</v>
      </c>
      <c r="I50" s="260">
        <v>93.216666666666669</v>
      </c>
      <c r="J50" s="260">
        <v>94.883333333333312</v>
      </c>
      <c r="K50" s="259">
        <v>91.55</v>
      </c>
      <c r="L50" s="259">
        <v>87.1</v>
      </c>
      <c r="M50" s="259">
        <v>541.66040999999996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338.4</v>
      </c>
      <c r="D51" s="260">
        <v>339.23333333333335</v>
      </c>
      <c r="E51" s="260">
        <v>336.66666666666669</v>
      </c>
      <c r="F51" s="260">
        <v>334.93333333333334</v>
      </c>
      <c r="G51" s="260">
        <v>332.36666666666667</v>
      </c>
      <c r="H51" s="260">
        <v>340.9666666666667</v>
      </c>
      <c r="I51" s="260">
        <v>343.5333333333333</v>
      </c>
      <c r="J51" s="260">
        <v>345.26666666666671</v>
      </c>
      <c r="K51" s="259">
        <v>341.8</v>
      </c>
      <c r="L51" s="259">
        <v>337.5</v>
      </c>
      <c r="M51" s="259">
        <v>24.882729999999999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844.1</v>
      </c>
      <c r="D52" s="260">
        <v>845.51666666666677</v>
      </c>
      <c r="E52" s="260">
        <v>839.43333333333351</v>
      </c>
      <c r="F52" s="260">
        <v>834.76666666666677</v>
      </c>
      <c r="G52" s="260">
        <v>828.68333333333351</v>
      </c>
      <c r="H52" s="260">
        <v>850.18333333333351</v>
      </c>
      <c r="I52" s="260">
        <v>856.26666666666677</v>
      </c>
      <c r="J52" s="260">
        <v>860.93333333333351</v>
      </c>
      <c r="K52" s="259">
        <v>851.6</v>
      </c>
      <c r="L52" s="259">
        <v>840.85</v>
      </c>
      <c r="M52" s="259">
        <v>33.113160000000001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279.45</v>
      </c>
      <c r="D53" s="260">
        <v>281.21666666666664</v>
      </c>
      <c r="E53" s="260">
        <v>277.13333333333327</v>
      </c>
      <c r="F53" s="260">
        <v>274.81666666666661</v>
      </c>
      <c r="G53" s="260">
        <v>270.73333333333323</v>
      </c>
      <c r="H53" s="260">
        <v>283.5333333333333</v>
      </c>
      <c r="I53" s="260">
        <v>287.61666666666667</v>
      </c>
      <c r="J53" s="260">
        <v>289.93333333333334</v>
      </c>
      <c r="K53" s="259">
        <v>285.3</v>
      </c>
      <c r="L53" s="259">
        <v>278.89999999999998</v>
      </c>
      <c r="M53" s="259">
        <v>14.921670000000001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17198.7</v>
      </c>
      <c r="D54" s="260">
        <v>17163.733333333334</v>
      </c>
      <c r="E54" s="260">
        <v>17056.566666666666</v>
      </c>
      <c r="F54" s="260">
        <v>16914.433333333331</v>
      </c>
      <c r="G54" s="260">
        <v>16807.266666666663</v>
      </c>
      <c r="H54" s="260">
        <v>17305.866666666669</v>
      </c>
      <c r="I54" s="260">
        <v>17413.033333333333</v>
      </c>
      <c r="J54" s="260">
        <v>17555.166666666672</v>
      </c>
      <c r="K54" s="259">
        <v>17270.900000000001</v>
      </c>
      <c r="L54" s="259">
        <v>17021.599999999999</v>
      </c>
      <c r="M54" s="259">
        <v>0.26790000000000003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4403.3500000000004</v>
      </c>
      <c r="D55" s="260">
        <v>4400.333333333333</v>
      </c>
      <c r="E55" s="260">
        <v>4373.0166666666664</v>
      </c>
      <c r="F55" s="260">
        <v>4342.6833333333334</v>
      </c>
      <c r="G55" s="260">
        <v>4315.3666666666668</v>
      </c>
      <c r="H55" s="260">
        <v>4430.6666666666661</v>
      </c>
      <c r="I55" s="260">
        <v>4457.9833333333336</v>
      </c>
      <c r="J55" s="260">
        <v>4488.3166666666657</v>
      </c>
      <c r="K55" s="259">
        <v>4427.6499999999996</v>
      </c>
      <c r="L55" s="259">
        <v>4370</v>
      </c>
      <c r="M55" s="259">
        <v>2.12913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322.5</v>
      </c>
      <c r="D56" s="260">
        <v>320.45</v>
      </c>
      <c r="E56" s="260">
        <v>317.59999999999997</v>
      </c>
      <c r="F56" s="260">
        <v>312.7</v>
      </c>
      <c r="G56" s="260">
        <v>309.84999999999997</v>
      </c>
      <c r="H56" s="260">
        <v>325.34999999999997</v>
      </c>
      <c r="I56" s="260">
        <v>328.2</v>
      </c>
      <c r="J56" s="260">
        <v>333.09999999999997</v>
      </c>
      <c r="K56" s="259">
        <v>323.3</v>
      </c>
      <c r="L56" s="259">
        <v>315.55</v>
      </c>
      <c r="M56" s="259">
        <v>88.818719999999999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737.7</v>
      </c>
      <c r="D57" s="260">
        <v>736.0333333333333</v>
      </c>
      <c r="E57" s="260">
        <v>729.26666666666665</v>
      </c>
      <c r="F57" s="260">
        <v>720.83333333333337</v>
      </c>
      <c r="G57" s="260">
        <v>714.06666666666672</v>
      </c>
      <c r="H57" s="260">
        <v>744.46666666666658</v>
      </c>
      <c r="I57" s="260">
        <v>751.23333333333323</v>
      </c>
      <c r="J57" s="260">
        <v>759.66666666666652</v>
      </c>
      <c r="K57" s="259">
        <v>742.8</v>
      </c>
      <c r="L57" s="259">
        <v>727.6</v>
      </c>
      <c r="M57" s="259">
        <v>10.58745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1115.3499999999999</v>
      </c>
      <c r="D58" s="260">
        <v>1115.3499999999999</v>
      </c>
      <c r="E58" s="260">
        <v>1108.1499999999999</v>
      </c>
      <c r="F58" s="260">
        <v>1100.95</v>
      </c>
      <c r="G58" s="260">
        <v>1093.75</v>
      </c>
      <c r="H58" s="260">
        <v>1122.5499999999997</v>
      </c>
      <c r="I58" s="260">
        <v>1129.7499999999995</v>
      </c>
      <c r="J58" s="260">
        <v>1136.9499999999996</v>
      </c>
      <c r="K58" s="259">
        <v>1122.55</v>
      </c>
      <c r="L58" s="259">
        <v>1108.1500000000001</v>
      </c>
      <c r="M58" s="259">
        <v>12.365539999999999</v>
      </c>
      <c r="N58" s="1"/>
      <c r="O58" s="1"/>
    </row>
    <row r="59" spans="1:15" ht="12.75" customHeight="1">
      <c r="A59" s="227">
        <v>50</v>
      </c>
      <c r="B59" s="269" t="s">
        <v>809</v>
      </c>
      <c r="C59" s="259">
        <v>1558.5</v>
      </c>
      <c r="D59" s="260">
        <v>1545.8333333333333</v>
      </c>
      <c r="E59" s="260">
        <v>1522.6666666666665</v>
      </c>
      <c r="F59" s="260">
        <v>1486.8333333333333</v>
      </c>
      <c r="G59" s="260">
        <v>1463.6666666666665</v>
      </c>
      <c r="H59" s="260">
        <v>1581.6666666666665</v>
      </c>
      <c r="I59" s="260">
        <v>1604.833333333333</v>
      </c>
      <c r="J59" s="260">
        <v>1640.6666666666665</v>
      </c>
      <c r="K59" s="259">
        <v>1569</v>
      </c>
      <c r="L59" s="259">
        <v>1510</v>
      </c>
      <c r="M59" s="259">
        <v>1.8619300000000001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231.25</v>
      </c>
      <c r="D60" s="260">
        <v>229.85</v>
      </c>
      <c r="E60" s="260">
        <v>227.89999999999998</v>
      </c>
      <c r="F60" s="260">
        <v>224.54999999999998</v>
      </c>
      <c r="G60" s="260">
        <v>222.59999999999997</v>
      </c>
      <c r="H60" s="260">
        <v>233.2</v>
      </c>
      <c r="I60" s="260">
        <v>235.14999999999998</v>
      </c>
      <c r="J60" s="260">
        <v>238.5</v>
      </c>
      <c r="K60" s="259">
        <v>231.8</v>
      </c>
      <c r="L60" s="259">
        <v>226.5</v>
      </c>
      <c r="M60" s="259">
        <v>87.327110000000005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4191.8</v>
      </c>
      <c r="D61" s="260">
        <v>4210.9666666666662</v>
      </c>
      <c r="E61" s="260">
        <v>4156.9333333333325</v>
      </c>
      <c r="F61" s="260">
        <v>4122.0666666666666</v>
      </c>
      <c r="G61" s="260">
        <v>4068.0333333333328</v>
      </c>
      <c r="H61" s="260">
        <v>4245.8333333333321</v>
      </c>
      <c r="I61" s="260">
        <v>4299.8666666666668</v>
      </c>
      <c r="J61" s="260">
        <v>4334.7333333333318</v>
      </c>
      <c r="K61" s="259">
        <v>4265</v>
      </c>
      <c r="L61" s="259">
        <v>4176.1000000000004</v>
      </c>
      <c r="M61" s="259">
        <v>2.4842900000000001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1598.25</v>
      </c>
      <c r="D62" s="260">
        <v>1607.4166666666667</v>
      </c>
      <c r="E62" s="260">
        <v>1585.6833333333334</v>
      </c>
      <c r="F62" s="260">
        <v>1573.1166666666666</v>
      </c>
      <c r="G62" s="260">
        <v>1551.3833333333332</v>
      </c>
      <c r="H62" s="260">
        <v>1619.9833333333336</v>
      </c>
      <c r="I62" s="260">
        <v>1641.7166666666667</v>
      </c>
      <c r="J62" s="260">
        <v>1654.2833333333338</v>
      </c>
      <c r="K62" s="259">
        <v>1629.15</v>
      </c>
      <c r="L62" s="259">
        <v>1594.85</v>
      </c>
      <c r="M62" s="259">
        <v>4.4803199999999999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776.05</v>
      </c>
      <c r="D63" s="260">
        <v>778.08333333333337</v>
      </c>
      <c r="E63" s="260">
        <v>769.66666666666674</v>
      </c>
      <c r="F63" s="260">
        <v>763.28333333333342</v>
      </c>
      <c r="G63" s="260">
        <v>754.86666666666679</v>
      </c>
      <c r="H63" s="260">
        <v>784.4666666666667</v>
      </c>
      <c r="I63" s="260">
        <v>792.88333333333344</v>
      </c>
      <c r="J63" s="260">
        <v>799.26666666666665</v>
      </c>
      <c r="K63" s="259">
        <v>786.5</v>
      </c>
      <c r="L63" s="259">
        <v>771.7</v>
      </c>
      <c r="M63" s="259">
        <v>6.9674899999999997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921</v>
      </c>
      <c r="D64" s="260">
        <v>918.43333333333339</v>
      </c>
      <c r="E64" s="260">
        <v>912.86666666666679</v>
      </c>
      <c r="F64" s="260">
        <v>904.73333333333335</v>
      </c>
      <c r="G64" s="260">
        <v>899.16666666666674</v>
      </c>
      <c r="H64" s="260">
        <v>926.56666666666683</v>
      </c>
      <c r="I64" s="260">
        <v>932.13333333333344</v>
      </c>
      <c r="J64" s="260">
        <v>940.26666666666688</v>
      </c>
      <c r="K64" s="259">
        <v>924</v>
      </c>
      <c r="L64" s="259">
        <v>910.3</v>
      </c>
      <c r="M64" s="259">
        <v>4.2325699999999999</v>
      </c>
      <c r="N64" s="1"/>
      <c r="O64" s="1"/>
    </row>
    <row r="65" spans="1:15" ht="12.75" customHeight="1">
      <c r="A65" s="227">
        <v>56</v>
      </c>
      <c r="B65" s="269" t="s">
        <v>248</v>
      </c>
      <c r="C65" s="259">
        <v>369.95</v>
      </c>
      <c r="D65" s="260">
        <v>371.06666666666666</v>
      </c>
      <c r="E65" s="260">
        <v>367.33333333333331</v>
      </c>
      <c r="F65" s="260">
        <v>364.71666666666664</v>
      </c>
      <c r="G65" s="260">
        <v>360.98333333333329</v>
      </c>
      <c r="H65" s="260">
        <v>373.68333333333334</v>
      </c>
      <c r="I65" s="260">
        <v>377.41666666666669</v>
      </c>
      <c r="J65" s="260">
        <v>380.03333333333336</v>
      </c>
      <c r="K65" s="259">
        <v>374.8</v>
      </c>
      <c r="L65" s="259">
        <v>368.45</v>
      </c>
      <c r="M65" s="259">
        <v>13.568809999999999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1445</v>
      </c>
      <c r="D66" s="260">
        <v>1442.7666666666667</v>
      </c>
      <c r="E66" s="260">
        <v>1430.5333333333333</v>
      </c>
      <c r="F66" s="260">
        <v>1416.0666666666666</v>
      </c>
      <c r="G66" s="260">
        <v>1403.8333333333333</v>
      </c>
      <c r="H66" s="260">
        <v>1457.2333333333333</v>
      </c>
      <c r="I66" s="260">
        <v>1469.4666666666665</v>
      </c>
      <c r="J66" s="260">
        <v>1483.9333333333334</v>
      </c>
      <c r="K66" s="259">
        <v>1455</v>
      </c>
      <c r="L66" s="259">
        <v>1428.3</v>
      </c>
      <c r="M66" s="259">
        <v>4.7473000000000001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417.25</v>
      </c>
      <c r="D67" s="260">
        <v>415.25</v>
      </c>
      <c r="E67" s="260">
        <v>412</v>
      </c>
      <c r="F67" s="260">
        <v>406.75</v>
      </c>
      <c r="G67" s="260">
        <v>403.5</v>
      </c>
      <c r="H67" s="260">
        <v>420.5</v>
      </c>
      <c r="I67" s="260">
        <v>423.75</v>
      </c>
      <c r="J67" s="260">
        <v>429</v>
      </c>
      <c r="K67" s="259">
        <v>418.5</v>
      </c>
      <c r="L67" s="259">
        <v>410</v>
      </c>
      <c r="M67" s="259">
        <v>63.611190000000001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587.1</v>
      </c>
      <c r="D68" s="260">
        <v>587.48333333333323</v>
      </c>
      <c r="E68" s="260">
        <v>582.46666666666647</v>
      </c>
      <c r="F68" s="260">
        <v>577.83333333333326</v>
      </c>
      <c r="G68" s="260">
        <v>572.81666666666649</v>
      </c>
      <c r="H68" s="260">
        <v>592.11666666666645</v>
      </c>
      <c r="I68" s="260">
        <v>597.1333333333331</v>
      </c>
      <c r="J68" s="260">
        <v>601.76666666666642</v>
      </c>
      <c r="K68" s="259">
        <v>592.5</v>
      </c>
      <c r="L68" s="259">
        <v>582.85</v>
      </c>
      <c r="M68" s="259">
        <v>31.375330000000002</v>
      </c>
      <c r="N68" s="1"/>
      <c r="O68" s="1"/>
    </row>
    <row r="69" spans="1:15" ht="12.75" customHeight="1">
      <c r="A69" s="227">
        <v>60</v>
      </c>
      <c r="B69" s="269" t="s">
        <v>249</v>
      </c>
      <c r="C69" s="259">
        <v>1885.5</v>
      </c>
      <c r="D69" s="260">
        <v>1902.45</v>
      </c>
      <c r="E69" s="260">
        <v>1858.0500000000002</v>
      </c>
      <c r="F69" s="260">
        <v>1830.6000000000001</v>
      </c>
      <c r="G69" s="260">
        <v>1786.2000000000003</v>
      </c>
      <c r="H69" s="260">
        <v>1929.9</v>
      </c>
      <c r="I69" s="260">
        <v>1974.3000000000002</v>
      </c>
      <c r="J69" s="260">
        <v>2001.75</v>
      </c>
      <c r="K69" s="259">
        <v>1946.85</v>
      </c>
      <c r="L69" s="259">
        <v>1875</v>
      </c>
      <c r="M69" s="259">
        <v>5.0976999999999997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2255.4499999999998</v>
      </c>
      <c r="D70" s="260">
        <v>2237.7833333333333</v>
      </c>
      <c r="E70" s="260">
        <v>2214.6666666666665</v>
      </c>
      <c r="F70" s="260">
        <v>2173.8833333333332</v>
      </c>
      <c r="G70" s="260">
        <v>2150.7666666666664</v>
      </c>
      <c r="H70" s="260">
        <v>2278.5666666666666</v>
      </c>
      <c r="I70" s="260">
        <v>2301.6833333333334</v>
      </c>
      <c r="J70" s="260">
        <v>2342.4666666666667</v>
      </c>
      <c r="K70" s="259">
        <v>2260.9</v>
      </c>
      <c r="L70" s="259">
        <v>2197</v>
      </c>
      <c r="M70" s="259">
        <v>6.5998599999999996</v>
      </c>
      <c r="N70" s="1"/>
      <c r="O70" s="1"/>
    </row>
    <row r="71" spans="1:15" ht="12.75" customHeight="1">
      <c r="A71" s="227">
        <v>62</v>
      </c>
      <c r="B71" s="269" t="s">
        <v>854</v>
      </c>
      <c r="C71" s="259">
        <v>354.3</v>
      </c>
      <c r="D71" s="260">
        <v>355.9666666666667</v>
      </c>
      <c r="E71" s="260">
        <v>349.13333333333338</v>
      </c>
      <c r="F71" s="260">
        <v>343.9666666666667</v>
      </c>
      <c r="G71" s="260">
        <v>337.13333333333338</v>
      </c>
      <c r="H71" s="260">
        <v>361.13333333333338</v>
      </c>
      <c r="I71" s="260">
        <v>367.96666666666664</v>
      </c>
      <c r="J71" s="260">
        <v>373.13333333333338</v>
      </c>
      <c r="K71" s="259">
        <v>362.8</v>
      </c>
      <c r="L71" s="259">
        <v>350.8</v>
      </c>
      <c r="M71" s="259">
        <v>32.885019999999997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3368.85</v>
      </c>
      <c r="D72" s="260">
        <v>3370.2833333333333</v>
      </c>
      <c r="E72" s="260">
        <v>3345.5666666666666</v>
      </c>
      <c r="F72" s="260">
        <v>3322.2833333333333</v>
      </c>
      <c r="G72" s="260">
        <v>3297.5666666666666</v>
      </c>
      <c r="H72" s="260">
        <v>3393.5666666666666</v>
      </c>
      <c r="I72" s="260">
        <v>3418.2833333333328</v>
      </c>
      <c r="J72" s="260">
        <v>3441.5666666666666</v>
      </c>
      <c r="K72" s="259">
        <v>3395</v>
      </c>
      <c r="L72" s="259">
        <v>3347</v>
      </c>
      <c r="M72" s="259">
        <v>3.7996599999999998</v>
      </c>
      <c r="N72" s="1"/>
      <c r="O72" s="1"/>
    </row>
    <row r="73" spans="1:15" ht="12.75" customHeight="1">
      <c r="A73" s="227">
        <v>64</v>
      </c>
      <c r="B73" s="269" t="s">
        <v>251</v>
      </c>
      <c r="C73" s="259">
        <v>4368.3</v>
      </c>
      <c r="D73" s="260">
        <v>4372.6333333333332</v>
      </c>
      <c r="E73" s="260">
        <v>4340.2666666666664</v>
      </c>
      <c r="F73" s="260">
        <v>4312.2333333333336</v>
      </c>
      <c r="G73" s="260">
        <v>4279.8666666666668</v>
      </c>
      <c r="H73" s="260">
        <v>4400.6666666666661</v>
      </c>
      <c r="I73" s="260">
        <v>4433.0333333333328</v>
      </c>
      <c r="J73" s="260">
        <v>4461.0666666666657</v>
      </c>
      <c r="K73" s="259">
        <v>4405</v>
      </c>
      <c r="L73" s="259">
        <v>4344.6000000000004</v>
      </c>
      <c r="M73" s="259">
        <v>0.68056000000000005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2493.3000000000002</v>
      </c>
      <c r="D74" s="260">
        <v>2489.6166666666668</v>
      </c>
      <c r="E74" s="260">
        <v>2469.2333333333336</v>
      </c>
      <c r="F74" s="260">
        <v>2445.166666666667</v>
      </c>
      <c r="G74" s="260">
        <v>2424.7833333333338</v>
      </c>
      <c r="H74" s="260">
        <v>2513.6833333333334</v>
      </c>
      <c r="I74" s="260">
        <v>2534.0666666666666</v>
      </c>
      <c r="J74" s="260">
        <v>2558.1333333333332</v>
      </c>
      <c r="K74" s="259">
        <v>2510</v>
      </c>
      <c r="L74" s="259">
        <v>2465.5500000000002</v>
      </c>
      <c r="M74" s="259">
        <v>1.88534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4479.3999999999996</v>
      </c>
      <c r="D75" s="260">
        <v>4487.1833333333334</v>
      </c>
      <c r="E75" s="260">
        <v>4442.3666666666668</v>
      </c>
      <c r="F75" s="260">
        <v>4405.333333333333</v>
      </c>
      <c r="G75" s="260">
        <v>4360.5166666666664</v>
      </c>
      <c r="H75" s="260">
        <v>4524.2166666666672</v>
      </c>
      <c r="I75" s="260">
        <v>4569.0333333333347</v>
      </c>
      <c r="J75" s="260">
        <v>4606.0666666666675</v>
      </c>
      <c r="K75" s="259">
        <v>4532</v>
      </c>
      <c r="L75" s="259">
        <v>4450.1499999999996</v>
      </c>
      <c r="M75" s="259">
        <v>3.9233899999999999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3344.4</v>
      </c>
      <c r="D76" s="260">
        <v>3343.5</v>
      </c>
      <c r="E76" s="260">
        <v>3327</v>
      </c>
      <c r="F76" s="260">
        <v>3309.6</v>
      </c>
      <c r="G76" s="260">
        <v>3293.1</v>
      </c>
      <c r="H76" s="260">
        <v>3360.9</v>
      </c>
      <c r="I76" s="260">
        <v>3377.4</v>
      </c>
      <c r="J76" s="260">
        <v>3394.8</v>
      </c>
      <c r="K76" s="259">
        <v>3360</v>
      </c>
      <c r="L76" s="259">
        <v>3326.1</v>
      </c>
      <c r="M76" s="259">
        <v>5.1825700000000001</v>
      </c>
      <c r="N76" s="1"/>
      <c r="O76" s="1"/>
    </row>
    <row r="77" spans="1:15" ht="12.75" customHeight="1">
      <c r="A77" s="227">
        <v>68</v>
      </c>
      <c r="B77" s="269" t="s">
        <v>252</v>
      </c>
      <c r="C77" s="259">
        <v>459.15</v>
      </c>
      <c r="D77" s="260">
        <v>459.75</v>
      </c>
      <c r="E77" s="260">
        <v>457</v>
      </c>
      <c r="F77" s="260">
        <v>454.85</v>
      </c>
      <c r="G77" s="260">
        <v>452.1</v>
      </c>
      <c r="H77" s="260">
        <v>461.9</v>
      </c>
      <c r="I77" s="260">
        <v>464.65</v>
      </c>
      <c r="J77" s="260">
        <v>466.79999999999995</v>
      </c>
      <c r="K77" s="259">
        <v>462.5</v>
      </c>
      <c r="L77" s="259">
        <v>457.6</v>
      </c>
      <c r="M77" s="259">
        <v>1.9825900000000001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2322.5</v>
      </c>
      <c r="D78" s="260">
        <v>2325.8333333333335</v>
      </c>
      <c r="E78" s="260">
        <v>2304.666666666667</v>
      </c>
      <c r="F78" s="260">
        <v>2286.8333333333335</v>
      </c>
      <c r="G78" s="260">
        <v>2265.666666666667</v>
      </c>
      <c r="H78" s="260">
        <v>2343.666666666667</v>
      </c>
      <c r="I78" s="260">
        <v>2364.8333333333339</v>
      </c>
      <c r="J78" s="260">
        <v>2382.666666666667</v>
      </c>
      <c r="K78" s="259">
        <v>2347</v>
      </c>
      <c r="L78" s="259">
        <v>2308</v>
      </c>
      <c r="M78" s="259">
        <v>3.3711099999999998</v>
      </c>
      <c r="N78" s="1"/>
      <c r="O78" s="1"/>
    </row>
    <row r="79" spans="1:15" ht="12.75" customHeight="1">
      <c r="A79" s="227">
        <v>70</v>
      </c>
      <c r="B79" s="269" t="s">
        <v>810</v>
      </c>
      <c r="C79" s="259">
        <v>175.8</v>
      </c>
      <c r="D79" s="260">
        <v>176.53333333333333</v>
      </c>
      <c r="E79" s="260">
        <v>173.36666666666667</v>
      </c>
      <c r="F79" s="260">
        <v>170.93333333333334</v>
      </c>
      <c r="G79" s="260">
        <v>167.76666666666668</v>
      </c>
      <c r="H79" s="260">
        <v>178.96666666666667</v>
      </c>
      <c r="I79" s="260">
        <v>182.13333333333335</v>
      </c>
      <c r="J79" s="260">
        <v>184.56666666666666</v>
      </c>
      <c r="K79" s="259">
        <v>179.7</v>
      </c>
      <c r="L79" s="259">
        <v>174.1</v>
      </c>
      <c r="M79" s="259">
        <v>65.699280000000002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137.30000000000001</v>
      </c>
      <c r="D80" s="260">
        <v>136.00000000000003</v>
      </c>
      <c r="E80" s="260">
        <v>134.35000000000005</v>
      </c>
      <c r="F80" s="260">
        <v>131.40000000000003</v>
      </c>
      <c r="G80" s="260">
        <v>129.75000000000006</v>
      </c>
      <c r="H80" s="260">
        <v>138.95000000000005</v>
      </c>
      <c r="I80" s="260">
        <v>140.60000000000002</v>
      </c>
      <c r="J80" s="260">
        <v>143.55000000000004</v>
      </c>
      <c r="K80" s="259">
        <v>137.65</v>
      </c>
      <c r="L80" s="259">
        <v>133.05000000000001</v>
      </c>
      <c r="M80" s="259">
        <v>144.01826</v>
      </c>
      <c r="N80" s="1"/>
      <c r="O80" s="1"/>
    </row>
    <row r="81" spans="1:15" ht="12.75" customHeight="1">
      <c r="A81" s="227">
        <v>72</v>
      </c>
      <c r="B81" s="269" t="s">
        <v>254</v>
      </c>
      <c r="C81" s="259">
        <v>287.8</v>
      </c>
      <c r="D81" s="260">
        <v>288.65000000000003</v>
      </c>
      <c r="E81" s="260">
        <v>285.35000000000008</v>
      </c>
      <c r="F81" s="260">
        <v>282.90000000000003</v>
      </c>
      <c r="G81" s="260">
        <v>279.60000000000008</v>
      </c>
      <c r="H81" s="260">
        <v>291.10000000000008</v>
      </c>
      <c r="I81" s="260">
        <v>294.40000000000003</v>
      </c>
      <c r="J81" s="260">
        <v>296.85000000000008</v>
      </c>
      <c r="K81" s="259">
        <v>291.95</v>
      </c>
      <c r="L81" s="259">
        <v>286.2</v>
      </c>
      <c r="M81" s="259">
        <v>16.054929999999999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93.15</v>
      </c>
      <c r="D82" s="260">
        <v>93.233333333333348</v>
      </c>
      <c r="E82" s="260">
        <v>92.566666666666691</v>
      </c>
      <c r="F82" s="260">
        <v>91.983333333333348</v>
      </c>
      <c r="G82" s="260">
        <v>91.316666666666691</v>
      </c>
      <c r="H82" s="260">
        <v>93.816666666666691</v>
      </c>
      <c r="I82" s="260">
        <v>94.483333333333348</v>
      </c>
      <c r="J82" s="260">
        <v>95.066666666666691</v>
      </c>
      <c r="K82" s="259">
        <v>93.9</v>
      </c>
      <c r="L82" s="259">
        <v>92.65</v>
      </c>
      <c r="M82" s="259">
        <v>151.48621</v>
      </c>
      <c r="N82" s="1"/>
      <c r="O82" s="1"/>
    </row>
    <row r="83" spans="1:15" ht="12.75" customHeight="1">
      <c r="A83" s="227">
        <v>74</v>
      </c>
      <c r="B83" s="269" t="s">
        <v>255</v>
      </c>
      <c r="C83" s="259">
        <v>1748.55</v>
      </c>
      <c r="D83" s="260">
        <v>1748.9166666666667</v>
      </c>
      <c r="E83" s="260">
        <v>1727.8833333333334</v>
      </c>
      <c r="F83" s="260">
        <v>1707.2166666666667</v>
      </c>
      <c r="G83" s="260">
        <v>1686.1833333333334</v>
      </c>
      <c r="H83" s="260">
        <v>1769.5833333333335</v>
      </c>
      <c r="I83" s="260">
        <v>1790.6166666666668</v>
      </c>
      <c r="J83" s="260">
        <v>1811.2833333333335</v>
      </c>
      <c r="K83" s="259">
        <v>1769.95</v>
      </c>
      <c r="L83" s="259">
        <v>1728.25</v>
      </c>
      <c r="M83" s="259">
        <v>3.9901499999999999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882.5</v>
      </c>
      <c r="D84" s="260">
        <v>880.48333333333323</v>
      </c>
      <c r="E84" s="260">
        <v>875.96666666666647</v>
      </c>
      <c r="F84" s="260">
        <v>869.43333333333328</v>
      </c>
      <c r="G84" s="260">
        <v>864.91666666666652</v>
      </c>
      <c r="H84" s="260">
        <v>887.01666666666642</v>
      </c>
      <c r="I84" s="260">
        <v>891.53333333333308</v>
      </c>
      <c r="J84" s="260">
        <v>898.06666666666638</v>
      </c>
      <c r="K84" s="259">
        <v>885</v>
      </c>
      <c r="L84" s="259">
        <v>873.95</v>
      </c>
      <c r="M84" s="259">
        <v>9.7068499999999993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1355.4</v>
      </c>
      <c r="D85" s="260">
        <v>1349.5</v>
      </c>
      <c r="E85" s="260">
        <v>1337.15</v>
      </c>
      <c r="F85" s="260">
        <v>1318.9</v>
      </c>
      <c r="G85" s="260">
        <v>1306.5500000000002</v>
      </c>
      <c r="H85" s="260">
        <v>1367.75</v>
      </c>
      <c r="I85" s="260">
        <v>1380.1</v>
      </c>
      <c r="J85" s="260">
        <v>1398.35</v>
      </c>
      <c r="K85" s="259">
        <v>1361.85</v>
      </c>
      <c r="L85" s="259">
        <v>1331.25</v>
      </c>
      <c r="M85" s="259">
        <v>8.3376800000000006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1816.15</v>
      </c>
      <c r="D86" s="260">
        <v>1821.9833333333333</v>
      </c>
      <c r="E86" s="260">
        <v>1806.9666666666667</v>
      </c>
      <c r="F86" s="260">
        <v>1797.7833333333333</v>
      </c>
      <c r="G86" s="260">
        <v>1782.7666666666667</v>
      </c>
      <c r="H86" s="260">
        <v>1831.1666666666667</v>
      </c>
      <c r="I86" s="260">
        <v>1846.1833333333336</v>
      </c>
      <c r="J86" s="260">
        <v>1855.3666666666668</v>
      </c>
      <c r="K86" s="259">
        <v>1837</v>
      </c>
      <c r="L86" s="259">
        <v>1812.8</v>
      </c>
      <c r="M86" s="259">
        <v>8.3396699999999999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508.5</v>
      </c>
      <c r="D87" s="260">
        <v>510.88333333333338</v>
      </c>
      <c r="E87" s="260">
        <v>501.76666666666677</v>
      </c>
      <c r="F87" s="260">
        <v>495.03333333333336</v>
      </c>
      <c r="G87" s="260">
        <v>485.91666666666674</v>
      </c>
      <c r="H87" s="260">
        <v>517.61666666666679</v>
      </c>
      <c r="I87" s="260">
        <v>526.73333333333346</v>
      </c>
      <c r="J87" s="260">
        <v>533.46666666666681</v>
      </c>
      <c r="K87" s="259">
        <v>520</v>
      </c>
      <c r="L87" s="259">
        <v>504.15</v>
      </c>
      <c r="M87" s="259">
        <v>12.731859999999999</v>
      </c>
      <c r="N87" s="1"/>
      <c r="O87" s="1"/>
    </row>
    <row r="88" spans="1:15" ht="12.75" customHeight="1">
      <c r="A88" s="227">
        <v>79</v>
      </c>
      <c r="B88" s="269" t="s">
        <v>258</v>
      </c>
      <c r="C88" s="259">
        <v>261</v>
      </c>
      <c r="D88" s="260">
        <v>262.15000000000003</v>
      </c>
      <c r="E88" s="260">
        <v>256.45000000000005</v>
      </c>
      <c r="F88" s="260">
        <v>251.90000000000003</v>
      </c>
      <c r="G88" s="260">
        <v>246.20000000000005</v>
      </c>
      <c r="H88" s="260">
        <v>266.70000000000005</v>
      </c>
      <c r="I88" s="260">
        <v>272.39999999999998</v>
      </c>
      <c r="J88" s="260">
        <v>276.95000000000005</v>
      </c>
      <c r="K88" s="259">
        <v>267.85000000000002</v>
      </c>
      <c r="L88" s="259">
        <v>257.60000000000002</v>
      </c>
      <c r="M88" s="259">
        <v>8.1222399999999997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1130.8499999999999</v>
      </c>
      <c r="D89" s="260">
        <v>1133.3333333333333</v>
      </c>
      <c r="E89" s="260">
        <v>1124.7166666666665</v>
      </c>
      <c r="F89" s="260">
        <v>1118.5833333333333</v>
      </c>
      <c r="G89" s="260">
        <v>1109.9666666666665</v>
      </c>
      <c r="H89" s="260">
        <v>1139.4666666666665</v>
      </c>
      <c r="I89" s="260">
        <v>1148.0833333333333</v>
      </c>
      <c r="J89" s="260">
        <v>1154.2166666666665</v>
      </c>
      <c r="K89" s="259">
        <v>1141.95</v>
      </c>
      <c r="L89" s="259">
        <v>1127.2</v>
      </c>
      <c r="M89" s="259">
        <v>26.464659999999999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2186.8000000000002</v>
      </c>
      <c r="D90" s="260">
        <v>2189.1</v>
      </c>
      <c r="E90" s="260">
        <v>2172.6999999999998</v>
      </c>
      <c r="F90" s="260">
        <v>2158.6</v>
      </c>
      <c r="G90" s="260">
        <v>2142.1999999999998</v>
      </c>
      <c r="H90" s="260">
        <v>2203.1999999999998</v>
      </c>
      <c r="I90" s="260">
        <v>2219.6000000000004</v>
      </c>
      <c r="J90" s="260">
        <v>2233.6999999999998</v>
      </c>
      <c r="K90" s="259">
        <v>2205.5</v>
      </c>
      <c r="L90" s="259">
        <v>2175</v>
      </c>
      <c r="M90" s="259">
        <v>2.2187999999999999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1612.95</v>
      </c>
      <c r="D91" s="260">
        <v>1607.9166666666667</v>
      </c>
      <c r="E91" s="260">
        <v>1601.2333333333336</v>
      </c>
      <c r="F91" s="260">
        <v>1589.5166666666669</v>
      </c>
      <c r="G91" s="260">
        <v>1582.8333333333337</v>
      </c>
      <c r="H91" s="260">
        <v>1619.6333333333334</v>
      </c>
      <c r="I91" s="260">
        <v>1626.3166666666664</v>
      </c>
      <c r="J91" s="260">
        <v>1638.0333333333333</v>
      </c>
      <c r="K91" s="259">
        <v>1614.6</v>
      </c>
      <c r="L91" s="259">
        <v>1596.2</v>
      </c>
      <c r="M91" s="259">
        <v>57.96311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588.9</v>
      </c>
      <c r="D92" s="260">
        <v>589.16666666666663</v>
      </c>
      <c r="E92" s="260">
        <v>584.5333333333333</v>
      </c>
      <c r="F92" s="260">
        <v>580.16666666666663</v>
      </c>
      <c r="G92" s="260">
        <v>575.5333333333333</v>
      </c>
      <c r="H92" s="260">
        <v>593.5333333333333</v>
      </c>
      <c r="I92" s="260">
        <v>598.16666666666674</v>
      </c>
      <c r="J92" s="260">
        <v>602.5333333333333</v>
      </c>
      <c r="K92" s="259">
        <v>593.79999999999995</v>
      </c>
      <c r="L92" s="259">
        <v>584.79999999999995</v>
      </c>
      <c r="M92" s="259">
        <v>21.99625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1234.3499999999999</v>
      </c>
      <c r="D93" s="260">
        <v>1230.7</v>
      </c>
      <c r="E93" s="260">
        <v>1221.4000000000001</v>
      </c>
      <c r="F93" s="260">
        <v>1208.45</v>
      </c>
      <c r="G93" s="260">
        <v>1199.1500000000001</v>
      </c>
      <c r="H93" s="260">
        <v>1243.6500000000001</v>
      </c>
      <c r="I93" s="260">
        <v>1252.9499999999998</v>
      </c>
      <c r="J93" s="260">
        <v>1265.9000000000001</v>
      </c>
      <c r="K93" s="259">
        <v>1240</v>
      </c>
      <c r="L93" s="259">
        <v>1217.75</v>
      </c>
      <c r="M93" s="259">
        <v>6.5896999999999997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2827.65</v>
      </c>
      <c r="D94" s="260">
        <v>2815.4</v>
      </c>
      <c r="E94" s="260">
        <v>2797.9</v>
      </c>
      <c r="F94" s="260">
        <v>2768.15</v>
      </c>
      <c r="G94" s="260">
        <v>2750.65</v>
      </c>
      <c r="H94" s="260">
        <v>2845.15</v>
      </c>
      <c r="I94" s="260">
        <v>2862.65</v>
      </c>
      <c r="J94" s="260">
        <v>2892.4</v>
      </c>
      <c r="K94" s="259">
        <v>2832.9</v>
      </c>
      <c r="L94" s="259">
        <v>2785.65</v>
      </c>
      <c r="M94" s="259">
        <v>3.9771299999999998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481.2</v>
      </c>
      <c r="D95" s="260">
        <v>477.06666666666661</v>
      </c>
      <c r="E95" s="260">
        <v>470.28333333333319</v>
      </c>
      <c r="F95" s="260">
        <v>459.36666666666656</v>
      </c>
      <c r="G95" s="260">
        <v>452.58333333333314</v>
      </c>
      <c r="H95" s="260">
        <v>487.98333333333323</v>
      </c>
      <c r="I95" s="260">
        <v>494.76666666666665</v>
      </c>
      <c r="J95" s="260">
        <v>505.68333333333328</v>
      </c>
      <c r="K95" s="259">
        <v>483.85</v>
      </c>
      <c r="L95" s="259">
        <v>466.15</v>
      </c>
      <c r="M95" s="259">
        <v>145.99958000000001</v>
      </c>
      <c r="N95" s="1"/>
      <c r="O95" s="1"/>
    </row>
    <row r="96" spans="1:15" ht="12.75" customHeight="1">
      <c r="A96" s="227">
        <v>87</v>
      </c>
      <c r="B96" s="269" t="s">
        <v>259</v>
      </c>
      <c r="C96" s="259">
        <v>2783.3</v>
      </c>
      <c r="D96" s="260">
        <v>2782.8166666666671</v>
      </c>
      <c r="E96" s="260">
        <v>2766.6333333333341</v>
      </c>
      <c r="F96" s="260">
        <v>2749.9666666666672</v>
      </c>
      <c r="G96" s="260">
        <v>2733.7833333333342</v>
      </c>
      <c r="H96" s="260">
        <v>2799.483333333334</v>
      </c>
      <c r="I96" s="260">
        <v>2815.6666666666674</v>
      </c>
      <c r="J96" s="260">
        <v>2832.3333333333339</v>
      </c>
      <c r="K96" s="259">
        <v>2799</v>
      </c>
      <c r="L96" s="259">
        <v>2766.15</v>
      </c>
      <c r="M96" s="259">
        <v>6.80281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230.1</v>
      </c>
      <c r="D97" s="260">
        <v>231.88333333333333</v>
      </c>
      <c r="E97" s="260">
        <v>227.61666666666665</v>
      </c>
      <c r="F97" s="260">
        <v>225.13333333333333</v>
      </c>
      <c r="G97" s="260">
        <v>220.86666666666665</v>
      </c>
      <c r="H97" s="260">
        <v>234.36666666666665</v>
      </c>
      <c r="I97" s="260">
        <v>238.6333333333333</v>
      </c>
      <c r="J97" s="260">
        <v>241.11666666666665</v>
      </c>
      <c r="K97" s="259">
        <v>236.15</v>
      </c>
      <c r="L97" s="259">
        <v>229.4</v>
      </c>
      <c r="M97" s="259">
        <v>26.024419999999999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2619.85</v>
      </c>
      <c r="D98" s="260">
        <v>2610</v>
      </c>
      <c r="E98" s="260">
        <v>2595</v>
      </c>
      <c r="F98" s="260">
        <v>2570.15</v>
      </c>
      <c r="G98" s="260">
        <v>2555.15</v>
      </c>
      <c r="H98" s="260">
        <v>2634.85</v>
      </c>
      <c r="I98" s="260">
        <v>2649.85</v>
      </c>
      <c r="J98" s="260">
        <v>2674.7</v>
      </c>
      <c r="K98" s="259">
        <v>2625</v>
      </c>
      <c r="L98" s="259">
        <v>2585.15</v>
      </c>
      <c r="M98" s="259">
        <v>16.405110000000001</v>
      </c>
      <c r="N98" s="1"/>
      <c r="O98" s="1"/>
    </row>
    <row r="99" spans="1:15" ht="12.75" customHeight="1">
      <c r="A99" s="227">
        <v>90</v>
      </c>
      <c r="B99" s="269" t="s">
        <v>260</v>
      </c>
      <c r="C99" s="259">
        <v>314.05</v>
      </c>
      <c r="D99" s="260">
        <v>311.71666666666664</v>
      </c>
      <c r="E99" s="260">
        <v>308.43333333333328</v>
      </c>
      <c r="F99" s="260">
        <v>302.81666666666666</v>
      </c>
      <c r="G99" s="260">
        <v>299.5333333333333</v>
      </c>
      <c r="H99" s="260">
        <v>317.33333333333326</v>
      </c>
      <c r="I99" s="260">
        <v>320.61666666666667</v>
      </c>
      <c r="J99" s="260">
        <v>326.23333333333323</v>
      </c>
      <c r="K99" s="259">
        <v>315</v>
      </c>
      <c r="L99" s="259">
        <v>306.10000000000002</v>
      </c>
      <c r="M99" s="259">
        <v>12.27211</v>
      </c>
      <c r="N99" s="1"/>
      <c r="O99" s="1"/>
    </row>
    <row r="100" spans="1:15" ht="12.75" customHeight="1">
      <c r="A100" s="227">
        <v>91</v>
      </c>
      <c r="B100" s="269" t="s">
        <v>375</v>
      </c>
      <c r="C100" s="259">
        <v>42328.05</v>
      </c>
      <c r="D100" s="260">
        <v>42454.783333333333</v>
      </c>
      <c r="E100" s="260">
        <v>41944.816666666666</v>
      </c>
      <c r="F100" s="260">
        <v>41561.583333333336</v>
      </c>
      <c r="G100" s="260">
        <v>41051.616666666669</v>
      </c>
      <c r="H100" s="260">
        <v>42838.016666666663</v>
      </c>
      <c r="I100" s="260">
        <v>43347.983333333323</v>
      </c>
      <c r="J100" s="260">
        <v>43731.21666666666</v>
      </c>
      <c r="K100" s="259">
        <v>42964.75</v>
      </c>
      <c r="L100" s="259">
        <v>42071.55</v>
      </c>
      <c r="M100" s="259">
        <v>4.0910000000000002E-2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2675.8</v>
      </c>
      <c r="D101" s="260">
        <v>2664.2833333333333</v>
      </c>
      <c r="E101" s="260">
        <v>2647.5666666666666</v>
      </c>
      <c r="F101" s="260">
        <v>2619.3333333333335</v>
      </c>
      <c r="G101" s="260">
        <v>2602.6166666666668</v>
      </c>
      <c r="H101" s="260">
        <v>2692.5166666666664</v>
      </c>
      <c r="I101" s="260">
        <v>2709.2333333333327</v>
      </c>
      <c r="J101" s="260">
        <v>2737.4666666666662</v>
      </c>
      <c r="K101" s="259">
        <v>2681</v>
      </c>
      <c r="L101" s="259">
        <v>2636.05</v>
      </c>
      <c r="M101" s="259">
        <v>32.674039999999998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933.6</v>
      </c>
      <c r="D102" s="260">
        <v>933</v>
      </c>
      <c r="E102" s="260">
        <v>929</v>
      </c>
      <c r="F102" s="260">
        <v>924.4</v>
      </c>
      <c r="G102" s="260">
        <v>920.4</v>
      </c>
      <c r="H102" s="260">
        <v>937.6</v>
      </c>
      <c r="I102" s="260">
        <v>941.6</v>
      </c>
      <c r="J102" s="260">
        <v>946.2</v>
      </c>
      <c r="K102" s="259">
        <v>937</v>
      </c>
      <c r="L102" s="259">
        <v>928.4</v>
      </c>
      <c r="M102" s="259">
        <v>109.84608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1223.4000000000001</v>
      </c>
      <c r="D103" s="260">
        <v>1228.7166666666667</v>
      </c>
      <c r="E103" s="260">
        <v>1212.6833333333334</v>
      </c>
      <c r="F103" s="260">
        <v>1201.9666666666667</v>
      </c>
      <c r="G103" s="260">
        <v>1185.9333333333334</v>
      </c>
      <c r="H103" s="260">
        <v>1239.4333333333334</v>
      </c>
      <c r="I103" s="260">
        <v>1255.4666666666667</v>
      </c>
      <c r="J103" s="260">
        <v>1266.1833333333334</v>
      </c>
      <c r="K103" s="259">
        <v>1244.75</v>
      </c>
      <c r="L103" s="259">
        <v>1218</v>
      </c>
      <c r="M103" s="259">
        <v>4.2308899999999996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475.3</v>
      </c>
      <c r="D104" s="260">
        <v>476.95</v>
      </c>
      <c r="E104" s="260">
        <v>469.09999999999997</v>
      </c>
      <c r="F104" s="260">
        <v>462.9</v>
      </c>
      <c r="G104" s="260">
        <v>455.04999999999995</v>
      </c>
      <c r="H104" s="260">
        <v>483.15</v>
      </c>
      <c r="I104" s="260">
        <v>491</v>
      </c>
      <c r="J104" s="260">
        <v>497.2</v>
      </c>
      <c r="K104" s="259">
        <v>484.8</v>
      </c>
      <c r="L104" s="259">
        <v>470.75</v>
      </c>
      <c r="M104" s="259">
        <v>18.661860000000001</v>
      </c>
      <c r="N104" s="1"/>
      <c r="O104" s="1"/>
    </row>
    <row r="105" spans="1:15" ht="12.75" customHeight="1">
      <c r="A105" s="227">
        <v>96</v>
      </c>
      <c r="B105" s="269" t="s">
        <v>261</v>
      </c>
      <c r="C105" s="259">
        <v>530.54999999999995</v>
      </c>
      <c r="D105" s="260">
        <v>533.79999999999995</v>
      </c>
      <c r="E105" s="260">
        <v>524.79999999999995</v>
      </c>
      <c r="F105" s="260">
        <v>519.04999999999995</v>
      </c>
      <c r="G105" s="260">
        <v>510.04999999999995</v>
      </c>
      <c r="H105" s="260">
        <v>539.54999999999995</v>
      </c>
      <c r="I105" s="260">
        <v>548.54999999999995</v>
      </c>
      <c r="J105" s="260">
        <v>554.29999999999995</v>
      </c>
      <c r="K105" s="259">
        <v>542.79999999999995</v>
      </c>
      <c r="L105" s="259">
        <v>528.04999999999995</v>
      </c>
      <c r="M105" s="259">
        <v>2.00786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60.4</v>
      </c>
      <c r="D106" s="260">
        <v>60.166666666666664</v>
      </c>
      <c r="E106" s="260">
        <v>59.133333333333326</v>
      </c>
      <c r="F106" s="260">
        <v>57.86666666666666</v>
      </c>
      <c r="G106" s="260">
        <v>56.833333333333321</v>
      </c>
      <c r="H106" s="260">
        <v>61.43333333333333</v>
      </c>
      <c r="I106" s="260">
        <v>62.466666666666676</v>
      </c>
      <c r="J106" s="260">
        <v>63.733333333333334</v>
      </c>
      <c r="K106" s="259">
        <v>61.2</v>
      </c>
      <c r="L106" s="259">
        <v>58.9</v>
      </c>
      <c r="M106" s="259">
        <v>601.23157000000003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336.75</v>
      </c>
      <c r="D107" s="260">
        <v>336.58333333333331</v>
      </c>
      <c r="E107" s="260">
        <v>334.31666666666661</v>
      </c>
      <c r="F107" s="260">
        <v>331.88333333333327</v>
      </c>
      <c r="G107" s="260">
        <v>329.61666666666656</v>
      </c>
      <c r="H107" s="260">
        <v>339.01666666666665</v>
      </c>
      <c r="I107" s="260">
        <v>341.28333333333342</v>
      </c>
      <c r="J107" s="260">
        <v>343.7166666666667</v>
      </c>
      <c r="K107" s="259">
        <v>338.85</v>
      </c>
      <c r="L107" s="259">
        <v>334.15</v>
      </c>
      <c r="M107" s="259">
        <v>97.163899999999998</v>
      </c>
      <c r="N107" s="1"/>
      <c r="O107" s="1"/>
    </row>
    <row r="108" spans="1:15" ht="12.75" customHeight="1">
      <c r="A108" s="227">
        <v>99</v>
      </c>
      <c r="B108" s="269" t="s">
        <v>262</v>
      </c>
      <c r="C108" s="259">
        <v>4479.7</v>
      </c>
      <c r="D108" s="260">
        <v>4468.5666666666666</v>
      </c>
      <c r="E108" s="260">
        <v>4441.1333333333332</v>
      </c>
      <c r="F108" s="260">
        <v>4402.5666666666666</v>
      </c>
      <c r="G108" s="260">
        <v>4375.1333333333332</v>
      </c>
      <c r="H108" s="260">
        <v>4507.1333333333332</v>
      </c>
      <c r="I108" s="260">
        <v>4534.5666666666657</v>
      </c>
      <c r="J108" s="260">
        <v>4573.1333333333332</v>
      </c>
      <c r="K108" s="259">
        <v>4496</v>
      </c>
      <c r="L108" s="259">
        <v>4430</v>
      </c>
      <c r="M108" s="259">
        <v>0.40431</v>
      </c>
      <c r="N108" s="1"/>
      <c r="O108" s="1"/>
    </row>
    <row r="109" spans="1:15" ht="12.75" customHeight="1">
      <c r="A109" s="227">
        <v>100</v>
      </c>
      <c r="B109" s="269" t="s">
        <v>388</v>
      </c>
      <c r="C109" s="259">
        <v>284.5</v>
      </c>
      <c r="D109" s="260">
        <v>284.26666666666665</v>
      </c>
      <c r="E109" s="260">
        <v>282.23333333333329</v>
      </c>
      <c r="F109" s="260">
        <v>279.96666666666664</v>
      </c>
      <c r="G109" s="260">
        <v>277.93333333333328</v>
      </c>
      <c r="H109" s="260">
        <v>286.5333333333333</v>
      </c>
      <c r="I109" s="260">
        <v>288.56666666666661</v>
      </c>
      <c r="J109" s="260">
        <v>290.83333333333331</v>
      </c>
      <c r="K109" s="259">
        <v>286.3</v>
      </c>
      <c r="L109" s="259">
        <v>282</v>
      </c>
      <c r="M109" s="259">
        <v>14.517989999999999</v>
      </c>
      <c r="N109" s="1"/>
      <c r="O109" s="1"/>
    </row>
    <row r="110" spans="1:15" ht="12.75" customHeight="1">
      <c r="A110" s="227">
        <v>101</v>
      </c>
      <c r="B110" s="269" t="s">
        <v>389</v>
      </c>
      <c r="C110" s="259">
        <v>151</v>
      </c>
      <c r="D110" s="260">
        <v>151.13333333333333</v>
      </c>
      <c r="E110" s="260">
        <v>149.86666666666665</v>
      </c>
      <c r="F110" s="260">
        <v>148.73333333333332</v>
      </c>
      <c r="G110" s="260">
        <v>147.46666666666664</v>
      </c>
      <c r="H110" s="260">
        <v>152.26666666666665</v>
      </c>
      <c r="I110" s="260">
        <v>153.5333333333333</v>
      </c>
      <c r="J110" s="260">
        <v>154.66666666666666</v>
      </c>
      <c r="K110" s="259">
        <v>152.4</v>
      </c>
      <c r="L110" s="259">
        <v>150</v>
      </c>
      <c r="M110" s="259">
        <v>50.176110000000001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324.25</v>
      </c>
      <c r="D111" s="260">
        <v>323.90000000000003</v>
      </c>
      <c r="E111" s="260">
        <v>321.45000000000005</v>
      </c>
      <c r="F111" s="260">
        <v>318.65000000000003</v>
      </c>
      <c r="G111" s="260">
        <v>316.20000000000005</v>
      </c>
      <c r="H111" s="260">
        <v>326.70000000000005</v>
      </c>
      <c r="I111" s="260">
        <v>329.15</v>
      </c>
      <c r="J111" s="260">
        <v>331.95000000000005</v>
      </c>
      <c r="K111" s="259">
        <v>326.35000000000002</v>
      </c>
      <c r="L111" s="259">
        <v>321.10000000000002</v>
      </c>
      <c r="M111" s="259">
        <v>28.440439999999999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77.05</v>
      </c>
      <c r="D112" s="260">
        <v>77.149999999999991</v>
      </c>
      <c r="E112" s="260">
        <v>76.59999999999998</v>
      </c>
      <c r="F112" s="260">
        <v>76.149999999999991</v>
      </c>
      <c r="G112" s="260">
        <v>75.59999999999998</v>
      </c>
      <c r="H112" s="260">
        <v>77.59999999999998</v>
      </c>
      <c r="I112" s="260">
        <v>78.149999999999991</v>
      </c>
      <c r="J112" s="260">
        <v>78.59999999999998</v>
      </c>
      <c r="K112" s="259">
        <v>77.7</v>
      </c>
      <c r="L112" s="259">
        <v>76.7</v>
      </c>
      <c r="M112" s="259">
        <v>109.4725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729.1</v>
      </c>
      <c r="D113" s="260">
        <v>729.30000000000007</v>
      </c>
      <c r="E113" s="260">
        <v>724.90000000000009</v>
      </c>
      <c r="F113" s="260">
        <v>720.7</v>
      </c>
      <c r="G113" s="260">
        <v>716.30000000000007</v>
      </c>
      <c r="H113" s="260">
        <v>733.50000000000011</v>
      </c>
      <c r="I113" s="260">
        <v>737.9</v>
      </c>
      <c r="J113" s="260">
        <v>742.10000000000014</v>
      </c>
      <c r="K113" s="259">
        <v>733.7</v>
      </c>
      <c r="L113" s="259">
        <v>725.1</v>
      </c>
      <c r="M113" s="259">
        <v>11.14128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435.45</v>
      </c>
      <c r="D114" s="260">
        <v>433.95</v>
      </c>
      <c r="E114" s="260">
        <v>427.25</v>
      </c>
      <c r="F114" s="260">
        <v>419.05</v>
      </c>
      <c r="G114" s="260">
        <v>412.35</v>
      </c>
      <c r="H114" s="260">
        <v>442.15</v>
      </c>
      <c r="I114" s="260">
        <v>448.84999999999991</v>
      </c>
      <c r="J114" s="260">
        <v>457.04999999999995</v>
      </c>
      <c r="K114" s="259">
        <v>440.65</v>
      </c>
      <c r="L114" s="259">
        <v>425.75</v>
      </c>
      <c r="M114" s="259">
        <v>31.868939999999998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201.55</v>
      </c>
      <c r="D115" s="260">
        <v>201.78333333333333</v>
      </c>
      <c r="E115" s="260">
        <v>200.26666666666665</v>
      </c>
      <c r="F115" s="260">
        <v>198.98333333333332</v>
      </c>
      <c r="G115" s="260">
        <v>197.46666666666664</v>
      </c>
      <c r="H115" s="260">
        <v>203.06666666666666</v>
      </c>
      <c r="I115" s="260">
        <v>204.58333333333337</v>
      </c>
      <c r="J115" s="260">
        <v>205.86666666666667</v>
      </c>
      <c r="K115" s="259">
        <v>203.3</v>
      </c>
      <c r="L115" s="259">
        <v>200.5</v>
      </c>
      <c r="M115" s="259">
        <v>9.8724600000000002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1195.5</v>
      </c>
      <c r="D116" s="260">
        <v>1191.1166666666666</v>
      </c>
      <c r="E116" s="260">
        <v>1184.2333333333331</v>
      </c>
      <c r="F116" s="260">
        <v>1172.9666666666665</v>
      </c>
      <c r="G116" s="260">
        <v>1166.083333333333</v>
      </c>
      <c r="H116" s="260">
        <v>1202.3833333333332</v>
      </c>
      <c r="I116" s="260">
        <v>1209.2666666666669</v>
      </c>
      <c r="J116" s="260">
        <v>1220.5333333333333</v>
      </c>
      <c r="K116" s="259">
        <v>1198</v>
      </c>
      <c r="L116" s="259">
        <v>1179.8499999999999</v>
      </c>
      <c r="M116" s="259">
        <v>38.420740000000002</v>
      </c>
      <c r="N116" s="1"/>
      <c r="O116" s="1"/>
    </row>
    <row r="117" spans="1:15" ht="12.75" customHeight="1">
      <c r="A117" s="227">
        <v>108</v>
      </c>
      <c r="B117" s="269" t="s">
        <v>163</v>
      </c>
      <c r="C117" s="259">
        <v>4056.45</v>
      </c>
      <c r="D117" s="260">
        <v>4042.5333333333328</v>
      </c>
      <c r="E117" s="260">
        <v>4011.1166666666659</v>
      </c>
      <c r="F117" s="260">
        <v>3965.7833333333328</v>
      </c>
      <c r="G117" s="260">
        <v>3934.3666666666659</v>
      </c>
      <c r="H117" s="260">
        <v>4087.8666666666659</v>
      </c>
      <c r="I117" s="260">
        <v>4119.2833333333328</v>
      </c>
      <c r="J117" s="260">
        <v>4164.6166666666659</v>
      </c>
      <c r="K117" s="259">
        <v>4073.95</v>
      </c>
      <c r="L117" s="259">
        <v>3997.2</v>
      </c>
      <c r="M117" s="259">
        <v>3.3683900000000002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1639.75</v>
      </c>
      <c r="D118" s="260">
        <v>1635.9666666666665</v>
      </c>
      <c r="E118" s="260">
        <v>1627.083333333333</v>
      </c>
      <c r="F118" s="260">
        <v>1614.4166666666665</v>
      </c>
      <c r="G118" s="260">
        <v>1605.5333333333331</v>
      </c>
      <c r="H118" s="260">
        <v>1648.633333333333</v>
      </c>
      <c r="I118" s="260">
        <v>1657.5166666666667</v>
      </c>
      <c r="J118" s="260">
        <v>1670.1833333333329</v>
      </c>
      <c r="K118" s="259">
        <v>1644.85</v>
      </c>
      <c r="L118" s="259">
        <v>1623.3</v>
      </c>
      <c r="M118" s="259">
        <v>38.249659999999999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1919.05</v>
      </c>
      <c r="D119" s="260">
        <v>1919.9166666666667</v>
      </c>
      <c r="E119" s="260">
        <v>1905.3833333333334</v>
      </c>
      <c r="F119" s="260">
        <v>1891.7166666666667</v>
      </c>
      <c r="G119" s="260">
        <v>1877.1833333333334</v>
      </c>
      <c r="H119" s="260">
        <v>1933.5833333333335</v>
      </c>
      <c r="I119" s="260">
        <v>1948.1166666666668</v>
      </c>
      <c r="J119" s="260">
        <v>1961.7833333333335</v>
      </c>
      <c r="K119" s="259">
        <v>1934.45</v>
      </c>
      <c r="L119" s="259">
        <v>1906.25</v>
      </c>
      <c r="M119" s="259">
        <v>2.9814500000000002</v>
      </c>
      <c r="N119" s="1"/>
      <c r="O119" s="1"/>
    </row>
    <row r="120" spans="1:15" ht="12.75" customHeight="1">
      <c r="A120" s="227">
        <v>111</v>
      </c>
      <c r="B120" s="269" t="s">
        <v>263</v>
      </c>
      <c r="C120" s="259">
        <v>863.8</v>
      </c>
      <c r="D120" s="260">
        <v>865.81666666666661</v>
      </c>
      <c r="E120" s="260">
        <v>860.03333333333319</v>
      </c>
      <c r="F120" s="260">
        <v>856.26666666666654</v>
      </c>
      <c r="G120" s="260">
        <v>850.48333333333312</v>
      </c>
      <c r="H120" s="260">
        <v>869.58333333333326</v>
      </c>
      <c r="I120" s="260">
        <v>875.36666666666656</v>
      </c>
      <c r="J120" s="260">
        <v>879.13333333333333</v>
      </c>
      <c r="K120" s="259">
        <v>871.6</v>
      </c>
      <c r="L120" s="259">
        <v>862.05</v>
      </c>
      <c r="M120" s="259">
        <v>2.3850199999999999</v>
      </c>
      <c r="N120" s="1"/>
      <c r="O120" s="1"/>
    </row>
    <row r="121" spans="1:15" ht="12.75" customHeight="1">
      <c r="A121" s="227">
        <v>112</v>
      </c>
      <c r="B121" s="269" t="s">
        <v>264</v>
      </c>
      <c r="C121" s="259">
        <v>309.8</v>
      </c>
      <c r="D121" s="260">
        <v>310.09999999999997</v>
      </c>
      <c r="E121" s="260">
        <v>305.69999999999993</v>
      </c>
      <c r="F121" s="260">
        <v>301.59999999999997</v>
      </c>
      <c r="G121" s="260">
        <v>297.19999999999993</v>
      </c>
      <c r="H121" s="260">
        <v>314.19999999999993</v>
      </c>
      <c r="I121" s="260">
        <v>318.59999999999991</v>
      </c>
      <c r="J121" s="260">
        <v>322.69999999999993</v>
      </c>
      <c r="K121" s="259">
        <v>314.5</v>
      </c>
      <c r="L121" s="259">
        <v>306</v>
      </c>
      <c r="M121" s="259">
        <v>6.6511399999999998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756.6</v>
      </c>
      <c r="D122" s="260">
        <v>753.86666666666667</v>
      </c>
      <c r="E122" s="260">
        <v>748.73333333333335</v>
      </c>
      <c r="F122" s="260">
        <v>740.86666666666667</v>
      </c>
      <c r="G122" s="260">
        <v>735.73333333333335</v>
      </c>
      <c r="H122" s="260">
        <v>761.73333333333335</v>
      </c>
      <c r="I122" s="260">
        <v>766.86666666666679</v>
      </c>
      <c r="J122" s="260">
        <v>774.73333333333335</v>
      </c>
      <c r="K122" s="259">
        <v>759</v>
      </c>
      <c r="L122" s="259">
        <v>746</v>
      </c>
      <c r="M122" s="259">
        <v>21.293399999999998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569.35</v>
      </c>
      <c r="D123" s="260">
        <v>569.63333333333333</v>
      </c>
      <c r="E123" s="260">
        <v>565.76666666666665</v>
      </c>
      <c r="F123" s="260">
        <v>562.18333333333328</v>
      </c>
      <c r="G123" s="260">
        <v>558.31666666666661</v>
      </c>
      <c r="H123" s="260">
        <v>573.2166666666667</v>
      </c>
      <c r="I123" s="260">
        <v>577.08333333333326</v>
      </c>
      <c r="J123" s="260">
        <v>580.66666666666674</v>
      </c>
      <c r="K123" s="259">
        <v>573.5</v>
      </c>
      <c r="L123" s="259">
        <v>566.04999999999995</v>
      </c>
      <c r="M123" s="259">
        <v>28.295750000000002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553.85</v>
      </c>
      <c r="D124" s="260">
        <v>550.69999999999993</v>
      </c>
      <c r="E124" s="260">
        <v>546.24999999999989</v>
      </c>
      <c r="F124" s="260">
        <v>538.65</v>
      </c>
      <c r="G124" s="260">
        <v>534.19999999999993</v>
      </c>
      <c r="H124" s="260">
        <v>558.29999999999984</v>
      </c>
      <c r="I124" s="260">
        <v>562.74999999999989</v>
      </c>
      <c r="J124" s="260">
        <v>570.3499999999998</v>
      </c>
      <c r="K124" s="259">
        <v>555.15</v>
      </c>
      <c r="L124" s="259">
        <v>543.1</v>
      </c>
      <c r="M124" s="259">
        <v>21.6447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1938.45</v>
      </c>
      <c r="D125" s="260">
        <v>1934.1333333333332</v>
      </c>
      <c r="E125" s="260">
        <v>1924.3166666666664</v>
      </c>
      <c r="F125" s="260">
        <v>1910.1833333333332</v>
      </c>
      <c r="G125" s="260">
        <v>1900.3666666666663</v>
      </c>
      <c r="H125" s="260">
        <v>1948.2666666666664</v>
      </c>
      <c r="I125" s="260">
        <v>1958.083333333333</v>
      </c>
      <c r="J125" s="260">
        <v>1972.2166666666665</v>
      </c>
      <c r="K125" s="259">
        <v>1943.95</v>
      </c>
      <c r="L125" s="259">
        <v>1920</v>
      </c>
      <c r="M125" s="259">
        <v>12.45509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93.3</v>
      </c>
      <c r="D126" s="260">
        <v>93</v>
      </c>
      <c r="E126" s="260">
        <v>92.1</v>
      </c>
      <c r="F126" s="260">
        <v>90.899999999999991</v>
      </c>
      <c r="G126" s="260">
        <v>89.999999999999986</v>
      </c>
      <c r="H126" s="260">
        <v>94.2</v>
      </c>
      <c r="I126" s="260">
        <v>95.100000000000009</v>
      </c>
      <c r="J126" s="260">
        <v>96.300000000000011</v>
      </c>
      <c r="K126" s="259">
        <v>93.9</v>
      </c>
      <c r="L126" s="259">
        <v>91.8</v>
      </c>
      <c r="M126" s="259">
        <v>206.89507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4248.95</v>
      </c>
      <c r="D127" s="260">
        <v>4258.55</v>
      </c>
      <c r="E127" s="260">
        <v>4204.8</v>
      </c>
      <c r="F127" s="260">
        <v>4160.6499999999996</v>
      </c>
      <c r="G127" s="260">
        <v>4106.8999999999996</v>
      </c>
      <c r="H127" s="260">
        <v>4302.7000000000007</v>
      </c>
      <c r="I127" s="260">
        <v>4356.4500000000007</v>
      </c>
      <c r="J127" s="260">
        <v>4400.6000000000013</v>
      </c>
      <c r="K127" s="259">
        <v>4312.3</v>
      </c>
      <c r="L127" s="259">
        <v>4214.3999999999996</v>
      </c>
      <c r="M127" s="259">
        <v>2.5870099999999998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403.05</v>
      </c>
      <c r="D128" s="260">
        <v>400.5333333333333</v>
      </c>
      <c r="E128" s="260">
        <v>396.81666666666661</v>
      </c>
      <c r="F128" s="260">
        <v>390.58333333333331</v>
      </c>
      <c r="G128" s="260">
        <v>386.86666666666662</v>
      </c>
      <c r="H128" s="260">
        <v>406.76666666666659</v>
      </c>
      <c r="I128" s="260">
        <v>410.48333333333329</v>
      </c>
      <c r="J128" s="260">
        <v>416.71666666666658</v>
      </c>
      <c r="K128" s="259">
        <v>404.25</v>
      </c>
      <c r="L128" s="259">
        <v>394.3</v>
      </c>
      <c r="M128" s="259">
        <v>23.39996</v>
      </c>
      <c r="N128" s="1"/>
      <c r="O128" s="1"/>
    </row>
    <row r="129" spans="1:15" ht="12.75" customHeight="1">
      <c r="A129" s="227">
        <v>120</v>
      </c>
      <c r="B129" s="269" t="s">
        <v>1027</v>
      </c>
      <c r="C129" s="259">
        <v>4975.3999999999996</v>
      </c>
      <c r="D129" s="260">
        <v>5017.7166666666662</v>
      </c>
      <c r="E129" s="260">
        <v>4927.6833333333325</v>
      </c>
      <c r="F129" s="260">
        <v>4879.9666666666662</v>
      </c>
      <c r="G129" s="260">
        <v>4789.9333333333325</v>
      </c>
      <c r="H129" s="260">
        <v>5065.4333333333325</v>
      </c>
      <c r="I129" s="260">
        <v>5155.4666666666672</v>
      </c>
      <c r="J129" s="260">
        <v>5203.1833333333325</v>
      </c>
      <c r="K129" s="259">
        <v>5107.75</v>
      </c>
      <c r="L129" s="259">
        <v>4970</v>
      </c>
      <c r="M129" s="259">
        <v>2.8624399999999999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2085.6</v>
      </c>
      <c r="D130" s="260">
        <v>2083.75</v>
      </c>
      <c r="E130" s="260">
        <v>2070.6999999999998</v>
      </c>
      <c r="F130" s="260">
        <v>2055.7999999999997</v>
      </c>
      <c r="G130" s="260">
        <v>2042.7499999999995</v>
      </c>
      <c r="H130" s="260">
        <v>2098.65</v>
      </c>
      <c r="I130" s="260">
        <v>2111.7000000000003</v>
      </c>
      <c r="J130" s="260">
        <v>2126.6000000000004</v>
      </c>
      <c r="K130" s="259">
        <v>2096.8000000000002</v>
      </c>
      <c r="L130" s="259">
        <v>2068.85</v>
      </c>
      <c r="M130" s="259">
        <v>17.675370000000001</v>
      </c>
      <c r="N130" s="1"/>
      <c r="O130" s="1"/>
    </row>
    <row r="131" spans="1:15" ht="12.75" customHeight="1">
      <c r="A131" s="227">
        <v>122</v>
      </c>
      <c r="B131" s="269" t="s">
        <v>265</v>
      </c>
      <c r="C131" s="259">
        <v>420.5</v>
      </c>
      <c r="D131" s="260">
        <v>421.61666666666662</v>
      </c>
      <c r="E131" s="260">
        <v>417.08333333333326</v>
      </c>
      <c r="F131" s="260">
        <v>413.66666666666663</v>
      </c>
      <c r="G131" s="260">
        <v>409.13333333333327</v>
      </c>
      <c r="H131" s="260">
        <v>425.03333333333325</v>
      </c>
      <c r="I131" s="260">
        <v>429.56666666666666</v>
      </c>
      <c r="J131" s="260">
        <v>432.98333333333323</v>
      </c>
      <c r="K131" s="259">
        <v>426.15</v>
      </c>
      <c r="L131" s="259">
        <v>418.2</v>
      </c>
      <c r="M131" s="259">
        <v>16.098690000000001</v>
      </c>
      <c r="N131" s="1"/>
      <c r="O131" s="1"/>
    </row>
    <row r="132" spans="1:15" ht="12.75" customHeight="1">
      <c r="A132" s="227">
        <v>123</v>
      </c>
      <c r="B132" s="269" t="s">
        <v>855</v>
      </c>
      <c r="C132" s="259">
        <v>652.1</v>
      </c>
      <c r="D132" s="260">
        <v>652.0333333333333</v>
      </c>
      <c r="E132" s="260">
        <v>649.06666666666661</v>
      </c>
      <c r="F132" s="260">
        <v>646.0333333333333</v>
      </c>
      <c r="G132" s="260">
        <v>643.06666666666661</v>
      </c>
      <c r="H132" s="260">
        <v>655.06666666666661</v>
      </c>
      <c r="I132" s="260">
        <v>658.0333333333333</v>
      </c>
      <c r="J132" s="260">
        <v>661.06666666666661</v>
      </c>
      <c r="K132" s="259">
        <v>655</v>
      </c>
      <c r="L132" s="259">
        <v>649</v>
      </c>
      <c r="M132" s="259">
        <v>8.0092300000000005</v>
      </c>
      <c r="N132" s="1"/>
      <c r="O132" s="1"/>
    </row>
    <row r="133" spans="1:15" ht="12.75" customHeight="1">
      <c r="A133" s="227">
        <v>124</v>
      </c>
      <c r="B133" s="269" t="s">
        <v>415</v>
      </c>
      <c r="C133" s="259">
        <v>3100.55</v>
      </c>
      <c r="D133" s="260">
        <v>3105.5</v>
      </c>
      <c r="E133" s="260">
        <v>3071.05</v>
      </c>
      <c r="F133" s="260">
        <v>3041.55</v>
      </c>
      <c r="G133" s="260">
        <v>3007.1000000000004</v>
      </c>
      <c r="H133" s="260">
        <v>3135</v>
      </c>
      <c r="I133" s="260">
        <v>3169.45</v>
      </c>
      <c r="J133" s="260">
        <v>3198.95</v>
      </c>
      <c r="K133" s="259">
        <v>3139.95</v>
      </c>
      <c r="L133" s="259">
        <v>3076</v>
      </c>
      <c r="M133" s="259">
        <v>0.27260000000000001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770.1</v>
      </c>
      <c r="D134" s="260">
        <v>769.81666666666661</v>
      </c>
      <c r="E134" s="260">
        <v>761.63333333333321</v>
      </c>
      <c r="F134" s="260">
        <v>753.16666666666663</v>
      </c>
      <c r="G134" s="260">
        <v>744.98333333333323</v>
      </c>
      <c r="H134" s="260">
        <v>778.28333333333319</v>
      </c>
      <c r="I134" s="260">
        <v>786.46666666666658</v>
      </c>
      <c r="J134" s="260">
        <v>794.93333333333317</v>
      </c>
      <c r="K134" s="259">
        <v>778</v>
      </c>
      <c r="L134" s="259">
        <v>761.35</v>
      </c>
      <c r="M134" s="259">
        <v>7.3444900000000004</v>
      </c>
      <c r="N134" s="1"/>
      <c r="O134" s="1"/>
    </row>
    <row r="135" spans="1:15" ht="12.75" customHeight="1">
      <c r="A135" s="227">
        <v>126</v>
      </c>
      <c r="B135" s="269" t="s">
        <v>159</v>
      </c>
      <c r="C135" s="259">
        <v>94673.7</v>
      </c>
      <c r="D135" s="260">
        <v>94656.599999999991</v>
      </c>
      <c r="E135" s="260">
        <v>94069.549999999988</v>
      </c>
      <c r="F135" s="260">
        <v>93465.4</v>
      </c>
      <c r="G135" s="260">
        <v>92878.349999999991</v>
      </c>
      <c r="H135" s="260">
        <v>95260.749999999985</v>
      </c>
      <c r="I135" s="260">
        <v>95847.8</v>
      </c>
      <c r="J135" s="260">
        <v>96451.949999999983</v>
      </c>
      <c r="K135" s="259">
        <v>95243.65</v>
      </c>
      <c r="L135" s="259">
        <v>94052.45</v>
      </c>
      <c r="M135" s="259">
        <v>8.584E-2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241.15</v>
      </c>
      <c r="D136" s="260">
        <v>237.56666666666669</v>
      </c>
      <c r="E136" s="260">
        <v>231.78333333333339</v>
      </c>
      <c r="F136" s="260">
        <v>222.41666666666669</v>
      </c>
      <c r="G136" s="260">
        <v>216.63333333333338</v>
      </c>
      <c r="H136" s="260">
        <v>246.93333333333339</v>
      </c>
      <c r="I136" s="260">
        <v>252.7166666666667</v>
      </c>
      <c r="J136" s="260">
        <v>262.08333333333337</v>
      </c>
      <c r="K136" s="259">
        <v>243.35</v>
      </c>
      <c r="L136" s="259">
        <v>228.2</v>
      </c>
      <c r="M136" s="259">
        <v>170.08391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1259.8</v>
      </c>
      <c r="D137" s="260">
        <v>1260.6166666666666</v>
      </c>
      <c r="E137" s="260">
        <v>1251.7833333333331</v>
      </c>
      <c r="F137" s="260">
        <v>1243.7666666666664</v>
      </c>
      <c r="G137" s="260">
        <v>1234.9333333333329</v>
      </c>
      <c r="H137" s="260">
        <v>1268.6333333333332</v>
      </c>
      <c r="I137" s="260">
        <v>1277.4666666666667</v>
      </c>
      <c r="J137" s="260">
        <v>1285.4833333333333</v>
      </c>
      <c r="K137" s="259">
        <v>1269.45</v>
      </c>
      <c r="L137" s="259">
        <v>1252.5999999999999</v>
      </c>
      <c r="M137" s="259">
        <v>27.648060000000001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500.95</v>
      </c>
      <c r="D138" s="260">
        <v>502.41666666666669</v>
      </c>
      <c r="E138" s="260">
        <v>498.33333333333337</v>
      </c>
      <c r="F138" s="260">
        <v>495.7166666666667</v>
      </c>
      <c r="G138" s="260">
        <v>491.63333333333338</v>
      </c>
      <c r="H138" s="260">
        <v>505.03333333333336</v>
      </c>
      <c r="I138" s="260">
        <v>509.11666666666673</v>
      </c>
      <c r="J138" s="260">
        <v>511.73333333333335</v>
      </c>
      <c r="K138" s="259">
        <v>506.5</v>
      </c>
      <c r="L138" s="259">
        <v>499.8</v>
      </c>
      <c r="M138" s="259">
        <v>10.031330000000001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8792.0499999999993</v>
      </c>
      <c r="D139" s="260">
        <v>8803.4166666666661</v>
      </c>
      <c r="E139" s="260">
        <v>8753.6333333333314</v>
      </c>
      <c r="F139" s="260">
        <v>8715.2166666666653</v>
      </c>
      <c r="G139" s="260">
        <v>8665.4333333333307</v>
      </c>
      <c r="H139" s="260">
        <v>8841.8333333333321</v>
      </c>
      <c r="I139" s="260">
        <v>8891.6166666666686</v>
      </c>
      <c r="J139" s="260">
        <v>8930.0333333333328</v>
      </c>
      <c r="K139" s="259">
        <v>8853.2000000000007</v>
      </c>
      <c r="L139" s="259">
        <v>8765</v>
      </c>
      <c r="M139" s="259">
        <v>5.1962099999999998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720.05</v>
      </c>
      <c r="D140" s="260">
        <v>716.36666666666667</v>
      </c>
      <c r="E140" s="260">
        <v>710.73333333333335</v>
      </c>
      <c r="F140" s="260">
        <v>701.41666666666663</v>
      </c>
      <c r="G140" s="260">
        <v>695.7833333333333</v>
      </c>
      <c r="H140" s="260">
        <v>725.68333333333339</v>
      </c>
      <c r="I140" s="260">
        <v>731.31666666666683</v>
      </c>
      <c r="J140" s="260">
        <v>740.63333333333344</v>
      </c>
      <c r="K140" s="259">
        <v>722</v>
      </c>
      <c r="L140" s="259">
        <v>707.05</v>
      </c>
      <c r="M140" s="259">
        <v>5.4478099999999996</v>
      </c>
      <c r="N140" s="1"/>
      <c r="O140" s="1"/>
    </row>
    <row r="141" spans="1:15" ht="12.75" customHeight="1">
      <c r="A141" s="227">
        <v>132</v>
      </c>
      <c r="B141" s="269" t="s">
        <v>423</v>
      </c>
      <c r="C141" s="259">
        <v>437.6</v>
      </c>
      <c r="D141" s="260">
        <v>441.65000000000003</v>
      </c>
      <c r="E141" s="260">
        <v>431.15000000000009</v>
      </c>
      <c r="F141" s="260">
        <v>424.70000000000005</v>
      </c>
      <c r="G141" s="260">
        <v>414.2000000000001</v>
      </c>
      <c r="H141" s="260">
        <v>448.10000000000008</v>
      </c>
      <c r="I141" s="260">
        <v>458.59999999999997</v>
      </c>
      <c r="J141" s="260">
        <v>465.05000000000007</v>
      </c>
      <c r="K141" s="259">
        <v>452.15</v>
      </c>
      <c r="L141" s="259">
        <v>435.2</v>
      </c>
      <c r="M141" s="259">
        <v>11.702959999999999</v>
      </c>
      <c r="N141" s="1"/>
      <c r="O141" s="1"/>
    </row>
    <row r="142" spans="1:15" ht="12.75" customHeight="1">
      <c r="A142" s="227">
        <v>133</v>
      </c>
      <c r="B142" s="269" t="s">
        <v>856</v>
      </c>
      <c r="C142" s="259">
        <v>60.8</v>
      </c>
      <c r="D142" s="260">
        <v>60.566666666666663</v>
      </c>
      <c r="E142" s="260">
        <v>60.133333333333326</v>
      </c>
      <c r="F142" s="260">
        <v>59.466666666666661</v>
      </c>
      <c r="G142" s="260">
        <v>59.033333333333324</v>
      </c>
      <c r="H142" s="260">
        <v>61.233333333333327</v>
      </c>
      <c r="I142" s="260">
        <v>61.666666666666664</v>
      </c>
      <c r="J142" s="260">
        <v>62.333333333333329</v>
      </c>
      <c r="K142" s="259">
        <v>61</v>
      </c>
      <c r="L142" s="259">
        <v>59.9</v>
      </c>
      <c r="M142" s="259">
        <v>21.73218</v>
      </c>
      <c r="N142" s="1"/>
      <c r="O142" s="1"/>
    </row>
    <row r="143" spans="1:15" ht="12.75" customHeight="1">
      <c r="A143" s="227">
        <v>134</v>
      </c>
      <c r="B143" s="269" t="s">
        <v>158</v>
      </c>
      <c r="C143" s="259">
        <v>2135.9499999999998</v>
      </c>
      <c r="D143" s="260">
        <v>2141.6999999999998</v>
      </c>
      <c r="E143" s="260">
        <v>2106.4499999999998</v>
      </c>
      <c r="F143" s="260">
        <v>2076.9499999999998</v>
      </c>
      <c r="G143" s="260">
        <v>2041.6999999999998</v>
      </c>
      <c r="H143" s="260">
        <v>2171.1999999999998</v>
      </c>
      <c r="I143" s="260">
        <v>2206.4499999999998</v>
      </c>
      <c r="J143" s="260">
        <v>2235.9499999999998</v>
      </c>
      <c r="K143" s="259">
        <v>2176.9499999999998</v>
      </c>
      <c r="L143" s="259">
        <v>2112.1999999999998</v>
      </c>
      <c r="M143" s="259">
        <v>3.5809799999999998</v>
      </c>
      <c r="N143" s="1"/>
      <c r="O143" s="1"/>
    </row>
    <row r="144" spans="1:15" ht="12.75" customHeight="1">
      <c r="A144" s="227">
        <v>135</v>
      </c>
      <c r="B144" s="269" t="s">
        <v>160</v>
      </c>
      <c r="C144" s="259">
        <v>1142.0999999999999</v>
      </c>
      <c r="D144" s="260">
        <v>1144.6333333333332</v>
      </c>
      <c r="E144" s="260">
        <v>1130.5166666666664</v>
      </c>
      <c r="F144" s="260">
        <v>1118.9333333333332</v>
      </c>
      <c r="G144" s="260">
        <v>1104.8166666666664</v>
      </c>
      <c r="H144" s="260">
        <v>1156.2166666666665</v>
      </c>
      <c r="I144" s="260">
        <v>1170.3333333333333</v>
      </c>
      <c r="J144" s="260">
        <v>1181.9166666666665</v>
      </c>
      <c r="K144" s="259">
        <v>1158.75</v>
      </c>
      <c r="L144" s="259">
        <v>1133.05</v>
      </c>
      <c r="M144" s="259">
        <v>13.960990000000001</v>
      </c>
      <c r="N144" s="1"/>
      <c r="O144" s="1"/>
    </row>
    <row r="145" spans="1:15" ht="12.75" customHeight="1">
      <c r="A145" s="227">
        <v>136</v>
      </c>
      <c r="B145" s="269" t="s">
        <v>168</v>
      </c>
      <c r="C145" s="259">
        <v>175.15</v>
      </c>
      <c r="D145" s="260">
        <v>174.06666666666669</v>
      </c>
      <c r="E145" s="260">
        <v>172.48333333333338</v>
      </c>
      <c r="F145" s="260">
        <v>169.81666666666669</v>
      </c>
      <c r="G145" s="260">
        <v>168.23333333333338</v>
      </c>
      <c r="H145" s="260">
        <v>176.73333333333338</v>
      </c>
      <c r="I145" s="260">
        <v>178.31666666666669</v>
      </c>
      <c r="J145" s="260">
        <v>180.98333333333338</v>
      </c>
      <c r="K145" s="259">
        <v>175.65</v>
      </c>
      <c r="L145" s="259">
        <v>171.4</v>
      </c>
      <c r="M145" s="259">
        <v>98.612120000000004</v>
      </c>
      <c r="N145" s="1"/>
      <c r="O145" s="1"/>
    </row>
    <row r="146" spans="1:15" ht="12.75" customHeight="1">
      <c r="A146" s="227">
        <v>137</v>
      </c>
      <c r="B146" s="269" t="s">
        <v>162</v>
      </c>
      <c r="C146" s="259">
        <v>80.2</v>
      </c>
      <c r="D146" s="260">
        <v>80.050000000000011</v>
      </c>
      <c r="E146" s="260">
        <v>78.950000000000017</v>
      </c>
      <c r="F146" s="260">
        <v>77.7</v>
      </c>
      <c r="G146" s="260">
        <v>76.600000000000009</v>
      </c>
      <c r="H146" s="260">
        <v>81.300000000000026</v>
      </c>
      <c r="I146" s="260">
        <v>82.40000000000002</v>
      </c>
      <c r="J146" s="260">
        <v>83.650000000000034</v>
      </c>
      <c r="K146" s="259">
        <v>81.150000000000006</v>
      </c>
      <c r="L146" s="259">
        <v>78.8</v>
      </c>
      <c r="M146" s="259">
        <v>272.49137999999999</v>
      </c>
      <c r="N146" s="1"/>
      <c r="O146" s="1"/>
    </row>
    <row r="147" spans="1:15" ht="12.75" customHeight="1">
      <c r="A147" s="227">
        <v>138</v>
      </c>
      <c r="B147" s="269" t="s">
        <v>164</v>
      </c>
      <c r="C147" s="259">
        <v>4397.8</v>
      </c>
      <c r="D147" s="260">
        <v>4432.2666666666673</v>
      </c>
      <c r="E147" s="260">
        <v>4320.633333333335</v>
      </c>
      <c r="F147" s="260">
        <v>4243.4666666666681</v>
      </c>
      <c r="G147" s="260">
        <v>4131.8333333333358</v>
      </c>
      <c r="H147" s="260">
        <v>4509.4333333333343</v>
      </c>
      <c r="I147" s="260">
        <v>4621.0666666666675</v>
      </c>
      <c r="J147" s="260">
        <v>4698.2333333333336</v>
      </c>
      <c r="K147" s="259">
        <v>4543.8999999999996</v>
      </c>
      <c r="L147" s="259">
        <v>4355.1000000000004</v>
      </c>
      <c r="M147" s="259">
        <v>2.9910299999999999</v>
      </c>
      <c r="N147" s="1"/>
      <c r="O147" s="1"/>
    </row>
    <row r="148" spans="1:15" ht="12.75" customHeight="1">
      <c r="A148" s="227">
        <v>139</v>
      </c>
      <c r="B148" s="269" t="s">
        <v>165</v>
      </c>
      <c r="C148" s="259">
        <v>19752.2</v>
      </c>
      <c r="D148" s="260">
        <v>19718.3</v>
      </c>
      <c r="E148" s="260">
        <v>19586.599999999999</v>
      </c>
      <c r="F148" s="260">
        <v>19421</v>
      </c>
      <c r="G148" s="260">
        <v>19289.3</v>
      </c>
      <c r="H148" s="260">
        <v>19883.899999999998</v>
      </c>
      <c r="I148" s="260">
        <v>20015.600000000002</v>
      </c>
      <c r="J148" s="260">
        <v>20181.199999999997</v>
      </c>
      <c r="K148" s="259">
        <v>19850</v>
      </c>
      <c r="L148" s="259">
        <v>19552.7</v>
      </c>
      <c r="M148" s="259">
        <v>0.84999000000000002</v>
      </c>
      <c r="N148" s="1"/>
      <c r="O148" s="1"/>
    </row>
    <row r="149" spans="1:15" ht="12.75" customHeight="1">
      <c r="A149" s="227">
        <v>140</v>
      </c>
      <c r="B149" s="269" t="s">
        <v>161</v>
      </c>
      <c r="C149" s="259">
        <v>267.55</v>
      </c>
      <c r="D149" s="260">
        <v>268.75</v>
      </c>
      <c r="E149" s="260">
        <v>265.8</v>
      </c>
      <c r="F149" s="260">
        <v>264.05</v>
      </c>
      <c r="G149" s="260">
        <v>261.10000000000002</v>
      </c>
      <c r="H149" s="260">
        <v>270.5</v>
      </c>
      <c r="I149" s="260">
        <v>273.45000000000005</v>
      </c>
      <c r="J149" s="260">
        <v>275.2</v>
      </c>
      <c r="K149" s="259">
        <v>271.7</v>
      </c>
      <c r="L149" s="259">
        <v>267</v>
      </c>
      <c r="M149" s="259">
        <v>3.98245</v>
      </c>
      <c r="N149" s="1"/>
      <c r="O149" s="1"/>
    </row>
    <row r="150" spans="1:15" ht="12.75" customHeight="1">
      <c r="A150" s="227">
        <v>141</v>
      </c>
      <c r="B150" s="269" t="s">
        <v>267</v>
      </c>
      <c r="C150" s="259">
        <v>956.75</v>
      </c>
      <c r="D150" s="260">
        <v>954.15</v>
      </c>
      <c r="E150" s="260">
        <v>947.19999999999993</v>
      </c>
      <c r="F150" s="260">
        <v>937.65</v>
      </c>
      <c r="G150" s="260">
        <v>930.69999999999993</v>
      </c>
      <c r="H150" s="260">
        <v>963.69999999999993</v>
      </c>
      <c r="I150" s="260">
        <v>970.65</v>
      </c>
      <c r="J150" s="260">
        <v>980.19999999999993</v>
      </c>
      <c r="K150" s="259">
        <v>961.1</v>
      </c>
      <c r="L150" s="259">
        <v>944.6</v>
      </c>
      <c r="M150" s="259">
        <v>4.1829999999999998</v>
      </c>
      <c r="N150" s="1"/>
      <c r="O150" s="1"/>
    </row>
    <row r="151" spans="1:15" ht="12.75" customHeight="1">
      <c r="A151" s="227">
        <v>142</v>
      </c>
      <c r="B151" s="269" t="s">
        <v>169</v>
      </c>
      <c r="C151" s="259">
        <v>143.75</v>
      </c>
      <c r="D151" s="260">
        <v>142.76666666666665</v>
      </c>
      <c r="E151" s="260">
        <v>141.58333333333331</v>
      </c>
      <c r="F151" s="260">
        <v>139.41666666666666</v>
      </c>
      <c r="G151" s="260">
        <v>138.23333333333332</v>
      </c>
      <c r="H151" s="260">
        <v>144.93333333333331</v>
      </c>
      <c r="I151" s="260">
        <v>146.11666666666665</v>
      </c>
      <c r="J151" s="260">
        <v>148.2833333333333</v>
      </c>
      <c r="K151" s="259">
        <v>143.94999999999999</v>
      </c>
      <c r="L151" s="259">
        <v>140.6</v>
      </c>
      <c r="M151" s="259">
        <v>184.40387000000001</v>
      </c>
      <c r="N151" s="1"/>
      <c r="O151" s="1"/>
    </row>
    <row r="152" spans="1:15" ht="12.75" customHeight="1">
      <c r="A152" s="227">
        <v>143</v>
      </c>
      <c r="B152" s="269" t="s">
        <v>268</v>
      </c>
      <c r="C152" s="259">
        <v>212</v>
      </c>
      <c r="D152" s="260">
        <v>210.73333333333335</v>
      </c>
      <c r="E152" s="260">
        <v>208.9666666666667</v>
      </c>
      <c r="F152" s="260">
        <v>205.93333333333334</v>
      </c>
      <c r="G152" s="260">
        <v>204.16666666666669</v>
      </c>
      <c r="H152" s="260">
        <v>213.76666666666671</v>
      </c>
      <c r="I152" s="260">
        <v>215.53333333333336</v>
      </c>
      <c r="J152" s="260">
        <v>218.56666666666672</v>
      </c>
      <c r="K152" s="259">
        <v>212.5</v>
      </c>
      <c r="L152" s="259">
        <v>207.7</v>
      </c>
      <c r="M152" s="259">
        <v>9.2132199999999997</v>
      </c>
      <c r="N152" s="1"/>
      <c r="O152" s="1"/>
    </row>
    <row r="153" spans="1:15" ht="12.75" customHeight="1">
      <c r="A153" s="227">
        <v>144</v>
      </c>
      <c r="B153" s="269" t="s">
        <v>811</v>
      </c>
      <c r="C153" s="259">
        <v>523.35</v>
      </c>
      <c r="D153" s="260">
        <v>531.08333333333337</v>
      </c>
      <c r="E153" s="260">
        <v>513.4666666666667</v>
      </c>
      <c r="F153" s="260">
        <v>503.58333333333337</v>
      </c>
      <c r="G153" s="260">
        <v>485.9666666666667</v>
      </c>
      <c r="H153" s="260">
        <v>540.9666666666667</v>
      </c>
      <c r="I153" s="260">
        <v>558.58333333333326</v>
      </c>
      <c r="J153" s="260">
        <v>568.4666666666667</v>
      </c>
      <c r="K153" s="259">
        <v>548.70000000000005</v>
      </c>
      <c r="L153" s="259">
        <v>521.20000000000005</v>
      </c>
      <c r="M153" s="259">
        <v>122.61228</v>
      </c>
      <c r="N153" s="1"/>
      <c r="O153" s="1"/>
    </row>
    <row r="154" spans="1:15" ht="12.75" customHeight="1">
      <c r="A154" s="227">
        <v>145</v>
      </c>
      <c r="B154" s="269" t="s">
        <v>435</v>
      </c>
      <c r="C154" s="259">
        <v>3176</v>
      </c>
      <c r="D154" s="260">
        <v>3192</v>
      </c>
      <c r="E154" s="260">
        <v>3144</v>
      </c>
      <c r="F154" s="260">
        <v>3112</v>
      </c>
      <c r="G154" s="260">
        <v>3064</v>
      </c>
      <c r="H154" s="260">
        <v>3224</v>
      </c>
      <c r="I154" s="260">
        <v>3272</v>
      </c>
      <c r="J154" s="260">
        <v>3304</v>
      </c>
      <c r="K154" s="259">
        <v>3240</v>
      </c>
      <c r="L154" s="259">
        <v>3160</v>
      </c>
      <c r="M154" s="259">
        <v>1.13358</v>
      </c>
      <c r="N154" s="1"/>
      <c r="O154" s="1"/>
    </row>
    <row r="155" spans="1:15" ht="12.75" customHeight="1">
      <c r="A155" s="227">
        <v>146</v>
      </c>
      <c r="B155" s="269" t="s">
        <v>812</v>
      </c>
      <c r="C155" s="259">
        <v>477.4</v>
      </c>
      <c r="D155" s="260">
        <v>484.41666666666669</v>
      </c>
      <c r="E155" s="260">
        <v>468.13333333333338</v>
      </c>
      <c r="F155" s="260">
        <v>458.86666666666667</v>
      </c>
      <c r="G155" s="260">
        <v>442.58333333333337</v>
      </c>
      <c r="H155" s="260">
        <v>493.68333333333339</v>
      </c>
      <c r="I155" s="260">
        <v>509.9666666666667</v>
      </c>
      <c r="J155" s="260">
        <v>519.23333333333335</v>
      </c>
      <c r="K155" s="259">
        <v>500.7</v>
      </c>
      <c r="L155" s="259">
        <v>475.15</v>
      </c>
      <c r="M155" s="259">
        <v>62.083300000000001</v>
      </c>
      <c r="N155" s="1"/>
      <c r="O155" s="1"/>
    </row>
    <row r="156" spans="1:15" ht="12.75" customHeight="1">
      <c r="A156" s="227">
        <v>147</v>
      </c>
      <c r="B156" s="269" t="s">
        <v>176</v>
      </c>
      <c r="C156" s="259">
        <v>3481.6</v>
      </c>
      <c r="D156" s="260">
        <v>3494.2166666666672</v>
      </c>
      <c r="E156" s="260">
        <v>3453.4333333333343</v>
      </c>
      <c r="F156" s="260">
        <v>3425.2666666666673</v>
      </c>
      <c r="G156" s="260">
        <v>3384.4833333333345</v>
      </c>
      <c r="H156" s="260">
        <v>3522.3833333333341</v>
      </c>
      <c r="I156" s="260">
        <v>3563.166666666667</v>
      </c>
      <c r="J156" s="260">
        <v>3591.3333333333339</v>
      </c>
      <c r="K156" s="259">
        <v>3535</v>
      </c>
      <c r="L156" s="259">
        <v>3466.05</v>
      </c>
      <c r="M156" s="259">
        <v>2.37757</v>
      </c>
      <c r="N156" s="1"/>
      <c r="O156" s="1"/>
    </row>
    <row r="157" spans="1:15" ht="12.75" customHeight="1">
      <c r="A157" s="227">
        <v>148</v>
      </c>
      <c r="B157" s="269" t="s">
        <v>170</v>
      </c>
      <c r="C157" s="259">
        <v>47533.35</v>
      </c>
      <c r="D157" s="260">
        <v>47527.766666666663</v>
      </c>
      <c r="E157" s="260">
        <v>47165.583333333328</v>
      </c>
      <c r="F157" s="260">
        <v>46797.816666666666</v>
      </c>
      <c r="G157" s="260">
        <v>46435.633333333331</v>
      </c>
      <c r="H157" s="260">
        <v>47895.533333333326</v>
      </c>
      <c r="I157" s="260">
        <v>48257.71666666666</v>
      </c>
      <c r="J157" s="260">
        <v>48625.483333333323</v>
      </c>
      <c r="K157" s="259">
        <v>47889.95</v>
      </c>
      <c r="L157" s="259">
        <v>47160</v>
      </c>
      <c r="M157" s="259">
        <v>0.12545999999999999</v>
      </c>
      <c r="N157" s="1"/>
      <c r="O157" s="1"/>
    </row>
    <row r="158" spans="1:15" ht="12.75" customHeight="1">
      <c r="A158" s="227">
        <v>149</v>
      </c>
      <c r="B158" s="269" t="s">
        <v>857</v>
      </c>
      <c r="C158" s="259">
        <v>1318.3</v>
      </c>
      <c r="D158" s="260">
        <v>1298</v>
      </c>
      <c r="E158" s="260">
        <v>1273.5</v>
      </c>
      <c r="F158" s="260">
        <v>1228.7</v>
      </c>
      <c r="G158" s="260">
        <v>1204.2</v>
      </c>
      <c r="H158" s="260">
        <v>1342.8</v>
      </c>
      <c r="I158" s="260">
        <v>1367.3</v>
      </c>
      <c r="J158" s="260">
        <v>1412.1</v>
      </c>
      <c r="K158" s="259">
        <v>1322.5</v>
      </c>
      <c r="L158" s="259">
        <v>1253.2</v>
      </c>
      <c r="M158" s="259">
        <v>4.6510999999999996</v>
      </c>
      <c r="N158" s="1"/>
      <c r="O158" s="1"/>
    </row>
    <row r="159" spans="1:15" ht="12.75" customHeight="1">
      <c r="A159" s="227">
        <v>150</v>
      </c>
      <c r="B159" s="269" t="s">
        <v>440</v>
      </c>
      <c r="C159" s="259">
        <v>4263.7</v>
      </c>
      <c r="D159" s="260">
        <v>4269.6166666666659</v>
      </c>
      <c r="E159" s="260">
        <v>4211.3333333333321</v>
      </c>
      <c r="F159" s="260">
        <v>4158.9666666666662</v>
      </c>
      <c r="G159" s="260">
        <v>4100.6833333333325</v>
      </c>
      <c r="H159" s="260">
        <v>4321.9833333333318</v>
      </c>
      <c r="I159" s="260">
        <v>4380.2666666666664</v>
      </c>
      <c r="J159" s="260">
        <v>4432.6333333333314</v>
      </c>
      <c r="K159" s="259">
        <v>4327.8999999999996</v>
      </c>
      <c r="L159" s="259">
        <v>4217.25</v>
      </c>
      <c r="M159" s="259">
        <v>3.04928</v>
      </c>
      <c r="N159" s="1"/>
      <c r="O159" s="1"/>
    </row>
    <row r="160" spans="1:15" ht="12.75" customHeight="1">
      <c r="A160" s="227">
        <v>151</v>
      </c>
      <c r="B160" s="269" t="s">
        <v>172</v>
      </c>
      <c r="C160" s="259">
        <v>213.15</v>
      </c>
      <c r="D160" s="260">
        <v>212.73333333333335</v>
      </c>
      <c r="E160" s="260">
        <v>211.9666666666667</v>
      </c>
      <c r="F160" s="260">
        <v>210.78333333333336</v>
      </c>
      <c r="G160" s="260">
        <v>210.01666666666671</v>
      </c>
      <c r="H160" s="260">
        <v>213.91666666666669</v>
      </c>
      <c r="I160" s="260">
        <v>214.68333333333334</v>
      </c>
      <c r="J160" s="260">
        <v>215.86666666666667</v>
      </c>
      <c r="K160" s="259">
        <v>213.5</v>
      </c>
      <c r="L160" s="259">
        <v>211.55</v>
      </c>
      <c r="M160" s="259">
        <v>13.08234</v>
      </c>
      <c r="N160" s="1"/>
      <c r="O160" s="1"/>
    </row>
    <row r="161" spans="1:15" ht="12.75" customHeight="1">
      <c r="A161" s="227">
        <v>152</v>
      </c>
      <c r="B161" s="269" t="s">
        <v>175</v>
      </c>
      <c r="C161" s="259">
        <v>2733.8</v>
      </c>
      <c r="D161" s="260">
        <v>2722.5499999999997</v>
      </c>
      <c r="E161" s="260">
        <v>2705.2499999999995</v>
      </c>
      <c r="F161" s="260">
        <v>2676.7</v>
      </c>
      <c r="G161" s="260">
        <v>2659.3999999999996</v>
      </c>
      <c r="H161" s="260">
        <v>2751.0999999999995</v>
      </c>
      <c r="I161" s="260">
        <v>2768.3999999999996</v>
      </c>
      <c r="J161" s="260">
        <v>2796.9499999999994</v>
      </c>
      <c r="K161" s="259">
        <v>2739.85</v>
      </c>
      <c r="L161" s="259">
        <v>2694</v>
      </c>
      <c r="M161" s="259">
        <v>3.39575</v>
      </c>
      <c r="N161" s="1"/>
      <c r="O161" s="1"/>
    </row>
    <row r="162" spans="1:15" ht="12.75" customHeight="1">
      <c r="A162" s="227">
        <v>153</v>
      </c>
      <c r="B162" s="269" t="s">
        <v>269</v>
      </c>
      <c r="C162" s="259">
        <v>2672.6</v>
      </c>
      <c r="D162" s="260">
        <v>2671.3833333333332</v>
      </c>
      <c r="E162" s="260">
        <v>2646.8666666666663</v>
      </c>
      <c r="F162" s="260">
        <v>2621.1333333333332</v>
      </c>
      <c r="G162" s="260">
        <v>2596.6166666666663</v>
      </c>
      <c r="H162" s="260">
        <v>2697.1166666666663</v>
      </c>
      <c r="I162" s="260">
        <v>2721.6333333333328</v>
      </c>
      <c r="J162" s="260">
        <v>2747.3666666666663</v>
      </c>
      <c r="K162" s="259">
        <v>2695.9</v>
      </c>
      <c r="L162" s="259">
        <v>2645.65</v>
      </c>
      <c r="M162" s="259">
        <v>2.3873000000000002</v>
      </c>
      <c r="N162" s="1"/>
      <c r="O162" s="1"/>
    </row>
    <row r="163" spans="1:15" ht="12.75" customHeight="1">
      <c r="A163" s="227">
        <v>154</v>
      </c>
      <c r="B163" s="269" t="s">
        <v>788</v>
      </c>
      <c r="C163" s="259">
        <v>305.7</v>
      </c>
      <c r="D163" s="260">
        <v>306.8</v>
      </c>
      <c r="E163" s="260">
        <v>304.10000000000002</v>
      </c>
      <c r="F163" s="260">
        <v>302.5</v>
      </c>
      <c r="G163" s="260">
        <v>299.8</v>
      </c>
      <c r="H163" s="260">
        <v>308.40000000000003</v>
      </c>
      <c r="I163" s="260">
        <v>311.09999999999997</v>
      </c>
      <c r="J163" s="260">
        <v>312.70000000000005</v>
      </c>
      <c r="K163" s="259">
        <v>309.5</v>
      </c>
      <c r="L163" s="259">
        <v>305.2</v>
      </c>
      <c r="M163" s="259">
        <v>15.48279</v>
      </c>
      <c r="N163" s="1"/>
      <c r="O163" s="1"/>
    </row>
    <row r="164" spans="1:15" ht="12.75" customHeight="1">
      <c r="A164" s="227">
        <v>155</v>
      </c>
      <c r="B164" s="269" t="s">
        <v>173</v>
      </c>
      <c r="C164" s="259">
        <v>138.15</v>
      </c>
      <c r="D164" s="260">
        <v>138.96666666666667</v>
      </c>
      <c r="E164" s="260">
        <v>137.03333333333333</v>
      </c>
      <c r="F164" s="260">
        <v>135.91666666666666</v>
      </c>
      <c r="G164" s="260">
        <v>133.98333333333332</v>
      </c>
      <c r="H164" s="260">
        <v>140.08333333333334</v>
      </c>
      <c r="I164" s="260">
        <v>142.01666666666668</v>
      </c>
      <c r="J164" s="260">
        <v>143.13333333333335</v>
      </c>
      <c r="K164" s="259">
        <v>140.9</v>
      </c>
      <c r="L164" s="259">
        <v>137.85</v>
      </c>
      <c r="M164" s="259">
        <v>68.331999999999994</v>
      </c>
      <c r="N164" s="1"/>
      <c r="O164" s="1"/>
    </row>
    <row r="165" spans="1:15" ht="12.75" customHeight="1">
      <c r="A165" s="227">
        <v>156</v>
      </c>
      <c r="B165" s="269" t="s">
        <v>178</v>
      </c>
      <c r="C165" s="259">
        <v>221.9</v>
      </c>
      <c r="D165" s="260">
        <v>220.44999999999996</v>
      </c>
      <c r="E165" s="260">
        <v>218.64999999999992</v>
      </c>
      <c r="F165" s="260">
        <v>215.39999999999995</v>
      </c>
      <c r="G165" s="260">
        <v>213.59999999999991</v>
      </c>
      <c r="H165" s="260">
        <v>223.69999999999993</v>
      </c>
      <c r="I165" s="260">
        <v>225.49999999999994</v>
      </c>
      <c r="J165" s="260">
        <v>228.74999999999994</v>
      </c>
      <c r="K165" s="259">
        <v>222.25</v>
      </c>
      <c r="L165" s="259">
        <v>217.2</v>
      </c>
      <c r="M165" s="259">
        <v>123.58468000000001</v>
      </c>
      <c r="N165" s="1"/>
      <c r="O165" s="1"/>
    </row>
    <row r="166" spans="1:15" ht="12.75" customHeight="1">
      <c r="A166" s="227">
        <v>157</v>
      </c>
      <c r="B166" s="269" t="s">
        <v>270</v>
      </c>
      <c r="C166" s="259">
        <v>495.35</v>
      </c>
      <c r="D166" s="260">
        <v>499.91666666666669</v>
      </c>
      <c r="E166" s="260">
        <v>488.43333333333339</v>
      </c>
      <c r="F166" s="260">
        <v>481.51666666666671</v>
      </c>
      <c r="G166" s="260">
        <v>470.03333333333342</v>
      </c>
      <c r="H166" s="260">
        <v>506.83333333333337</v>
      </c>
      <c r="I166" s="260">
        <v>518.31666666666661</v>
      </c>
      <c r="J166" s="260">
        <v>525.23333333333335</v>
      </c>
      <c r="K166" s="259">
        <v>511.4</v>
      </c>
      <c r="L166" s="259">
        <v>493</v>
      </c>
      <c r="M166" s="259">
        <v>4.5612199999999996</v>
      </c>
      <c r="N166" s="1"/>
      <c r="O166" s="1"/>
    </row>
    <row r="167" spans="1:15" ht="12.75" customHeight="1">
      <c r="A167" s="227">
        <v>158</v>
      </c>
      <c r="B167" s="269" t="s">
        <v>271</v>
      </c>
      <c r="C167" s="259">
        <v>14191.5</v>
      </c>
      <c r="D167" s="260">
        <v>14173.716666666667</v>
      </c>
      <c r="E167" s="260">
        <v>14017.783333333335</v>
      </c>
      <c r="F167" s="260">
        <v>13844.066666666668</v>
      </c>
      <c r="G167" s="260">
        <v>13688.133333333335</v>
      </c>
      <c r="H167" s="260">
        <v>14347.433333333334</v>
      </c>
      <c r="I167" s="260">
        <v>14503.366666666669</v>
      </c>
      <c r="J167" s="260">
        <v>14677.083333333334</v>
      </c>
      <c r="K167" s="259">
        <v>14329.65</v>
      </c>
      <c r="L167" s="259">
        <v>14000</v>
      </c>
      <c r="M167" s="259">
        <v>0.11829000000000001</v>
      </c>
      <c r="N167" s="1"/>
      <c r="O167" s="1"/>
    </row>
    <row r="168" spans="1:15" ht="12.75" customHeight="1">
      <c r="A168" s="227">
        <v>159</v>
      </c>
      <c r="B168" s="269" t="s">
        <v>177</v>
      </c>
      <c r="C168" s="259">
        <v>55.15</v>
      </c>
      <c r="D168" s="260">
        <v>54.766666666666673</v>
      </c>
      <c r="E168" s="260">
        <v>54.183333333333344</v>
      </c>
      <c r="F168" s="260">
        <v>53.216666666666669</v>
      </c>
      <c r="G168" s="260">
        <v>52.63333333333334</v>
      </c>
      <c r="H168" s="260">
        <v>55.733333333333348</v>
      </c>
      <c r="I168" s="260">
        <v>56.316666666666677</v>
      </c>
      <c r="J168" s="260">
        <v>57.283333333333353</v>
      </c>
      <c r="K168" s="259">
        <v>55.35</v>
      </c>
      <c r="L168" s="259">
        <v>53.8</v>
      </c>
      <c r="M168" s="259">
        <v>996.38072999999997</v>
      </c>
      <c r="N168" s="1"/>
      <c r="O168" s="1"/>
    </row>
    <row r="169" spans="1:15" ht="12.75" customHeight="1">
      <c r="A169" s="227">
        <v>160</v>
      </c>
      <c r="B169" s="269" t="s">
        <v>183</v>
      </c>
      <c r="C169" s="259">
        <v>111.85</v>
      </c>
      <c r="D169" s="260">
        <v>111.8</v>
      </c>
      <c r="E169" s="260">
        <v>110.55</v>
      </c>
      <c r="F169" s="260">
        <v>109.25</v>
      </c>
      <c r="G169" s="260">
        <v>108</v>
      </c>
      <c r="H169" s="260">
        <v>113.1</v>
      </c>
      <c r="I169" s="260">
        <v>114.35</v>
      </c>
      <c r="J169" s="260">
        <v>115.64999999999999</v>
      </c>
      <c r="K169" s="259">
        <v>113.05</v>
      </c>
      <c r="L169" s="259">
        <v>110.5</v>
      </c>
      <c r="M169" s="259">
        <v>118.13355</v>
      </c>
      <c r="N169" s="1"/>
      <c r="O169" s="1"/>
    </row>
    <row r="170" spans="1:15" ht="12.75" customHeight="1">
      <c r="A170" s="227">
        <v>161</v>
      </c>
      <c r="B170" s="269" t="s">
        <v>184</v>
      </c>
      <c r="C170" s="259">
        <v>2682.45</v>
      </c>
      <c r="D170" s="260">
        <v>2692.4</v>
      </c>
      <c r="E170" s="260">
        <v>2668.05</v>
      </c>
      <c r="F170" s="260">
        <v>2653.65</v>
      </c>
      <c r="G170" s="260">
        <v>2629.3</v>
      </c>
      <c r="H170" s="260">
        <v>2706.8</v>
      </c>
      <c r="I170" s="260">
        <v>2731.1499999999996</v>
      </c>
      <c r="J170" s="260">
        <v>2745.55</v>
      </c>
      <c r="K170" s="259">
        <v>2716.75</v>
      </c>
      <c r="L170" s="259">
        <v>2678</v>
      </c>
      <c r="M170" s="259">
        <v>68.433670000000006</v>
      </c>
      <c r="N170" s="1"/>
      <c r="O170" s="1"/>
    </row>
    <row r="171" spans="1:15" ht="12.75" customHeight="1">
      <c r="A171" s="227">
        <v>162</v>
      </c>
      <c r="B171" s="269" t="s">
        <v>272</v>
      </c>
      <c r="C171" s="259">
        <v>831.15</v>
      </c>
      <c r="D171" s="260">
        <v>833.81666666666661</v>
      </c>
      <c r="E171" s="260">
        <v>825.63333333333321</v>
      </c>
      <c r="F171" s="260">
        <v>820.11666666666656</v>
      </c>
      <c r="G171" s="260">
        <v>811.93333333333317</v>
      </c>
      <c r="H171" s="260">
        <v>839.33333333333326</v>
      </c>
      <c r="I171" s="260">
        <v>847.51666666666665</v>
      </c>
      <c r="J171" s="260">
        <v>853.0333333333333</v>
      </c>
      <c r="K171" s="259">
        <v>842</v>
      </c>
      <c r="L171" s="259">
        <v>828.3</v>
      </c>
      <c r="M171" s="259">
        <v>16.706849999999999</v>
      </c>
      <c r="N171" s="1"/>
      <c r="O171" s="1"/>
    </row>
    <row r="172" spans="1:15" ht="12.75" customHeight="1">
      <c r="A172" s="227">
        <v>163</v>
      </c>
      <c r="B172" s="269" t="s">
        <v>186</v>
      </c>
      <c r="C172" s="259">
        <v>1284.55</v>
      </c>
      <c r="D172" s="260">
        <v>1285.4333333333332</v>
      </c>
      <c r="E172" s="260">
        <v>1272.7666666666664</v>
      </c>
      <c r="F172" s="260">
        <v>1260.9833333333333</v>
      </c>
      <c r="G172" s="260">
        <v>1248.3166666666666</v>
      </c>
      <c r="H172" s="260">
        <v>1297.2166666666662</v>
      </c>
      <c r="I172" s="260">
        <v>1309.8833333333328</v>
      </c>
      <c r="J172" s="260">
        <v>1321.6666666666661</v>
      </c>
      <c r="K172" s="259">
        <v>1298.0999999999999</v>
      </c>
      <c r="L172" s="259">
        <v>1273.6500000000001</v>
      </c>
      <c r="M172" s="259">
        <v>6.8442100000000003</v>
      </c>
      <c r="N172" s="1"/>
      <c r="O172" s="1"/>
    </row>
    <row r="173" spans="1:15" ht="12.75" customHeight="1">
      <c r="A173" s="227">
        <v>164</v>
      </c>
      <c r="B173" s="269" t="s">
        <v>190</v>
      </c>
      <c r="C173" s="259">
        <v>2399.0500000000002</v>
      </c>
      <c r="D173" s="260">
        <v>2396.0833333333335</v>
      </c>
      <c r="E173" s="260">
        <v>2376.166666666667</v>
      </c>
      <c r="F173" s="260">
        <v>2353.2833333333333</v>
      </c>
      <c r="G173" s="260">
        <v>2333.3666666666668</v>
      </c>
      <c r="H173" s="260">
        <v>2418.9666666666672</v>
      </c>
      <c r="I173" s="260">
        <v>2438.8833333333341</v>
      </c>
      <c r="J173" s="260">
        <v>2461.7666666666673</v>
      </c>
      <c r="K173" s="259">
        <v>2416</v>
      </c>
      <c r="L173" s="259">
        <v>2373.1999999999998</v>
      </c>
      <c r="M173" s="259">
        <v>5.42347</v>
      </c>
      <c r="N173" s="1"/>
      <c r="O173" s="1"/>
    </row>
    <row r="174" spans="1:15" ht="12.75" customHeight="1">
      <c r="A174" s="227">
        <v>165</v>
      </c>
      <c r="B174" s="269" t="s">
        <v>808</v>
      </c>
      <c r="C174" s="259">
        <v>75.45</v>
      </c>
      <c r="D174" s="260">
        <v>75.149999999999991</v>
      </c>
      <c r="E174" s="260">
        <v>73.999999999999986</v>
      </c>
      <c r="F174" s="260">
        <v>72.55</v>
      </c>
      <c r="G174" s="260">
        <v>71.399999999999991</v>
      </c>
      <c r="H174" s="260">
        <v>76.59999999999998</v>
      </c>
      <c r="I174" s="260">
        <v>77.749999999999986</v>
      </c>
      <c r="J174" s="260">
        <v>79.199999999999974</v>
      </c>
      <c r="K174" s="259">
        <v>76.3</v>
      </c>
      <c r="L174" s="259">
        <v>73.7</v>
      </c>
      <c r="M174" s="259">
        <v>173.91816</v>
      </c>
      <c r="N174" s="1"/>
      <c r="O174" s="1"/>
    </row>
    <row r="175" spans="1:15" ht="12.75" customHeight="1">
      <c r="A175" s="227">
        <v>166</v>
      </c>
      <c r="B175" s="269" t="s">
        <v>188</v>
      </c>
      <c r="C175" s="259">
        <v>23755.599999999999</v>
      </c>
      <c r="D175" s="260">
        <v>23851.483333333334</v>
      </c>
      <c r="E175" s="260">
        <v>23592.966666666667</v>
      </c>
      <c r="F175" s="260">
        <v>23430.333333333332</v>
      </c>
      <c r="G175" s="260">
        <v>23171.816666666666</v>
      </c>
      <c r="H175" s="260">
        <v>24014.116666666669</v>
      </c>
      <c r="I175" s="260">
        <v>24272.633333333339</v>
      </c>
      <c r="J175" s="260">
        <v>24435.26666666667</v>
      </c>
      <c r="K175" s="259">
        <v>24110</v>
      </c>
      <c r="L175" s="259">
        <v>23688.85</v>
      </c>
      <c r="M175" s="259">
        <v>0.23169999999999999</v>
      </c>
      <c r="N175" s="1"/>
      <c r="O175" s="1"/>
    </row>
    <row r="176" spans="1:15" ht="12.75" customHeight="1">
      <c r="A176" s="227">
        <v>167</v>
      </c>
      <c r="B176" s="269" t="s">
        <v>191</v>
      </c>
      <c r="C176" s="259">
        <v>1294.8499999999999</v>
      </c>
      <c r="D176" s="260">
        <v>1291.2833333333333</v>
      </c>
      <c r="E176" s="260">
        <v>1282.5666666666666</v>
      </c>
      <c r="F176" s="260">
        <v>1270.2833333333333</v>
      </c>
      <c r="G176" s="260">
        <v>1261.5666666666666</v>
      </c>
      <c r="H176" s="260">
        <v>1303.5666666666666</v>
      </c>
      <c r="I176" s="260">
        <v>1312.2833333333333</v>
      </c>
      <c r="J176" s="260">
        <v>1324.5666666666666</v>
      </c>
      <c r="K176" s="259">
        <v>1300</v>
      </c>
      <c r="L176" s="259">
        <v>1279</v>
      </c>
      <c r="M176" s="259">
        <v>8.8353199999999994</v>
      </c>
      <c r="N176" s="1"/>
      <c r="O176" s="1"/>
    </row>
    <row r="177" spans="1:15" ht="12.75" customHeight="1">
      <c r="A177" s="227">
        <v>168</v>
      </c>
      <c r="B177" s="269" t="s">
        <v>189</v>
      </c>
      <c r="C177" s="259">
        <v>2764.1</v>
      </c>
      <c r="D177" s="260">
        <v>2763.4</v>
      </c>
      <c r="E177" s="260">
        <v>2741.7000000000003</v>
      </c>
      <c r="F177" s="260">
        <v>2719.3</v>
      </c>
      <c r="G177" s="260">
        <v>2697.6000000000004</v>
      </c>
      <c r="H177" s="260">
        <v>2785.8</v>
      </c>
      <c r="I177" s="260">
        <v>2807.5</v>
      </c>
      <c r="J177" s="260">
        <v>2829.9</v>
      </c>
      <c r="K177" s="259">
        <v>2785.1</v>
      </c>
      <c r="L177" s="259">
        <v>2741</v>
      </c>
      <c r="M177" s="259">
        <v>1.7607600000000001</v>
      </c>
      <c r="N177" s="1"/>
      <c r="O177" s="1"/>
    </row>
    <row r="178" spans="1:15" ht="12.75" customHeight="1">
      <c r="A178" s="227">
        <v>169</v>
      </c>
      <c r="B178" s="269" t="s">
        <v>803</v>
      </c>
      <c r="C178" s="259">
        <v>459.85</v>
      </c>
      <c r="D178" s="260">
        <v>460.2166666666667</v>
      </c>
      <c r="E178" s="260">
        <v>456.63333333333338</v>
      </c>
      <c r="F178" s="260">
        <v>453.41666666666669</v>
      </c>
      <c r="G178" s="260">
        <v>449.83333333333337</v>
      </c>
      <c r="H178" s="260">
        <v>463.43333333333339</v>
      </c>
      <c r="I178" s="260">
        <v>467.01666666666665</v>
      </c>
      <c r="J178" s="260">
        <v>470.23333333333341</v>
      </c>
      <c r="K178" s="259">
        <v>463.8</v>
      </c>
      <c r="L178" s="259">
        <v>457</v>
      </c>
      <c r="M178" s="259">
        <v>7.2768699999999997</v>
      </c>
      <c r="N178" s="1"/>
      <c r="O178" s="1"/>
    </row>
    <row r="179" spans="1:15" ht="12.75" customHeight="1">
      <c r="A179" s="227">
        <v>170</v>
      </c>
      <c r="B179" s="269" t="s">
        <v>187</v>
      </c>
      <c r="C179" s="259">
        <v>617.29999999999995</v>
      </c>
      <c r="D179" s="260">
        <v>614.2833333333333</v>
      </c>
      <c r="E179" s="260">
        <v>610.56666666666661</v>
      </c>
      <c r="F179" s="260">
        <v>603.83333333333326</v>
      </c>
      <c r="G179" s="260">
        <v>600.11666666666656</v>
      </c>
      <c r="H179" s="260">
        <v>621.01666666666665</v>
      </c>
      <c r="I179" s="260">
        <v>624.73333333333335</v>
      </c>
      <c r="J179" s="260">
        <v>631.4666666666667</v>
      </c>
      <c r="K179" s="259">
        <v>618</v>
      </c>
      <c r="L179" s="259">
        <v>607.54999999999995</v>
      </c>
      <c r="M179" s="259">
        <v>115.85602</v>
      </c>
      <c r="N179" s="1"/>
      <c r="O179" s="1"/>
    </row>
    <row r="180" spans="1:15" ht="12.75" customHeight="1">
      <c r="A180" s="227">
        <v>171</v>
      </c>
      <c r="B180" s="269" t="s">
        <v>185</v>
      </c>
      <c r="C180" s="259">
        <v>88.1</v>
      </c>
      <c r="D180" s="260">
        <v>87.916666666666671</v>
      </c>
      <c r="E180" s="260">
        <v>87.183333333333337</v>
      </c>
      <c r="F180" s="260">
        <v>86.266666666666666</v>
      </c>
      <c r="G180" s="260">
        <v>85.533333333333331</v>
      </c>
      <c r="H180" s="260">
        <v>88.833333333333343</v>
      </c>
      <c r="I180" s="260">
        <v>89.566666666666663</v>
      </c>
      <c r="J180" s="260">
        <v>90.483333333333348</v>
      </c>
      <c r="K180" s="259">
        <v>88.65</v>
      </c>
      <c r="L180" s="259">
        <v>87</v>
      </c>
      <c r="M180" s="259">
        <v>214.57721000000001</v>
      </c>
      <c r="N180" s="1"/>
      <c r="O180" s="1"/>
    </row>
    <row r="181" spans="1:15" ht="12.75" customHeight="1">
      <c r="A181" s="227">
        <v>172</v>
      </c>
      <c r="B181" s="269" t="s">
        <v>192</v>
      </c>
      <c r="C181" s="259">
        <v>1039.4000000000001</v>
      </c>
      <c r="D181" s="260">
        <v>1038.7</v>
      </c>
      <c r="E181" s="260">
        <v>1031.45</v>
      </c>
      <c r="F181" s="260">
        <v>1023.5</v>
      </c>
      <c r="G181" s="260">
        <v>1016.25</v>
      </c>
      <c r="H181" s="260">
        <v>1046.6500000000001</v>
      </c>
      <c r="I181" s="260">
        <v>1053.9000000000001</v>
      </c>
      <c r="J181" s="260">
        <v>1061.8500000000001</v>
      </c>
      <c r="K181" s="259">
        <v>1045.95</v>
      </c>
      <c r="L181" s="259">
        <v>1030.75</v>
      </c>
      <c r="M181" s="259">
        <v>22.946339999999999</v>
      </c>
      <c r="N181" s="1"/>
      <c r="O181" s="1"/>
    </row>
    <row r="182" spans="1:15" ht="12.75" customHeight="1">
      <c r="A182" s="227">
        <v>173</v>
      </c>
      <c r="B182" s="269" t="s">
        <v>193</v>
      </c>
      <c r="C182" s="259">
        <v>496.4</v>
      </c>
      <c r="D182" s="260">
        <v>494.01666666666665</v>
      </c>
      <c r="E182" s="260">
        <v>491.0333333333333</v>
      </c>
      <c r="F182" s="260">
        <v>485.66666666666663</v>
      </c>
      <c r="G182" s="260">
        <v>482.68333333333328</v>
      </c>
      <c r="H182" s="260">
        <v>499.38333333333333</v>
      </c>
      <c r="I182" s="260">
        <v>502.36666666666667</v>
      </c>
      <c r="J182" s="260">
        <v>507.73333333333335</v>
      </c>
      <c r="K182" s="259">
        <v>497</v>
      </c>
      <c r="L182" s="259">
        <v>488.65</v>
      </c>
      <c r="M182" s="259">
        <v>5.8478700000000003</v>
      </c>
      <c r="N182" s="1"/>
      <c r="O182" s="1"/>
    </row>
    <row r="183" spans="1:15" ht="12.75" customHeight="1">
      <c r="A183" s="227">
        <v>174</v>
      </c>
      <c r="B183" s="269" t="s">
        <v>274</v>
      </c>
      <c r="C183" s="259">
        <v>600.54999999999995</v>
      </c>
      <c r="D183" s="260">
        <v>601.35</v>
      </c>
      <c r="E183" s="260">
        <v>597.20000000000005</v>
      </c>
      <c r="F183" s="260">
        <v>593.85</v>
      </c>
      <c r="G183" s="260">
        <v>589.70000000000005</v>
      </c>
      <c r="H183" s="260">
        <v>604.70000000000005</v>
      </c>
      <c r="I183" s="260">
        <v>608.84999999999991</v>
      </c>
      <c r="J183" s="260">
        <v>612.20000000000005</v>
      </c>
      <c r="K183" s="259">
        <v>605.5</v>
      </c>
      <c r="L183" s="259">
        <v>598</v>
      </c>
      <c r="M183" s="259">
        <v>1.8161</v>
      </c>
      <c r="N183" s="1"/>
      <c r="O183" s="1"/>
    </row>
    <row r="184" spans="1:15" ht="12.75" customHeight="1">
      <c r="A184" s="227">
        <v>175</v>
      </c>
      <c r="B184" s="269" t="s">
        <v>205</v>
      </c>
      <c r="C184" s="259">
        <v>1017.8</v>
      </c>
      <c r="D184" s="260">
        <v>1027.25</v>
      </c>
      <c r="E184" s="260">
        <v>1001</v>
      </c>
      <c r="F184" s="260">
        <v>984.2</v>
      </c>
      <c r="G184" s="260">
        <v>957.95</v>
      </c>
      <c r="H184" s="260">
        <v>1044.05</v>
      </c>
      <c r="I184" s="260">
        <v>1070.3</v>
      </c>
      <c r="J184" s="260">
        <v>1087.0999999999999</v>
      </c>
      <c r="K184" s="259">
        <v>1053.5</v>
      </c>
      <c r="L184" s="259">
        <v>1010.45</v>
      </c>
      <c r="M184" s="259">
        <v>28.960730000000002</v>
      </c>
      <c r="N184" s="1"/>
      <c r="O184" s="1"/>
    </row>
    <row r="185" spans="1:15" ht="12.75" customHeight="1">
      <c r="A185" s="227">
        <v>176</v>
      </c>
      <c r="B185" s="269" t="s">
        <v>194</v>
      </c>
      <c r="C185" s="259">
        <v>1056.7</v>
      </c>
      <c r="D185" s="260">
        <v>1055.9833333333333</v>
      </c>
      <c r="E185" s="260">
        <v>1040.5166666666667</v>
      </c>
      <c r="F185" s="260">
        <v>1024.3333333333333</v>
      </c>
      <c r="G185" s="260">
        <v>1008.8666666666666</v>
      </c>
      <c r="H185" s="260">
        <v>1072.1666666666667</v>
      </c>
      <c r="I185" s="260">
        <v>1087.6333333333334</v>
      </c>
      <c r="J185" s="260">
        <v>1103.8166666666668</v>
      </c>
      <c r="K185" s="259">
        <v>1071.45</v>
      </c>
      <c r="L185" s="259">
        <v>1039.8</v>
      </c>
      <c r="M185" s="259">
        <v>14.95223</v>
      </c>
      <c r="N185" s="1"/>
      <c r="O185" s="1"/>
    </row>
    <row r="186" spans="1:15" ht="12.75" customHeight="1">
      <c r="A186" s="227">
        <v>177</v>
      </c>
      <c r="B186" s="269" t="s">
        <v>490</v>
      </c>
      <c r="C186" s="259">
        <v>1323.1</v>
      </c>
      <c r="D186" s="260">
        <v>1331.9833333333333</v>
      </c>
      <c r="E186" s="260">
        <v>1309.5166666666667</v>
      </c>
      <c r="F186" s="260">
        <v>1295.9333333333334</v>
      </c>
      <c r="G186" s="260">
        <v>1273.4666666666667</v>
      </c>
      <c r="H186" s="260">
        <v>1345.5666666666666</v>
      </c>
      <c r="I186" s="260">
        <v>1368.0333333333333</v>
      </c>
      <c r="J186" s="260">
        <v>1381.6166666666666</v>
      </c>
      <c r="K186" s="259">
        <v>1354.45</v>
      </c>
      <c r="L186" s="259">
        <v>1318.4</v>
      </c>
      <c r="M186" s="259">
        <v>8.49892</v>
      </c>
      <c r="N186" s="1"/>
      <c r="O186" s="1"/>
    </row>
    <row r="187" spans="1:15" ht="12.75" customHeight="1">
      <c r="A187" s="227">
        <v>178</v>
      </c>
      <c r="B187" s="269" t="s">
        <v>199</v>
      </c>
      <c r="C187" s="259">
        <v>3425.9</v>
      </c>
      <c r="D187" s="260">
        <v>3424.0166666666664</v>
      </c>
      <c r="E187" s="260">
        <v>3408.8833333333328</v>
      </c>
      <c r="F187" s="260">
        <v>3391.8666666666663</v>
      </c>
      <c r="G187" s="260">
        <v>3376.7333333333327</v>
      </c>
      <c r="H187" s="260">
        <v>3441.0333333333328</v>
      </c>
      <c r="I187" s="260">
        <v>3456.1666666666661</v>
      </c>
      <c r="J187" s="260">
        <v>3473.1833333333329</v>
      </c>
      <c r="K187" s="259">
        <v>3439.15</v>
      </c>
      <c r="L187" s="259">
        <v>3407</v>
      </c>
      <c r="M187" s="259">
        <v>14.75065</v>
      </c>
      <c r="N187" s="1"/>
      <c r="O187" s="1"/>
    </row>
    <row r="188" spans="1:15" ht="12.75" customHeight="1">
      <c r="A188" s="227">
        <v>179</v>
      </c>
      <c r="B188" s="269" t="s">
        <v>195</v>
      </c>
      <c r="C188" s="259">
        <v>800.5</v>
      </c>
      <c r="D188" s="260">
        <v>797.36666666666667</v>
      </c>
      <c r="E188" s="260">
        <v>791.73333333333335</v>
      </c>
      <c r="F188" s="260">
        <v>782.9666666666667</v>
      </c>
      <c r="G188" s="260">
        <v>777.33333333333337</v>
      </c>
      <c r="H188" s="260">
        <v>806.13333333333333</v>
      </c>
      <c r="I188" s="260">
        <v>811.76666666666677</v>
      </c>
      <c r="J188" s="260">
        <v>820.5333333333333</v>
      </c>
      <c r="K188" s="259">
        <v>803</v>
      </c>
      <c r="L188" s="259">
        <v>788.6</v>
      </c>
      <c r="M188" s="259">
        <v>15.402010000000001</v>
      </c>
      <c r="N188" s="1"/>
      <c r="O188" s="1"/>
    </row>
    <row r="189" spans="1:15" ht="12.75" customHeight="1">
      <c r="A189" s="227">
        <v>180</v>
      </c>
      <c r="B189" s="269" t="s">
        <v>275</v>
      </c>
      <c r="C189" s="259">
        <v>6961.4</v>
      </c>
      <c r="D189" s="260">
        <v>6986.2333333333336</v>
      </c>
      <c r="E189" s="260">
        <v>6925.166666666667</v>
      </c>
      <c r="F189" s="260">
        <v>6888.9333333333334</v>
      </c>
      <c r="G189" s="260">
        <v>6827.8666666666668</v>
      </c>
      <c r="H189" s="260">
        <v>7022.4666666666672</v>
      </c>
      <c r="I189" s="260">
        <v>7083.5333333333328</v>
      </c>
      <c r="J189" s="260">
        <v>7119.7666666666673</v>
      </c>
      <c r="K189" s="259">
        <v>7047.3</v>
      </c>
      <c r="L189" s="259">
        <v>6950</v>
      </c>
      <c r="M189" s="259">
        <v>1.2256899999999999</v>
      </c>
      <c r="N189" s="1"/>
      <c r="O189" s="1"/>
    </row>
    <row r="190" spans="1:15" ht="12.75" customHeight="1">
      <c r="A190" s="227">
        <v>181</v>
      </c>
      <c r="B190" s="269" t="s">
        <v>196</v>
      </c>
      <c r="C190" s="259">
        <v>428.75</v>
      </c>
      <c r="D190" s="260">
        <v>431.34999999999997</v>
      </c>
      <c r="E190" s="260">
        <v>425.19999999999993</v>
      </c>
      <c r="F190" s="260">
        <v>421.65</v>
      </c>
      <c r="G190" s="260">
        <v>415.49999999999994</v>
      </c>
      <c r="H190" s="260">
        <v>434.89999999999992</v>
      </c>
      <c r="I190" s="260">
        <v>441.0499999999999</v>
      </c>
      <c r="J190" s="260">
        <v>444.59999999999991</v>
      </c>
      <c r="K190" s="259">
        <v>437.5</v>
      </c>
      <c r="L190" s="259">
        <v>427.8</v>
      </c>
      <c r="M190" s="259">
        <v>128.57807</v>
      </c>
      <c r="N190" s="1"/>
      <c r="O190" s="1"/>
    </row>
    <row r="191" spans="1:15" ht="12.75" customHeight="1">
      <c r="A191" s="227">
        <v>182</v>
      </c>
      <c r="B191" s="269" t="s">
        <v>197</v>
      </c>
      <c r="C191" s="259">
        <v>224.2</v>
      </c>
      <c r="D191" s="260">
        <v>224.13333333333333</v>
      </c>
      <c r="E191" s="260">
        <v>222.41666666666666</v>
      </c>
      <c r="F191" s="260">
        <v>220.63333333333333</v>
      </c>
      <c r="G191" s="260">
        <v>218.91666666666666</v>
      </c>
      <c r="H191" s="260">
        <v>225.91666666666666</v>
      </c>
      <c r="I191" s="260">
        <v>227.63333333333335</v>
      </c>
      <c r="J191" s="260">
        <v>229.41666666666666</v>
      </c>
      <c r="K191" s="259">
        <v>225.85</v>
      </c>
      <c r="L191" s="259">
        <v>222.35</v>
      </c>
      <c r="M191" s="259">
        <v>107.5061</v>
      </c>
      <c r="N191" s="1"/>
      <c r="O191" s="1"/>
    </row>
    <row r="192" spans="1:15" ht="12.75" customHeight="1">
      <c r="A192" s="227">
        <v>183</v>
      </c>
      <c r="B192" s="269" t="s">
        <v>198</v>
      </c>
      <c r="C192" s="259">
        <v>115.85</v>
      </c>
      <c r="D192" s="260">
        <v>114.86666666666667</v>
      </c>
      <c r="E192" s="260">
        <v>113.63333333333335</v>
      </c>
      <c r="F192" s="260">
        <v>111.41666666666669</v>
      </c>
      <c r="G192" s="260">
        <v>110.18333333333337</v>
      </c>
      <c r="H192" s="260">
        <v>117.08333333333334</v>
      </c>
      <c r="I192" s="260">
        <v>118.31666666666666</v>
      </c>
      <c r="J192" s="260">
        <v>120.53333333333333</v>
      </c>
      <c r="K192" s="259">
        <v>116.1</v>
      </c>
      <c r="L192" s="259">
        <v>112.65</v>
      </c>
      <c r="M192" s="259">
        <v>964.41799000000003</v>
      </c>
      <c r="N192" s="1"/>
      <c r="O192" s="1"/>
    </row>
    <row r="193" spans="1:15" ht="12.75" customHeight="1">
      <c r="A193" s="227">
        <v>184</v>
      </c>
      <c r="B193" s="269" t="s">
        <v>791</v>
      </c>
      <c r="C193" s="259">
        <v>100.3</v>
      </c>
      <c r="D193" s="260">
        <v>100.86666666666667</v>
      </c>
      <c r="E193" s="260">
        <v>99.433333333333351</v>
      </c>
      <c r="F193" s="260">
        <v>98.566666666666677</v>
      </c>
      <c r="G193" s="260">
        <v>97.133333333333354</v>
      </c>
      <c r="H193" s="260">
        <v>101.73333333333335</v>
      </c>
      <c r="I193" s="260">
        <v>103.16666666666669</v>
      </c>
      <c r="J193" s="260">
        <v>104.03333333333335</v>
      </c>
      <c r="K193" s="259">
        <v>102.3</v>
      </c>
      <c r="L193" s="259">
        <v>100</v>
      </c>
      <c r="M193" s="259">
        <v>8.3108500000000003</v>
      </c>
      <c r="N193" s="1"/>
      <c r="O193" s="1"/>
    </row>
    <row r="194" spans="1:15" ht="12.75" customHeight="1">
      <c r="A194" s="227">
        <v>185</v>
      </c>
      <c r="B194" s="269" t="s">
        <v>200</v>
      </c>
      <c r="C194" s="259">
        <v>1099.75</v>
      </c>
      <c r="D194" s="260">
        <v>1105.3333333333333</v>
      </c>
      <c r="E194" s="260">
        <v>1090.6666666666665</v>
      </c>
      <c r="F194" s="260">
        <v>1081.5833333333333</v>
      </c>
      <c r="G194" s="260">
        <v>1066.9166666666665</v>
      </c>
      <c r="H194" s="260">
        <v>1114.4166666666665</v>
      </c>
      <c r="I194" s="260">
        <v>1129.083333333333</v>
      </c>
      <c r="J194" s="260">
        <v>1138.1666666666665</v>
      </c>
      <c r="K194" s="259">
        <v>1120</v>
      </c>
      <c r="L194" s="259">
        <v>1096.25</v>
      </c>
      <c r="M194" s="259">
        <v>27.60688</v>
      </c>
      <c r="N194" s="1"/>
      <c r="O194" s="1"/>
    </row>
    <row r="195" spans="1:15" ht="12.75" customHeight="1">
      <c r="A195" s="227">
        <v>186</v>
      </c>
      <c r="B195" s="269" t="s">
        <v>181</v>
      </c>
      <c r="C195" s="259">
        <v>691.8</v>
      </c>
      <c r="D195" s="260">
        <v>692.0333333333333</v>
      </c>
      <c r="E195" s="260">
        <v>685.06666666666661</v>
      </c>
      <c r="F195" s="260">
        <v>678.33333333333326</v>
      </c>
      <c r="G195" s="260">
        <v>671.36666666666656</v>
      </c>
      <c r="H195" s="260">
        <v>698.76666666666665</v>
      </c>
      <c r="I195" s="260">
        <v>705.73333333333335</v>
      </c>
      <c r="J195" s="260">
        <v>712.4666666666667</v>
      </c>
      <c r="K195" s="259">
        <v>699</v>
      </c>
      <c r="L195" s="259">
        <v>685.3</v>
      </c>
      <c r="M195" s="259">
        <v>3.2396500000000001</v>
      </c>
      <c r="N195" s="1"/>
      <c r="O195" s="1"/>
    </row>
    <row r="196" spans="1:15" ht="12.75" customHeight="1">
      <c r="A196" s="227">
        <v>187</v>
      </c>
      <c r="B196" s="269" t="s">
        <v>201</v>
      </c>
      <c r="C196" s="259">
        <v>2615.65</v>
      </c>
      <c r="D196" s="260">
        <v>2611.6166666666668</v>
      </c>
      <c r="E196" s="260">
        <v>2593.2833333333338</v>
      </c>
      <c r="F196" s="260">
        <v>2570.916666666667</v>
      </c>
      <c r="G196" s="260">
        <v>2552.5833333333339</v>
      </c>
      <c r="H196" s="260">
        <v>2633.9833333333336</v>
      </c>
      <c r="I196" s="260">
        <v>2652.3166666666666</v>
      </c>
      <c r="J196" s="260">
        <v>2674.6833333333334</v>
      </c>
      <c r="K196" s="259">
        <v>2629.95</v>
      </c>
      <c r="L196" s="259">
        <v>2589.25</v>
      </c>
      <c r="M196" s="259">
        <v>7.4711400000000001</v>
      </c>
      <c r="N196" s="1"/>
      <c r="O196" s="1"/>
    </row>
    <row r="197" spans="1:15" ht="12.75" customHeight="1">
      <c r="A197" s="227">
        <v>188</v>
      </c>
      <c r="B197" s="269" t="s">
        <v>202</v>
      </c>
      <c r="C197" s="259">
        <v>1619.9</v>
      </c>
      <c r="D197" s="260">
        <v>1618.55</v>
      </c>
      <c r="E197" s="260">
        <v>1605</v>
      </c>
      <c r="F197" s="260">
        <v>1590.1000000000001</v>
      </c>
      <c r="G197" s="260">
        <v>1576.5500000000002</v>
      </c>
      <c r="H197" s="260">
        <v>1633.4499999999998</v>
      </c>
      <c r="I197" s="260">
        <v>1646.9999999999995</v>
      </c>
      <c r="J197" s="260">
        <v>1661.8999999999996</v>
      </c>
      <c r="K197" s="259">
        <v>1632.1</v>
      </c>
      <c r="L197" s="259">
        <v>1603.65</v>
      </c>
      <c r="M197" s="259">
        <v>1.6408700000000001</v>
      </c>
      <c r="N197" s="1"/>
      <c r="O197" s="1"/>
    </row>
    <row r="198" spans="1:15" ht="12.75" customHeight="1">
      <c r="A198" s="227">
        <v>189</v>
      </c>
      <c r="B198" s="269" t="s">
        <v>203</v>
      </c>
      <c r="C198" s="259">
        <v>547.5</v>
      </c>
      <c r="D198" s="260">
        <v>547.5</v>
      </c>
      <c r="E198" s="260">
        <v>541.5</v>
      </c>
      <c r="F198" s="260">
        <v>535.5</v>
      </c>
      <c r="G198" s="260">
        <v>529.5</v>
      </c>
      <c r="H198" s="260">
        <v>553.5</v>
      </c>
      <c r="I198" s="260">
        <v>559.5</v>
      </c>
      <c r="J198" s="260">
        <v>565.5</v>
      </c>
      <c r="K198" s="259">
        <v>553.5</v>
      </c>
      <c r="L198" s="259">
        <v>541.5</v>
      </c>
      <c r="M198" s="259">
        <v>2.7385000000000002</v>
      </c>
      <c r="N198" s="1"/>
      <c r="O198" s="1"/>
    </row>
    <row r="199" spans="1:15" ht="12.75" customHeight="1">
      <c r="A199" s="227">
        <v>190</v>
      </c>
      <c r="B199" s="269" t="s">
        <v>204</v>
      </c>
      <c r="C199" s="259">
        <v>1475.55</v>
      </c>
      <c r="D199" s="260">
        <v>1468.4166666666667</v>
      </c>
      <c r="E199" s="260">
        <v>1455.8333333333335</v>
      </c>
      <c r="F199" s="260">
        <v>1436.1166666666668</v>
      </c>
      <c r="G199" s="260">
        <v>1423.5333333333335</v>
      </c>
      <c r="H199" s="260">
        <v>1488.1333333333334</v>
      </c>
      <c r="I199" s="260">
        <v>1500.7166666666669</v>
      </c>
      <c r="J199" s="260">
        <v>1520.4333333333334</v>
      </c>
      <c r="K199" s="259">
        <v>1481</v>
      </c>
      <c r="L199" s="259">
        <v>1448.7</v>
      </c>
      <c r="M199" s="259">
        <v>4.6204700000000001</v>
      </c>
      <c r="N199" s="1"/>
      <c r="O199" s="1"/>
    </row>
    <row r="200" spans="1:15" ht="12.75" customHeight="1">
      <c r="A200" s="227">
        <v>191</v>
      </c>
      <c r="B200" s="269" t="s">
        <v>497</v>
      </c>
      <c r="C200" s="259">
        <v>37.700000000000003</v>
      </c>
      <c r="D200" s="260">
        <v>37.933333333333337</v>
      </c>
      <c r="E200" s="260">
        <v>37.166666666666671</v>
      </c>
      <c r="F200" s="260">
        <v>36.633333333333333</v>
      </c>
      <c r="G200" s="260">
        <v>35.866666666666667</v>
      </c>
      <c r="H200" s="260">
        <v>38.466666666666676</v>
      </c>
      <c r="I200" s="260">
        <v>39.233333333333341</v>
      </c>
      <c r="J200" s="260">
        <v>39.76666666666668</v>
      </c>
      <c r="K200" s="259">
        <v>38.700000000000003</v>
      </c>
      <c r="L200" s="259">
        <v>37.4</v>
      </c>
      <c r="M200" s="259">
        <v>141.25111999999999</v>
      </c>
      <c r="N200" s="1"/>
      <c r="O200" s="1"/>
    </row>
    <row r="201" spans="1:15" ht="12.75" customHeight="1">
      <c r="A201" s="227">
        <v>192</v>
      </c>
      <c r="B201" s="269" t="s">
        <v>499</v>
      </c>
      <c r="C201" s="259">
        <v>2957.65</v>
      </c>
      <c r="D201" s="260">
        <v>2958.3166666666671</v>
      </c>
      <c r="E201" s="260">
        <v>2917.6333333333341</v>
      </c>
      <c r="F201" s="260">
        <v>2877.6166666666672</v>
      </c>
      <c r="G201" s="260">
        <v>2836.9333333333343</v>
      </c>
      <c r="H201" s="260">
        <v>2998.3333333333339</v>
      </c>
      <c r="I201" s="260">
        <v>3039.0166666666673</v>
      </c>
      <c r="J201" s="260">
        <v>3079.0333333333338</v>
      </c>
      <c r="K201" s="259">
        <v>2999</v>
      </c>
      <c r="L201" s="259">
        <v>2918.3</v>
      </c>
      <c r="M201" s="259">
        <v>4.3441900000000002</v>
      </c>
      <c r="N201" s="1"/>
      <c r="O201" s="1"/>
    </row>
    <row r="202" spans="1:15" ht="12.75" customHeight="1">
      <c r="A202" s="227">
        <v>193</v>
      </c>
      <c r="B202" s="269" t="s">
        <v>208</v>
      </c>
      <c r="C202" s="259">
        <v>802.8</v>
      </c>
      <c r="D202" s="260">
        <v>798.1</v>
      </c>
      <c r="E202" s="260">
        <v>789.2</v>
      </c>
      <c r="F202" s="260">
        <v>775.6</v>
      </c>
      <c r="G202" s="260">
        <v>766.7</v>
      </c>
      <c r="H202" s="260">
        <v>811.7</v>
      </c>
      <c r="I202" s="260">
        <v>820.59999999999991</v>
      </c>
      <c r="J202" s="260">
        <v>834.2</v>
      </c>
      <c r="K202" s="259">
        <v>807</v>
      </c>
      <c r="L202" s="259">
        <v>784.5</v>
      </c>
      <c r="M202" s="259">
        <v>41.146940000000001</v>
      </c>
      <c r="N202" s="1"/>
      <c r="O202" s="1"/>
    </row>
    <row r="203" spans="1:15" ht="12.75" customHeight="1">
      <c r="A203" s="227">
        <v>194</v>
      </c>
      <c r="B203" s="269" t="s">
        <v>207</v>
      </c>
      <c r="C203" s="259">
        <v>7198.6</v>
      </c>
      <c r="D203" s="260">
        <v>7213.7</v>
      </c>
      <c r="E203" s="260">
        <v>7142.4</v>
      </c>
      <c r="F203" s="260">
        <v>7086.2</v>
      </c>
      <c r="G203" s="260">
        <v>7014.9</v>
      </c>
      <c r="H203" s="260">
        <v>7269.9</v>
      </c>
      <c r="I203" s="260">
        <v>7341.2000000000007</v>
      </c>
      <c r="J203" s="260">
        <v>7397.4</v>
      </c>
      <c r="K203" s="259">
        <v>7285</v>
      </c>
      <c r="L203" s="259">
        <v>7157.5</v>
      </c>
      <c r="M203" s="259">
        <v>2.35887</v>
      </c>
      <c r="N203" s="1"/>
      <c r="O203" s="1"/>
    </row>
    <row r="204" spans="1:15" ht="12.75" customHeight="1">
      <c r="A204" s="227">
        <v>195</v>
      </c>
      <c r="B204" s="269" t="s">
        <v>276</v>
      </c>
      <c r="C204" s="259">
        <v>82.9</v>
      </c>
      <c r="D204" s="260">
        <v>82.783333333333346</v>
      </c>
      <c r="E204" s="260">
        <v>81.916666666666686</v>
      </c>
      <c r="F204" s="260">
        <v>80.933333333333337</v>
      </c>
      <c r="G204" s="260">
        <v>80.066666666666677</v>
      </c>
      <c r="H204" s="260">
        <v>83.766666666666694</v>
      </c>
      <c r="I204" s="260">
        <v>84.63333333333334</v>
      </c>
      <c r="J204" s="260">
        <v>85.616666666666703</v>
      </c>
      <c r="K204" s="259">
        <v>83.65</v>
      </c>
      <c r="L204" s="259">
        <v>81.8</v>
      </c>
      <c r="M204" s="259">
        <v>140.06191999999999</v>
      </c>
      <c r="N204" s="1"/>
      <c r="O204" s="1"/>
    </row>
    <row r="205" spans="1:15" ht="12.75" customHeight="1">
      <c r="A205" s="227">
        <v>196</v>
      </c>
      <c r="B205" s="269" t="s">
        <v>206</v>
      </c>
      <c r="C205" s="259">
        <v>1748.4</v>
      </c>
      <c r="D205" s="260">
        <v>1746.8333333333333</v>
      </c>
      <c r="E205" s="260">
        <v>1730.1166666666666</v>
      </c>
      <c r="F205" s="260">
        <v>1711.8333333333333</v>
      </c>
      <c r="G205" s="260">
        <v>1695.1166666666666</v>
      </c>
      <c r="H205" s="260">
        <v>1765.1166666666666</v>
      </c>
      <c r="I205" s="260">
        <v>1781.8333333333333</v>
      </c>
      <c r="J205" s="260">
        <v>1800.1166666666666</v>
      </c>
      <c r="K205" s="259">
        <v>1763.55</v>
      </c>
      <c r="L205" s="259">
        <v>1728.55</v>
      </c>
      <c r="M205" s="259">
        <v>4.06142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929.6</v>
      </c>
      <c r="D206" s="260">
        <v>930.11666666666667</v>
      </c>
      <c r="E206" s="260">
        <v>921.08333333333337</v>
      </c>
      <c r="F206" s="260">
        <v>912.56666666666672</v>
      </c>
      <c r="G206" s="260">
        <v>903.53333333333342</v>
      </c>
      <c r="H206" s="260">
        <v>938.63333333333333</v>
      </c>
      <c r="I206" s="260">
        <v>947.66666666666663</v>
      </c>
      <c r="J206" s="260">
        <v>956.18333333333328</v>
      </c>
      <c r="K206" s="259">
        <v>939.15</v>
      </c>
      <c r="L206" s="259">
        <v>921.6</v>
      </c>
      <c r="M206" s="259">
        <v>10.241429999999999</v>
      </c>
      <c r="N206" s="1"/>
      <c r="O206" s="1"/>
    </row>
    <row r="207" spans="1:15" ht="12.75" customHeight="1">
      <c r="A207" s="227">
        <v>198</v>
      </c>
      <c r="B207" s="269" t="s">
        <v>278</v>
      </c>
      <c r="C207" s="259">
        <v>1352.8</v>
      </c>
      <c r="D207" s="260">
        <v>1340.9333333333332</v>
      </c>
      <c r="E207" s="260">
        <v>1304.2166666666662</v>
      </c>
      <c r="F207" s="260">
        <v>1255.633333333333</v>
      </c>
      <c r="G207" s="260">
        <v>1218.9166666666661</v>
      </c>
      <c r="H207" s="260">
        <v>1389.5166666666664</v>
      </c>
      <c r="I207" s="260">
        <v>1426.2333333333331</v>
      </c>
      <c r="J207" s="260">
        <v>1474.8166666666666</v>
      </c>
      <c r="K207" s="259">
        <v>1377.65</v>
      </c>
      <c r="L207" s="259">
        <v>1292.3499999999999</v>
      </c>
      <c r="M207" s="259">
        <v>19.747019999999999</v>
      </c>
      <c r="N207" s="1"/>
      <c r="O207" s="1"/>
    </row>
    <row r="208" spans="1:15" ht="12.75" customHeight="1">
      <c r="A208" s="227">
        <v>199</v>
      </c>
      <c r="B208" s="269" t="s">
        <v>209</v>
      </c>
      <c r="C208" s="259">
        <v>319.25</v>
      </c>
      <c r="D208" s="260">
        <v>318.85000000000002</v>
      </c>
      <c r="E208" s="260">
        <v>315.50000000000006</v>
      </c>
      <c r="F208" s="260">
        <v>311.75000000000006</v>
      </c>
      <c r="G208" s="260">
        <v>308.40000000000009</v>
      </c>
      <c r="H208" s="260">
        <v>322.60000000000002</v>
      </c>
      <c r="I208" s="260">
        <v>325.94999999999993</v>
      </c>
      <c r="J208" s="260">
        <v>329.7</v>
      </c>
      <c r="K208" s="259">
        <v>322.2</v>
      </c>
      <c r="L208" s="259">
        <v>315.10000000000002</v>
      </c>
      <c r="M208" s="259">
        <v>170.18136999999999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8.15</v>
      </c>
      <c r="D209" s="260">
        <v>8.2166666666666668</v>
      </c>
      <c r="E209" s="260">
        <v>8.0833333333333339</v>
      </c>
      <c r="F209" s="260">
        <v>8.0166666666666675</v>
      </c>
      <c r="G209" s="260">
        <v>7.8833333333333346</v>
      </c>
      <c r="H209" s="260">
        <v>8.2833333333333332</v>
      </c>
      <c r="I209" s="260">
        <v>8.4166666666666661</v>
      </c>
      <c r="J209" s="260">
        <v>8.4833333333333325</v>
      </c>
      <c r="K209" s="259">
        <v>8.35</v>
      </c>
      <c r="L209" s="259">
        <v>8.15</v>
      </c>
      <c r="M209" s="259">
        <v>548.67544999999996</v>
      </c>
      <c r="N209" s="1"/>
      <c r="O209" s="1"/>
    </row>
    <row r="210" spans="1:15" ht="12.75" customHeight="1">
      <c r="A210" s="227">
        <v>201</v>
      </c>
      <c r="B210" s="269" t="s">
        <v>210</v>
      </c>
      <c r="C210" s="259">
        <v>858.45</v>
      </c>
      <c r="D210" s="260">
        <v>856.48333333333323</v>
      </c>
      <c r="E210" s="260">
        <v>850.56666666666649</v>
      </c>
      <c r="F210" s="260">
        <v>842.68333333333328</v>
      </c>
      <c r="G210" s="260">
        <v>836.76666666666654</v>
      </c>
      <c r="H210" s="260">
        <v>864.36666666666645</v>
      </c>
      <c r="I210" s="260">
        <v>870.28333333333319</v>
      </c>
      <c r="J210" s="260">
        <v>878.1666666666664</v>
      </c>
      <c r="K210" s="259">
        <v>862.4</v>
      </c>
      <c r="L210" s="259">
        <v>848.6</v>
      </c>
      <c r="M210" s="259">
        <v>10.45757</v>
      </c>
      <c r="N210" s="1"/>
      <c r="O210" s="1"/>
    </row>
    <row r="211" spans="1:15" ht="12.75" customHeight="1">
      <c r="A211" s="227">
        <v>202</v>
      </c>
      <c r="B211" s="269" t="s">
        <v>279</v>
      </c>
      <c r="C211" s="259">
        <v>1529.55</v>
      </c>
      <c r="D211" s="260">
        <v>1535.7666666666667</v>
      </c>
      <c r="E211" s="260">
        <v>1515.7833333333333</v>
      </c>
      <c r="F211" s="260">
        <v>1502.0166666666667</v>
      </c>
      <c r="G211" s="260">
        <v>1482.0333333333333</v>
      </c>
      <c r="H211" s="260">
        <v>1549.5333333333333</v>
      </c>
      <c r="I211" s="260">
        <v>1569.5166666666664</v>
      </c>
      <c r="J211" s="260">
        <v>1583.2833333333333</v>
      </c>
      <c r="K211" s="259">
        <v>1555.75</v>
      </c>
      <c r="L211" s="259">
        <v>1522</v>
      </c>
      <c r="M211" s="259">
        <v>1.19231</v>
      </c>
      <c r="N211" s="1"/>
      <c r="O211" s="1"/>
    </row>
    <row r="212" spans="1:15" ht="12.75" customHeight="1">
      <c r="A212" s="227">
        <v>203</v>
      </c>
      <c r="B212" s="269" t="s">
        <v>211</v>
      </c>
      <c r="C212" s="259">
        <v>412.35</v>
      </c>
      <c r="D212" s="260">
        <v>412.64999999999992</v>
      </c>
      <c r="E212" s="260">
        <v>410.34999999999985</v>
      </c>
      <c r="F212" s="260">
        <v>408.34999999999991</v>
      </c>
      <c r="G212" s="260">
        <v>406.04999999999984</v>
      </c>
      <c r="H212" s="260">
        <v>414.64999999999986</v>
      </c>
      <c r="I212" s="260">
        <v>416.94999999999993</v>
      </c>
      <c r="J212" s="260">
        <v>418.94999999999987</v>
      </c>
      <c r="K212" s="259">
        <v>414.95</v>
      </c>
      <c r="L212" s="259">
        <v>410.65</v>
      </c>
      <c r="M212" s="259">
        <v>49.735309999999998</v>
      </c>
      <c r="N212" s="1"/>
      <c r="O212" s="1"/>
    </row>
    <row r="213" spans="1:15" ht="12.75" customHeight="1">
      <c r="A213" s="227">
        <v>204</v>
      </c>
      <c r="B213" s="269" t="s">
        <v>280</v>
      </c>
      <c r="C213" s="259">
        <v>17.45</v>
      </c>
      <c r="D213" s="260">
        <v>17.533333333333335</v>
      </c>
      <c r="E213" s="260">
        <v>17.266666666666669</v>
      </c>
      <c r="F213" s="260">
        <v>17.083333333333336</v>
      </c>
      <c r="G213" s="260">
        <v>16.81666666666667</v>
      </c>
      <c r="H213" s="260">
        <v>17.716666666666669</v>
      </c>
      <c r="I213" s="260">
        <v>17.983333333333334</v>
      </c>
      <c r="J213" s="260">
        <v>18.166666666666668</v>
      </c>
      <c r="K213" s="259">
        <v>17.8</v>
      </c>
      <c r="L213" s="259">
        <v>17.350000000000001</v>
      </c>
      <c r="M213" s="259">
        <v>1387.8067000000001</v>
      </c>
      <c r="N213" s="1"/>
      <c r="O213" s="1"/>
    </row>
    <row r="214" spans="1:15" ht="12.75" customHeight="1">
      <c r="A214" s="227">
        <v>205</v>
      </c>
      <c r="B214" s="269" t="s">
        <v>212</v>
      </c>
      <c r="C214" s="259">
        <v>268.2</v>
      </c>
      <c r="D214" s="260">
        <v>268.59999999999997</v>
      </c>
      <c r="E214" s="260">
        <v>266.14999999999992</v>
      </c>
      <c r="F214" s="260">
        <v>264.09999999999997</v>
      </c>
      <c r="G214" s="260">
        <v>261.64999999999992</v>
      </c>
      <c r="H214" s="260">
        <v>270.64999999999992</v>
      </c>
      <c r="I214" s="260">
        <v>273.09999999999997</v>
      </c>
      <c r="J214" s="260">
        <v>275.14999999999992</v>
      </c>
      <c r="K214" s="259">
        <v>271.05</v>
      </c>
      <c r="L214" s="259">
        <v>266.55</v>
      </c>
      <c r="M214" s="259">
        <v>55.745460000000001</v>
      </c>
      <c r="N214" s="1"/>
      <c r="O214" s="1"/>
    </row>
    <row r="215" spans="1:15" ht="12.75" customHeight="1">
      <c r="A215" s="227">
        <v>206</v>
      </c>
      <c r="B215" s="269" t="s">
        <v>813</v>
      </c>
      <c r="C215" s="259">
        <v>65.45</v>
      </c>
      <c r="D215" s="260">
        <v>66.483333333333334</v>
      </c>
      <c r="E215" s="260">
        <v>63.966666666666669</v>
      </c>
      <c r="F215" s="260">
        <v>62.483333333333334</v>
      </c>
      <c r="G215" s="260">
        <v>59.966666666666669</v>
      </c>
      <c r="H215" s="260">
        <v>67.966666666666669</v>
      </c>
      <c r="I215" s="260">
        <v>70.483333333333348</v>
      </c>
      <c r="J215" s="260">
        <v>71.966666666666669</v>
      </c>
      <c r="K215" s="259">
        <v>69</v>
      </c>
      <c r="L215" s="259">
        <v>65</v>
      </c>
      <c r="M215" s="259">
        <v>851.07186999999999</v>
      </c>
      <c r="N215" s="1"/>
      <c r="O215" s="1"/>
    </row>
    <row r="216" spans="1:15" ht="12.75" customHeight="1">
      <c r="A216" s="227">
        <v>207</v>
      </c>
      <c r="B216" s="269" t="s">
        <v>804</v>
      </c>
      <c r="C216" s="259">
        <v>413.45</v>
      </c>
      <c r="D216" s="260">
        <v>414.06666666666661</v>
      </c>
      <c r="E216" s="260">
        <v>410.03333333333319</v>
      </c>
      <c r="F216" s="260">
        <v>406.61666666666656</v>
      </c>
      <c r="G216" s="260">
        <v>402.58333333333314</v>
      </c>
      <c r="H216" s="260">
        <v>417.48333333333323</v>
      </c>
      <c r="I216" s="260">
        <v>421.51666666666665</v>
      </c>
      <c r="J216" s="260">
        <v>424.93333333333328</v>
      </c>
      <c r="K216" s="259">
        <v>418.1</v>
      </c>
      <c r="L216" s="259">
        <v>410.65</v>
      </c>
      <c r="M216" s="259">
        <v>5.9611599999999996</v>
      </c>
      <c r="N216" s="1"/>
      <c r="O216" s="1"/>
    </row>
    <row r="217" spans="1:15" ht="12.75" customHeight="1">
      <c r="A217" s="316"/>
      <c r="B217" s="317"/>
      <c r="C217" s="318"/>
      <c r="D217" s="318"/>
      <c r="E217" s="318"/>
      <c r="F217" s="318"/>
      <c r="G217" s="318"/>
      <c r="H217" s="318"/>
      <c r="I217" s="318"/>
      <c r="J217" s="318"/>
      <c r="K217" s="318"/>
      <c r="L217" s="318"/>
      <c r="M217" s="318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1"/>
      <c r="B1" s="38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44901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4" t="s">
        <v>16</v>
      </c>
      <c r="B9" s="376" t="s">
        <v>18</v>
      </c>
      <c r="C9" s="380" t="s">
        <v>20</v>
      </c>
      <c r="D9" s="380" t="s">
        <v>21</v>
      </c>
      <c r="E9" s="371" t="s">
        <v>22</v>
      </c>
      <c r="F9" s="372"/>
      <c r="G9" s="373"/>
      <c r="H9" s="371" t="s">
        <v>23</v>
      </c>
      <c r="I9" s="372"/>
      <c r="J9" s="373"/>
      <c r="K9" s="23"/>
      <c r="L9" s="24"/>
      <c r="M9" s="50"/>
      <c r="N9" s="1"/>
      <c r="O9" s="1"/>
    </row>
    <row r="10" spans="1:15" ht="42.75" customHeight="1">
      <c r="A10" s="378"/>
      <c r="B10" s="379"/>
      <c r="C10" s="379"/>
      <c r="D10" s="3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68" t="s">
        <v>286</v>
      </c>
      <c r="C11" s="259">
        <v>23108.35</v>
      </c>
      <c r="D11" s="260">
        <v>23087.433333333331</v>
      </c>
      <c r="E11" s="260">
        <v>22937.516666666663</v>
      </c>
      <c r="F11" s="260">
        <v>22766.683333333331</v>
      </c>
      <c r="G11" s="260">
        <v>22616.766666666663</v>
      </c>
      <c r="H11" s="260">
        <v>23258.266666666663</v>
      </c>
      <c r="I11" s="260">
        <v>23408.183333333327</v>
      </c>
      <c r="J11" s="260">
        <v>23579.016666666663</v>
      </c>
      <c r="K11" s="259">
        <v>23237.35</v>
      </c>
      <c r="L11" s="259">
        <v>22916.6</v>
      </c>
      <c r="M11" s="259">
        <v>1.7389999999999999E-2</v>
      </c>
      <c r="N11" s="1"/>
      <c r="O11" s="1"/>
    </row>
    <row r="12" spans="1:15" ht="12" customHeight="1">
      <c r="A12" s="30">
        <v>2</v>
      </c>
      <c r="B12" s="269" t="s">
        <v>287</v>
      </c>
      <c r="C12" s="259">
        <v>2975.6</v>
      </c>
      <c r="D12" s="260">
        <v>2974.85</v>
      </c>
      <c r="E12" s="260">
        <v>2947.75</v>
      </c>
      <c r="F12" s="260">
        <v>2919.9</v>
      </c>
      <c r="G12" s="260">
        <v>2892.8</v>
      </c>
      <c r="H12" s="260">
        <v>3002.7</v>
      </c>
      <c r="I12" s="260">
        <v>3029.7999999999993</v>
      </c>
      <c r="J12" s="260">
        <v>3057.6499999999996</v>
      </c>
      <c r="K12" s="259">
        <v>3001.95</v>
      </c>
      <c r="L12" s="259">
        <v>2947</v>
      </c>
      <c r="M12" s="259">
        <v>2.16805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2621.1</v>
      </c>
      <c r="D13" s="260">
        <v>2614.6333333333332</v>
      </c>
      <c r="E13" s="260">
        <v>2600.4666666666662</v>
      </c>
      <c r="F13" s="260">
        <v>2579.833333333333</v>
      </c>
      <c r="G13" s="260">
        <v>2565.6666666666661</v>
      </c>
      <c r="H13" s="260">
        <v>2635.2666666666664</v>
      </c>
      <c r="I13" s="260">
        <v>2649.4333333333334</v>
      </c>
      <c r="J13" s="260">
        <v>2670.0666666666666</v>
      </c>
      <c r="K13" s="259">
        <v>2628.8</v>
      </c>
      <c r="L13" s="259">
        <v>2594</v>
      </c>
      <c r="M13" s="259">
        <v>4.5899000000000001</v>
      </c>
      <c r="N13" s="1"/>
      <c r="O13" s="1"/>
    </row>
    <row r="14" spans="1:15" ht="12" customHeight="1">
      <c r="A14" s="30">
        <v>4</v>
      </c>
      <c r="B14" s="269" t="s">
        <v>289</v>
      </c>
      <c r="C14" s="259">
        <v>2750.35</v>
      </c>
      <c r="D14" s="260">
        <v>2759.5166666666664</v>
      </c>
      <c r="E14" s="260">
        <v>2705.9333333333329</v>
      </c>
      <c r="F14" s="260">
        <v>2661.5166666666664</v>
      </c>
      <c r="G14" s="260">
        <v>2607.9333333333329</v>
      </c>
      <c r="H14" s="260">
        <v>2803.9333333333329</v>
      </c>
      <c r="I14" s="260">
        <v>2857.5166666666669</v>
      </c>
      <c r="J14" s="260">
        <v>2901.9333333333329</v>
      </c>
      <c r="K14" s="259">
        <v>2813.1</v>
      </c>
      <c r="L14" s="259">
        <v>2715.1</v>
      </c>
      <c r="M14" s="259">
        <v>0.55603000000000002</v>
      </c>
      <c r="N14" s="1"/>
      <c r="O14" s="1"/>
    </row>
    <row r="15" spans="1:15" ht="12" customHeight="1">
      <c r="A15" s="30">
        <v>5</v>
      </c>
      <c r="B15" s="269" t="s">
        <v>290</v>
      </c>
      <c r="C15" s="259">
        <v>1142.25</v>
      </c>
      <c r="D15" s="260">
        <v>1153.9166666666667</v>
      </c>
      <c r="E15" s="260">
        <v>1114.8333333333335</v>
      </c>
      <c r="F15" s="260">
        <v>1087.4166666666667</v>
      </c>
      <c r="G15" s="260">
        <v>1048.3333333333335</v>
      </c>
      <c r="H15" s="260">
        <v>1181.3333333333335</v>
      </c>
      <c r="I15" s="260">
        <v>1220.416666666667</v>
      </c>
      <c r="J15" s="260">
        <v>1247.8333333333335</v>
      </c>
      <c r="K15" s="259">
        <v>1193</v>
      </c>
      <c r="L15" s="259">
        <v>1126.5</v>
      </c>
      <c r="M15" s="259">
        <v>13.51186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651.15</v>
      </c>
      <c r="D16" s="260">
        <v>651.13333333333333</v>
      </c>
      <c r="E16" s="260">
        <v>646.26666666666665</v>
      </c>
      <c r="F16" s="260">
        <v>641.38333333333333</v>
      </c>
      <c r="G16" s="260">
        <v>636.51666666666665</v>
      </c>
      <c r="H16" s="260">
        <v>656.01666666666665</v>
      </c>
      <c r="I16" s="260">
        <v>660.88333333333321</v>
      </c>
      <c r="J16" s="260">
        <v>665.76666666666665</v>
      </c>
      <c r="K16" s="259">
        <v>656</v>
      </c>
      <c r="L16" s="259">
        <v>646.25</v>
      </c>
      <c r="M16" s="259">
        <v>14.06695</v>
      </c>
      <c r="N16" s="1"/>
      <c r="O16" s="1"/>
    </row>
    <row r="17" spans="1:15" ht="12" customHeight="1">
      <c r="A17" s="30">
        <v>7</v>
      </c>
      <c r="B17" s="269" t="s">
        <v>291</v>
      </c>
      <c r="C17" s="259">
        <v>460.25</v>
      </c>
      <c r="D17" s="260">
        <v>455.91666666666669</v>
      </c>
      <c r="E17" s="260">
        <v>448.33333333333337</v>
      </c>
      <c r="F17" s="260">
        <v>436.41666666666669</v>
      </c>
      <c r="G17" s="260">
        <v>428.83333333333337</v>
      </c>
      <c r="H17" s="260">
        <v>467.83333333333337</v>
      </c>
      <c r="I17" s="260">
        <v>475.41666666666674</v>
      </c>
      <c r="J17" s="260">
        <v>487.33333333333337</v>
      </c>
      <c r="K17" s="259">
        <v>463.5</v>
      </c>
      <c r="L17" s="259">
        <v>444</v>
      </c>
      <c r="M17" s="259">
        <v>1.2210300000000001</v>
      </c>
      <c r="N17" s="1"/>
      <c r="O17" s="1"/>
    </row>
    <row r="18" spans="1:15" ht="12" customHeight="1">
      <c r="A18" s="30">
        <v>8</v>
      </c>
      <c r="B18" s="269" t="s">
        <v>292</v>
      </c>
      <c r="C18" s="259">
        <v>1890.1</v>
      </c>
      <c r="D18" s="260">
        <v>1898.7</v>
      </c>
      <c r="E18" s="260">
        <v>1873.0500000000002</v>
      </c>
      <c r="F18" s="260">
        <v>1856.0000000000002</v>
      </c>
      <c r="G18" s="260">
        <v>1830.3500000000004</v>
      </c>
      <c r="H18" s="260">
        <v>1915.75</v>
      </c>
      <c r="I18" s="260">
        <v>1941.4</v>
      </c>
      <c r="J18" s="260">
        <v>1958.4499999999998</v>
      </c>
      <c r="K18" s="259">
        <v>1924.35</v>
      </c>
      <c r="L18" s="259">
        <v>1881.65</v>
      </c>
      <c r="M18" s="259">
        <v>0.79063000000000005</v>
      </c>
      <c r="N18" s="1"/>
      <c r="O18" s="1"/>
    </row>
    <row r="19" spans="1:15" ht="12" customHeight="1">
      <c r="A19" s="30">
        <v>9</v>
      </c>
      <c r="B19" s="269" t="s">
        <v>236</v>
      </c>
      <c r="C19" s="259">
        <v>20059.400000000001</v>
      </c>
      <c r="D19" s="260">
        <v>20096.766666666666</v>
      </c>
      <c r="E19" s="260">
        <v>19913.733333333334</v>
      </c>
      <c r="F19" s="260">
        <v>19768.066666666666</v>
      </c>
      <c r="G19" s="260">
        <v>19585.033333333333</v>
      </c>
      <c r="H19" s="260">
        <v>20242.433333333334</v>
      </c>
      <c r="I19" s="260">
        <v>20425.466666666667</v>
      </c>
      <c r="J19" s="260">
        <v>20571.133333333335</v>
      </c>
      <c r="K19" s="259">
        <v>20279.8</v>
      </c>
      <c r="L19" s="259">
        <v>19951.099999999999</v>
      </c>
      <c r="M19" s="259">
        <v>7.8240000000000004E-2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3930.4</v>
      </c>
      <c r="D20" s="260">
        <v>3893.15</v>
      </c>
      <c r="E20" s="260">
        <v>3847.3</v>
      </c>
      <c r="F20" s="260">
        <v>3764.2000000000003</v>
      </c>
      <c r="G20" s="260">
        <v>3718.3500000000004</v>
      </c>
      <c r="H20" s="260">
        <v>3976.25</v>
      </c>
      <c r="I20" s="260">
        <v>4022.0999999999995</v>
      </c>
      <c r="J20" s="260">
        <v>4105.2</v>
      </c>
      <c r="K20" s="259">
        <v>3939</v>
      </c>
      <c r="L20" s="259">
        <v>3810.05</v>
      </c>
      <c r="M20" s="259">
        <v>23.928660000000001</v>
      </c>
      <c r="N20" s="1"/>
      <c r="O20" s="1"/>
    </row>
    <row r="21" spans="1:15" ht="12" customHeight="1">
      <c r="A21" s="30">
        <v>11</v>
      </c>
      <c r="B21" s="269" t="s">
        <v>237</v>
      </c>
      <c r="C21" s="259">
        <v>2042.1</v>
      </c>
      <c r="D21" s="260">
        <v>2045.3166666666668</v>
      </c>
      <c r="E21" s="260">
        <v>2018.6333333333337</v>
      </c>
      <c r="F21" s="260">
        <v>1995.1666666666667</v>
      </c>
      <c r="G21" s="260">
        <v>1968.4833333333336</v>
      </c>
      <c r="H21" s="260">
        <v>2068.7833333333338</v>
      </c>
      <c r="I21" s="260">
        <v>2095.4666666666667</v>
      </c>
      <c r="J21" s="260">
        <v>2118.9333333333338</v>
      </c>
      <c r="K21" s="259">
        <v>2072</v>
      </c>
      <c r="L21" s="259">
        <v>2021.85</v>
      </c>
      <c r="M21" s="259">
        <v>5.0506799999999998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893.15</v>
      </c>
      <c r="D22" s="260">
        <v>889.4</v>
      </c>
      <c r="E22" s="260">
        <v>882.3</v>
      </c>
      <c r="F22" s="260">
        <v>871.44999999999993</v>
      </c>
      <c r="G22" s="260">
        <v>864.34999999999991</v>
      </c>
      <c r="H22" s="260">
        <v>900.25</v>
      </c>
      <c r="I22" s="260">
        <v>907.35000000000014</v>
      </c>
      <c r="J22" s="260">
        <v>918.2</v>
      </c>
      <c r="K22" s="259">
        <v>896.5</v>
      </c>
      <c r="L22" s="259">
        <v>878.55</v>
      </c>
      <c r="M22" s="259">
        <v>39.665010000000002</v>
      </c>
      <c r="N22" s="1"/>
      <c r="O22" s="1"/>
    </row>
    <row r="23" spans="1:15" ht="12.75" customHeight="1">
      <c r="A23" s="30">
        <v>13</v>
      </c>
      <c r="B23" s="269" t="s">
        <v>238</v>
      </c>
      <c r="C23" s="259">
        <v>3590.1</v>
      </c>
      <c r="D23" s="260">
        <v>3530.7666666666664</v>
      </c>
      <c r="E23" s="260">
        <v>3441.5333333333328</v>
      </c>
      <c r="F23" s="260">
        <v>3292.9666666666662</v>
      </c>
      <c r="G23" s="260">
        <v>3203.7333333333327</v>
      </c>
      <c r="H23" s="260">
        <v>3679.333333333333</v>
      </c>
      <c r="I23" s="260">
        <v>3768.5666666666666</v>
      </c>
      <c r="J23" s="260">
        <v>3917.1333333333332</v>
      </c>
      <c r="K23" s="259">
        <v>3620</v>
      </c>
      <c r="L23" s="259">
        <v>3382.2</v>
      </c>
      <c r="M23" s="259">
        <v>2.7631700000000001</v>
      </c>
      <c r="N23" s="1"/>
      <c r="O23" s="1"/>
    </row>
    <row r="24" spans="1:15" ht="12.75" customHeight="1">
      <c r="A24" s="30">
        <v>14</v>
      </c>
      <c r="B24" s="269" t="s">
        <v>239</v>
      </c>
      <c r="C24" s="259">
        <v>2716.15</v>
      </c>
      <c r="D24" s="260">
        <v>2732.15</v>
      </c>
      <c r="E24" s="260">
        <v>2684</v>
      </c>
      <c r="F24" s="260">
        <v>2651.85</v>
      </c>
      <c r="G24" s="260">
        <v>2603.6999999999998</v>
      </c>
      <c r="H24" s="260">
        <v>2764.3</v>
      </c>
      <c r="I24" s="260">
        <v>2812.4500000000007</v>
      </c>
      <c r="J24" s="260">
        <v>2844.6000000000004</v>
      </c>
      <c r="K24" s="259">
        <v>2780.3</v>
      </c>
      <c r="L24" s="259">
        <v>2700</v>
      </c>
      <c r="M24" s="259">
        <v>4.1300800000000004</v>
      </c>
      <c r="N24" s="1"/>
      <c r="O24" s="1"/>
    </row>
    <row r="25" spans="1:15" ht="12.75" customHeight="1">
      <c r="A25" s="30">
        <v>15</v>
      </c>
      <c r="B25" s="269" t="s">
        <v>853</v>
      </c>
      <c r="C25" s="259">
        <v>639.70000000000005</v>
      </c>
      <c r="D25" s="260">
        <v>640.4</v>
      </c>
      <c r="E25" s="260">
        <v>634.29999999999995</v>
      </c>
      <c r="F25" s="260">
        <v>628.9</v>
      </c>
      <c r="G25" s="260">
        <v>622.79999999999995</v>
      </c>
      <c r="H25" s="260">
        <v>645.79999999999995</v>
      </c>
      <c r="I25" s="260">
        <v>651.90000000000009</v>
      </c>
      <c r="J25" s="260">
        <v>657.3</v>
      </c>
      <c r="K25" s="259">
        <v>646.5</v>
      </c>
      <c r="L25" s="259">
        <v>635</v>
      </c>
      <c r="M25" s="259">
        <v>10.744429999999999</v>
      </c>
      <c r="N25" s="1"/>
      <c r="O25" s="1"/>
    </row>
    <row r="26" spans="1:15" ht="12.75" customHeight="1">
      <c r="A26" s="30">
        <v>16</v>
      </c>
      <c r="B26" s="269" t="s">
        <v>240</v>
      </c>
      <c r="C26" s="259">
        <v>158.65</v>
      </c>
      <c r="D26" s="260">
        <v>156.45000000000002</v>
      </c>
      <c r="E26" s="260">
        <v>153.70000000000005</v>
      </c>
      <c r="F26" s="260">
        <v>148.75000000000003</v>
      </c>
      <c r="G26" s="260">
        <v>146.00000000000006</v>
      </c>
      <c r="H26" s="260">
        <v>161.40000000000003</v>
      </c>
      <c r="I26" s="260">
        <v>164.14999999999998</v>
      </c>
      <c r="J26" s="260">
        <v>169.10000000000002</v>
      </c>
      <c r="K26" s="259">
        <v>159.19999999999999</v>
      </c>
      <c r="L26" s="259">
        <v>151.5</v>
      </c>
      <c r="M26" s="259">
        <v>183.26577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315.2</v>
      </c>
      <c r="D27" s="260">
        <v>315.65000000000003</v>
      </c>
      <c r="E27" s="260">
        <v>312.55000000000007</v>
      </c>
      <c r="F27" s="260">
        <v>309.90000000000003</v>
      </c>
      <c r="G27" s="260">
        <v>306.80000000000007</v>
      </c>
      <c r="H27" s="260">
        <v>318.30000000000007</v>
      </c>
      <c r="I27" s="260">
        <v>321.40000000000009</v>
      </c>
      <c r="J27" s="260">
        <v>324.05000000000007</v>
      </c>
      <c r="K27" s="259">
        <v>318.75</v>
      </c>
      <c r="L27" s="259">
        <v>313</v>
      </c>
      <c r="M27" s="259">
        <v>12.205769999999999</v>
      </c>
      <c r="N27" s="1"/>
      <c r="O27" s="1"/>
    </row>
    <row r="28" spans="1:15" ht="12.75" customHeight="1">
      <c r="A28" s="30">
        <v>18</v>
      </c>
      <c r="B28" s="269" t="s">
        <v>814</v>
      </c>
      <c r="C28" s="259">
        <v>438.6</v>
      </c>
      <c r="D28" s="260">
        <v>438.86666666666662</v>
      </c>
      <c r="E28" s="260">
        <v>435.08333333333326</v>
      </c>
      <c r="F28" s="260">
        <v>431.56666666666666</v>
      </c>
      <c r="G28" s="260">
        <v>427.7833333333333</v>
      </c>
      <c r="H28" s="260">
        <v>442.38333333333321</v>
      </c>
      <c r="I28" s="260">
        <v>446.16666666666663</v>
      </c>
      <c r="J28" s="260">
        <v>449.68333333333317</v>
      </c>
      <c r="K28" s="259">
        <v>442.65</v>
      </c>
      <c r="L28" s="259">
        <v>435.35</v>
      </c>
      <c r="M28" s="259">
        <v>1.1346099999999999</v>
      </c>
      <c r="N28" s="1"/>
      <c r="O28" s="1"/>
    </row>
    <row r="29" spans="1:15" ht="12.75" customHeight="1">
      <c r="A29" s="30">
        <v>19</v>
      </c>
      <c r="B29" s="269" t="s">
        <v>293</v>
      </c>
      <c r="C29" s="259">
        <v>329.65</v>
      </c>
      <c r="D29" s="260">
        <v>329.83333333333331</v>
      </c>
      <c r="E29" s="260">
        <v>324.81666666666661</v>
      </c>
      <c r="F29" s="260">
        <v>319.98333333333329</v>
      </c>
      <c r="G29" s="260">
        <v>314.96666666666658</v>
      </c>
      <c r="H29" s="260">
        <v>334.66666666666663</v>
      </c>
      <c r="I29" s="260">
        <v>339.68333333333339</v>
      </c>
      <c r="J29" s="260">
        <v>344.51666666666665</v>
      </c>
      <c r="K29" s="259">
        <v>334.85</v>
      </c>
      <c r="L29" s="259">
        <v>325</v>
      </c>
      <c r="M29" s="259">
        <v>3.6701999999999999</v>
      </c>
      <c r="N29" s="1"/>
      <c r="O29" s="1"/>
    </row>
    <row r="30" spans="1:15" ht="12.75" customHeight="1">
      <c r="A30" s="30">
        <v>20</v>
      </c>
      <c r="B30" s="269" t="s">
        <v>858</v>
      </c>
      <c r="C30" s="259">
        <v>911.05</v>
      </c>
      <c r="D30" s="260">
        <v>915.19999999999993</v>
      </c>
      <c r="E30" s="260">
        <v>900.89999999999986</v>
      </c>
      <c r="F30" s="260">
        <v>890.74999999999989</v>
      </c>
      <c r="G30" s="260">
        <v>876.44999999999982</v>
      </c>
      <c r="H30" s="260">
        <v>925.34999999999991</v>
      </c>
      <c r="I30" s="260">
        <v>939.64999999999986</v>
      </c>
      <c r="J30" s="260">
        <v>949.8</v>
      </c>
      <c r="K30" s="259">
        <v>929.5</v>
      </c>
      <c r="L30" s="259">
        <v>905.05</v>
      </c>
      <c r="M30" s="259">
        <v>0.33251999999999998</v>
      </c>
      <c r="N30" s="1"/>
      <c r="O30" s="1"/>
    </row>
    <row r="31" spans="1:15" ht="12.75" customHeight="1">
      <c r="A31" s="30">
        <v>21</v>
      </c>
      <c r="B31" s="269" t="s">
        <v>294</v>
      </c>
      <c r="C31" s="259">
        <v>1231.4000000000001</v>
      </c>
      <c r="D31" s="260">
        <v>1234.1166666666668</v>
      </c>
      <c r="E31" s="260">
        <v>1220.2833333333335</v>
      </c>
      <c r="F31" s="260">
        <v>1209.1666666666667</v>
      </c>
      <c r="G31" s="260">
        <v>1195.3333333333335</v>
      </c>
      <c r="H31" s="260">
        <v>1245.2333333333336</v>
      </c>
      <c r="I31" s="260">
        <v>1259.0666666666666</v>
      </c>
      <c r="J31" s="260">
        <v>1270.1833333333336</v>
      </c>
      <c r="K31" s="259">
        <v>1247.95</v>
      </c>
      <c r="L31" s="259">
        <v>1223</v>
      </c>
      <c r="M31" s="259">
        <v>2.6091099999999998</v>
      </c>
      <c r="N31" s="1"/>
      <c r="O31" s="1"/>
    </row>
    <row r="32" spans="1:15" ht="12.75" customHeight="1">
      <c r="A32" s="30">
        <v>22</v>
      </c>
      <c r="B32" s="269" t="s">
        <v>241</v>
      </c>
      <c r="C32" s="259">
        <v>1259.95</v>
      </c>
      <c r="D32" s="260">
        <v>1258.45</v>
      </c>
      <c r="E32" s="260">
        <v>1250.7</v>
      </c>
      <c r="F32" s="260">
        <v>1241.45</v>
      </c>
      <c r="G32" s="260">
        <v>1233.7</v>
      </c>
      <c r="H32" s="260">
        <v>1267.7</v>
      </c>
      <c r="I32" s="260">
        <v>1275.45</v>
      </c>
      <c r="J32" s="260">
        <v>1284.7</v>
      </c>
      <c r="K32" s="259">
        <v>1266.2</v>
      </c>
      <c r="L32" s="259">
        <v>1249.2</v>
      </c>
      <c r="M32" s="259">
        <v>1.1909400000000001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596.9</v>
      </c>
      <c r="D33" s="260">
        <v>599.5</v>
      </c>
      <c r="E33" s="260">
        <v>593.04999999999995</v>
      </c>
      <c r="F33" s="260">
        <v>589.19999999999993</v>
      </c>
      <c r="G33" s="260">
        <v>582.74999999999989</v>
      </c>
      <c r="H33" s="260">
        <v>603.35</v>
      </c>
      <c r="I33" s="260">
        <v>609.80000000000007</v>
      </c>
      <c r="J33" s="260">
        <v>613.65000000000009</v>
      </c>
      <c r="K33" s="259">
        <v>605.95000000000005</v>
      </c>
      <c r="L33" s="259">
        <v>595.65</v>
      </c>
      <c r="M33" s="259">
        <v>0.33877000000000002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3119.85</v>
      </c>
      <c r="D34" s="260">
        <v>3125.0666666666671</v>
      </c>
      <c r="E34" s="260">
        <v>3106.0833333333339</v>
      </c>
      <c r="F34" s="260">
        <v>3092.3166666666671</v>
      </c>
      <c r="G34" s="260">
        <v>3073.3333333333339</v>
      </c>
      <c r="H34" s="260">
        <v>3138.8333333333339</v>
      </c>
      <c r="I34" s="260">
        <v>3157.8166666666666</v>
      </c>
      <c r="J34" s="260">
        <v>3171.5833333333339</v>
      </c>
      <c r="K34" s="259">
        <v>3144.05</v>
      </c>
      <c r="L34" s="259">
        <v>3111.3</v>
      </c>
      <c r="M34" s="259">
        <v>0.26472000000000001</v>
      </c>
      <c r="N34" s="1"/>
      <c r="O34" s="1"/>
    </row>
    <row r="35" spans="1:15" ht="12.75" customHeight="1">
      <c r="A35" s="30">
        <v>25</v>
      </c>
      <c r="B35" s="269" t="s">
        <v>295</v>
      </c>
      <c r="C35" s="259">
        <v>2798.55</v>
      </c>
      <c r="D35" s="260">
        <v>2808.85</v>
      </c>
      <c r="E35" s="260">
        <v>2769.7</v>
      </c>
      <c r="F35" s="260">
        <v>2740.85</v>
      </c>
      <c r="G35" s="260">
        <v>2701.7</v>
      </c>
      <c r="H35" s="260">
        <v>2837.7</v>
      </c>
      <c r="I35" s="260">
        <v>2876.8500000000004</v>
      </c>
      <c r="J35" s="260">
        <v>2905.7</v>
      </c>
      <c r="K35" s="259">
        <v>2848</v>
      </c>
      <c r="L35" s="259">
        <v>2780</v>
      </c>
      <c r="M35" s="259">
        <v>0.44331999999999999</v>
      </c>
      <c r="N35" s="1"/>
      <c r="O35" s="1"/>
    </row>
    <row r="36" spans="1:15" ht="12.75" customHeight="1">
      <c r="A36" s="30">
        <v>26</v>
      </c>
      <c r="B36" s="269" t="s">
        <v>732</v>
      </c>
      <c r="C36" s="259">
        <v>425.25</v>
      </c>
      <c r="D36" s="260">
        <v>430.01666666666665</v>
      </c>
      <c r="E36" s="260">
        <v>418.48333333333329</v>
      </c>
      <c r="F36" s="260">
        <v>411.71666666666664</v>
      </c>
      <c r="G36" s="260">
        <v>400.18333333333328</v>
      </c>
      <c r="H36" s="260">
        <v>436.7833333333333</v>
      </c>
      <c r="I36" s="260">
        <v>448.31666666666661</v>
      </c>
      <c r="J36" s="260">
        <v>455.08333333333331</v>
      </c>
      <c r="K36" s="259">
        <v>441.55</v>
      </c>
      <c r="L36" s="259">
        <v>423.25</v>
      </c>
      <c r="M36" s="259">
        <v>8.4126799999999999</v>
      </c>
      <c r="N36" s="1"/>
      <c r="O36" s="1"/>
    </row>
    <row r="37" spans="1:15" ht="12.75" customHeight="1">
      <c r="A37" s="30">
        <v>27</v>
      </c>
      <c r="B37" s="269" t="s">
        <v>842</v>
      </c>
      <c r="C37" s="259">
        <v>16.149999999999999</v>
      </c>
      <c r="D37" s="260">
        <v>16.233333333333331</v>
      </c>
      <c r="E37" s="260">
        <v>16.016666666666662</v>
      </c>
      <c r="F37" s="260">
        <v>15.883333333333333</v>
      </c>
      <c r="G37" s="260">
        <v>15.666666666666664</v>
      </c>
      <c r="H37" s="260">
        <v>16.36666666666666</v>
      </c>
      <c r="I37" s="260">
        <v>16.583333333333329</v>
      </c>
      <c r="J37" s="260">
        <v>16.716666666666658</v>
      </c>
      <c r="K37" s="259">
        <v>16.45</v>
      </c>
      <c r="L37" s="259">
        <v>16.100000000000001</v>
      </c>
      <c r="M37" s="259">
        <v>20.980129999999999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659.1</v>
      </c>
      <c r="D38" s="260">
        <v>656.86666666666667</v>
      </c>
      <c r="E38" s="260">
        <v>651.58333333333337</v>
      </c>
      <c r="F38" s="260">
        <v>644.06666666666672</v>
      </c>
      <c r="G38" s="260">
        <v>638.78333333333342</v>
      </c>
      <c r="H38" s="260">
        <v>664.38333333333333</v>
      </c>
      <c r="I38" s="260">
        <v>669.66666666666663</v>
      </c>
      <c r="J38" s="260">
        <v>677.18333333333328</v>
      </c>
      <c r="K38" s="259">
        <v>662.15</v>
      </c>
      <c r="L38" s="259">
        <v>649.35</v>
      </c>
      <c r="M38" s="259">
        <v>8.3095599999999994</v>
      </c>
      <c r="N38" s="1"/>
      <c r="O38" s="1"/>
    </row>
    <row r="39" spans="1:15" ht="12.75" customHeight="1">
      <c r="A39" s="30">
        <v>29</v>
      </c>
      <c r="B39" s="269" t="s">
        <v>296</v>
      </c>
      <c r="C39" s="259">
        <v>2048.85</v>
      </c>
      <c r="D39" s="260">
        <v>2036.4499999999998</v>
      </c>
      <c r="E39" s="260">
        <v>2017.4499999999998</v>
      </c>
      <c r="F39" s="260">
        <v>1986.05</v>
      </c>
      <c r="G39" s="260">
        <v>1967.05</v>
      </c>
      <c r="H39" s="260">
        <v>2067.8499999999995</v>
      </c>
      <c r="I39" s="260">
        <v>2086.8499999999995</v>
      </c>
      <c r="J39" s="260">
        <v>2118.2499999999995</v>
      </c>
      <c r="K39" s="259">
        <v>2055.4499999999998</v>
      </c>
      <c r="L39" s="259">
        <v>2005.05</v>
      </c>
      <c r="M39" s="259">
        <v>1.2207399999999999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573.35</v>
      </c>
      <c r="D40" s="260">
        <v>575.83333333333337</v>
      </c>
      <c r="E40" s="260">
        <v>569.31666666666672</v>
      </c>
      <c r="F40" s="260">
        <v>565.2833333333333</v>
      </c>
      <c r="G40" s="260">
        <v>558.76666666666665</v>
      </c>
      <c r="H40" s="260">
        <v>579.86666666666679</v>
      </c>
      <c r="I40" s="260">
        <v>586.38333333333344</v>
      </c>
      <c r="J40" s="260">
        <v>590.41666666666686</v>
      </c>
      <c r="K40" s="259">
        <v>582.35</v>
      </c>
      <c r="L40" s="259">
        <v>571.79999999999995</v>
      </c>
      <c r="M40" s="259">
        <v>54.91648</v>
      </c>
      <c r="N40" s="1"/>
      <c r="O40" s="1"/>
    </row>
    <row r="41" spans="1:15" ht="12.75" customHeight="1">
      <c r="A41" s="30">
        <v>31</v>
      </c>
      <c r="B41" s="269" t="s">
        <v>793</v>
      </c>
      <c r="C41" s="259">
        <v>1541.8</v>
      </c>
      <c r="D41" s="260">
        <v>1553.8833333333332</v>
      </c>
      <c r="E41" s="260">
        <v>1512.9166666666665</v>
      </c>
      <c r="F41" s="260">
        <v>1484.0333333333333</v>
      </c>
      <c r="G41" s="260">
        <v>1443.0666666666666</v>
      </c>
      <c r="H41" s="260">
        <v>1582.7666666666664</v>
      </c>
      <c r="I41" s="260">
        <v>1623.7333333333331</v>
      </c>
      <c r="J41" s="260">
        <v>1652.6166666666663</v>
      </c>
      <c r="K41" s="259">
        <v>1594.85</v>
      </c>
      <c r="L41" s="259">
        <v>1525</v>
      </c>
      <c r="M41" s="259">
        <v>5.3433799999999998</v>
      </c>
      <c r="N41" s="1"/>
      <c r="O41" s="1"/>
    </row>
    <row r="42" spans="1:15" ht="12.75" customHeight="1">
      <c r="A42" s="30">
        <v>32</v>
      </c>
      <c r="B42" s="269" t="s">
        <v>761</v>
      </c>
      <c r="C42" s="259">
        <v>719</v>
      </c>
      <c r="D42" s="260">
        <v>720.65</v>
      </c>
      <c r="E42" s="260">
        <v>714.34999999999991</v>
      </c>
      <c r="F42" s="260">
        <v>709.69999999999993</v>
      </c>
      <c r="G42" s="260">
        <v>703.39999999999986</v>
      </c>
      <c r="H42" s="260">
        <v>725.3</v>
      </c>
      <c r="I42" s="260">
        <v>731.59999999999991</v>
      </c>
      <c r="J42" s="260">
        <v>736.25</v>
      </c>
      <c r="K42" s="259">
        <v>726.95</v>
      </c>
      <c r="L42" s="259">
        <v>716</v>
      </c>
      <c r="M42" s="259">
        <v>0.36170000000000002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4778.3500000000004</v>
      </c>
      <c r="D43" s="260">
        <v>4815.75</v>
      </c>
      <c r="E43" s="260">
        <v>4729.55</v>
      </c>
      <c r="F43" s="260">
        <v>4680.75</v>
      </c>
      <c r="G43" s="260">
        <v>4594.55</v>
      </c>
      <c r="H43" s="260">
        <v>4864.55</v>
      </c>
      <c r="I43" s="260">
        <v>4950.7500000000009</v>
      </c>
      <c r="J43" s="260">
        <v>4999.55</v>
      </c>
      <c r="K43" s="259">
        <v>4901.95</v>
      </c>
      <c r="L43" s="259">
        <v>4766.95</v>
      </c>
      <c r="M43" s="259">
        <v>6.8483400000000003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318.95</v>
      </c>
      <c r="D44" s="260">
        <v>319.98333333333329</v>
      </c>
      <c r="E44" s="260">
        <v>316.31666666666661</v>
      </c>
      <c r="F44" s="260">
        <v>313.68333333333334</v>
      </c>
      <c r="G44" s="260">
        <v>310.01666666666665</v>
      </c>
      <c r="H44" s="260">
        <v>322.61666666666656</v>
      </c>
      <c r="I44" s="260">
        <v>326.28333333333319</v>
      </c>
      <c r="J44" s="260">
        <v>328.91666666666652</v>
      </c>
      <c r="K44" s="259">
        <v>323.64999999999998</v>
      </c>
      <c r="L44" s="259">
        <v>317.35000000000002</v>
      </c>
      <c r="M44" s="259">
        <v>27.112010000000001</v>
      </c>
      <c r="N44" s="1"/>
      <c r="O44" s="1"/>
    </row>
    <row r="45" spans="1:15" ht="12.75" customHeight="1">
      <c r="A45" s="30">
        <v>35</v>
      </c>
      <c r="B45" s="269" t="s">
        <v>815</v>
      </c>
      <c r="C45" s="259">
        <v>312.64999999999998</v>
      </c>
      <c r="D45" s="260">
        <v>313.06666666666666</v>
      </c>
      <c r="E45" s="260">
        <v>311.58333333333331</v>
      </c>
      <c r="F45" s="260">
        <v>310.51666666666665</v>
      </c>
      <c r="G45" s="260">
        <v>309.0333333333333</v>
      </c>
      <c r="H45" s="260">
        <v>314.13333333333333</v>
      </c>
      <c r="I45" s="260">
        <v>315.61666666666667</v>
      </c>
      <c r="J45" s="260">
        <v>316.68333333333334</v>
      </c>
      <c r="K45" s="259">
        <v>314.55</v>
      </c>
      <c r="L45" s="259">
        <v>312</v>
      </c>
      <c r="M45" s="259">
        <v>0.81125999999999998</v>
      </c>
      <c r="N45" s="1"/>
      <c r="O45" s="1"/>
    </row>
    <row r="46" spans="1:15" ht="12.75" customHeight="1">
      <c r="A46" s="30">
        <v>36</v>
      </c>
      <c r="B46" s="269" t="s">
        <v>297</v>
      </c>
      <c r="C46" s="259">
        <v>614.04999999999995</v>
      </c>
      <c r="D46" s="260">
        <v>615.06666666666672</v>
      </c>
      <c r="E46" s="260">
        <v>611.03333333333342</v>
      </c>
      <c r="F46" s="260">
        <v>608.01666666666665</v>
      </c>
      <c r="G46" s="260">
        <v>603.98333333333335</v>
      </c>
      <c r="H46" s="260">
        <v>618.08333333333348</v>
      </c>
      <c r="I46" s="260">
        <v>622.11666666666679</v>
      </c>
      <c r="J46" s="260">
        <v>625.13333333333355</v>
      </c>
      <c r="K46" s="259">
        <v>619.1</v>
      </c>
      <c r="L46" s="259">
        <v>612.04999999999995</v>
      </c>
      <c r="M46" s="259">
        <v>0.40433999999999998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147.25</v>
      </c>
      <c r="D47" s="260">
        <v>147.03333333333333</v>
      </c>
      <c r="E47" s="260">
        <v>146.31666666666666</v>
      </c>
      <c r="F47" s="260">
        <v>145.38333333333333</v>
      </c>
      <c r="G47" s="260">
        <v>144.66666666666666</v>
      </c>
      <c r="H47" s="260">
        <v>147.96666666666667</v>
      </c>
      <c r="I47" s="260">
        <v>148.68333333333331</v>
      </c>
      <c r="J47" s="260">
        <v>149.61666666666667</v>
      </c>
      <c r="K47" s="259">
        <v>147.75</v>
      </c>
      <c r="L47" s="259">
        <v>146.1</v>
      </c>
      <c r="M47" s="259">
        <v>55.24832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3156.9</v>
      </c>
      <c r="D48" s="260">
        <v>3146.0333333333333</v>
      </c>
      <c r="E48" s="260">
        <v>3123.3666666666668</v>
      </c>
      <c r="F48" s="260">
        <v>3089.8333333333335</v>
      </c>
      <c r="G48" s="260">
        <v>3067.166666666667</v>
      </c>
      <c r="H48" s="260">
        <v>3179.5666666666666</v>
      </c>
      <c r="I48" s="260">
        <v>3202.2333333333336</v>
      </c>
      <c r="J48" s="260">
        <v>3235.7666666666664</v>
      </c>
      <c r="K48" s="259">
        <v>3168.7</v>
      </c>
      <c r="L48" s="259">
        <v>3112.5</v>
      </c>
      <c r="M48" s="259">
        <v>9.2612199999999998</v>
      </c>
      <c r="N48" s="1"/>
      <c r="O48" s="1"/>
    </row>
    <row r="49" spans="1:15" ht="12.75" customHeight="1">
      <c r="A49" s="30">
        <v>39</v>
      </c>
      <c r="B49" s="269" t="s">
        <v>298</v>
      </c>
      <c r="C49" s="259">
        <v>231.3</v>
      </c>
      <c r="D49" s="260">
        <v>232.30000000000004</v>
      </c>
      <c r="E49" s="260">
        <v>229.45000000000007</v>
      </c>
      <c r="F49" s="260">
        <v>227.60000000000002</v>
      </c>
      <c r="G49" s="260">
        <v>224.75000000000006</v>
      </c>
      <c r="H49" s="260">
        <v>234.15000000000009</v>
      </c>
      <c r="I49" s="260">
        <v>237.00000000000006</v>
      </c>
      <c r="J49" s="260">
        <v>238.85000000000011</v>
      </c>
      <c r="K49" s="259">
        <v>235.15</v>
      </c>
      <c r="L49" s="259">
        <v>230.45</v>
      </c>
      <c r="M49" s="259">
        <v>1.39392</v>
      </c>
      <c r="N49" s="1"/>
      <c r="O49" s="1"/>
    </row>
    <row r="50" spans="1:15" ht="12.75" customHeight="1">
      <c r="A50" s="30">
        <v>40</v>
      </c>
      <c r="B50" s="269" t="s">
        <v>299</v>
      </c>
      <c r="C50" s="259">
        <v>3304.85</v>
      </c>
      <c r="D50" s="260">
        <v>3294.5333333333333</v>
      </c>
      <c r="E50" s="260">
        <v>3279.0666666666666</v>
      </c>
      <c r="F50" s="260">
        <v>3253.2833333333333</v>
      </c>
      <c r="G50" s="260">
        <v>3237.8166666666666</v>
      </c>
      <c r="H50" s="260">
        <v>3320.3166666666666</v>
      </c>
      <c r="I50" s="260">
        <v>3335.7833333333328</v>
      </c>
      <c r="J50" s="260">
        <v>3361.5666666666666</v>
      </c>
      <c r="K50" s="259">
        <v>3310</v>
      </c>
      <c r="L50" s="259">
        <v>3268.75</v>
      </c>
      <c r="M50" s="259">
        <v>3.95E-2</v>
      </c>
      <c r="N50" s="1"/>
      <c r="O50" s="1"/>
    </row>
    <row r="51" spans="1:15" ht="12.75" customHeight="1">
      <c r="A51" s="30">
        <v>41</v>
      </c>
      <c r="B51" s="269" t="s">
        <v>300</v>
      </c>
      <c r="C51" s="259">
        <v>2040.7</v>
      </c>
      <c r="D51" s="260">
        <v>2029.7333333333333</v>
      </c>
      <c r="E51" s="260">
        <v>2011.9666666666667</v>
      </c>
      <c r="F51" s="260">
        <v>1983.2333333333333</v>
      </c>
      <c r="G51" s="260">
        <v>1965.4666666666667</v>
      </c>
      <c r="H51" s="260">
        <v>2058.4666666666667</v>
      </c>
      <c r="I51" s="260">
        <v>2076.2333333333336</v>
      </c>
      <c r="J51" s="260">
        <v>2104.9666666666667</v>
      </c>
      <c r="K51" s="259">
        <v>2047.5</v>
      </c>
      <c r="L51" s="259">
        <v>2001</v>
      </c>
      <c r="M51" s="259">
        <v>5.3773799999999996</v>
      </c>
      <c r="N51" s="1"/>
      <c r="O51" s="1"/>
    </row>
    <row r="52" spans="1:15" ht="12.75" customHeight="1">
      <c r="A52" s="30">
        <v>42</v>
      </c>
      <c r="B52" s="269" t="s">
        <v>301</v>
      </c>
      <c r="C52" s="259">
        <v>8818.25</v>
      </c>
      <c r="D52" s="260">
        <v>8849.5499999999993</v>
      </c>
      <c r="E52" s="260">
        <v>8751.2499999999982</v>
      </c>
      <c r="F52" s="260">
        <v>8684.2499999999982</v>
      </c>
      <c r="G52" s="260">
        <v>8585.9499999999971</v>
      </c>
      <c r="H52" s="260">
        <v>8916.5499999999993</v>
      </c>
      <c r="I52" s="260">
        <v>9014.8500000000022</v>
      </c>
      <c r="J52" s="260">
        <v>9081.85</v>
      </c>
      <c r="K52" s="259">
        <v>8947.85</v>
      </c>
      <c r="L52" s="259">
        <v>8782.5499999999993</v>
      </c>
      <c r="M52" s="259">
        <v>0.27757999999999999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465.85</v>
      </c>
      <c r="D53" s="260">
        <v>467.93333333333339</v>
      </c>
      <c r="E53" s="260">
        <v>463.06666666666678</v>
      </c>
      <c r="F53" s="260">
        <v>460.28333333333336</v>
      </c>
      <c r="G53" s="260">
        <v>455.41666666666674</v>
      </c>
      <c r="H53" s="260">
        <v>470.71666666666681</v>
      </c>
      <c r="I53" s="260">
        <v>475.58333333333337</v>
      </c>
      <c r="J53" s="260">
        <v>478.36666666666684</v>
      </c>
      <c r="K53" s="259">
        <v>472.8</v>
      </c>
      <c r="L53" s="259">
        <v>465.15</v>
      </c>
      <c r="M53" s="259">
        <v>12.029350000000001</v>
      </c>
      <c r="N53" s="1"/>
      <c r="O53" s="1"/>
    </row>
    <row r="54" spans="1:15" ht="12.75" customHeight="1">
      <c r="A54" s="30">
        <v>44</v>
      </c>
      <c r="B54" s="269" t="s">
        <v>302</v>
      </c>
      <c r="C54" s="259">
        <v>401.1</v>
      </c>
      <c r="D54" s="260">
        <v>403.16666666666669</v>
      </c>
      <c r="E54" s="260">
        <v>397.43333333333339</v>
      </c>
      <c r="F54" s="260">
        <v>393.76666666666671</v>
      </c>
      <c r="G54" s="260">
        <v>388.03333333333342</v>
      </c>
      <c r="H54" s="260">
        <v>406.83333333333337</v>
      </c>
      <c r="I54" s="260">
        <v>412.56666666666661</v>
      </c>
      <c r="J54" s="260">
        <v>416.23333333333335</v>
      </c>
      <c r="K54" s="259">
        <v>408.9</v>
      </c>
      <c r="L54" s="259">
        <v>399.5</v>
      </c>
      <c r="M54" s="259">
        <v>3.8301799999999999</v>
      </c>
      <c r="N54" s="1"/>
      <c r="O54" s="1"/>
    </row>
    <row r="55" spans="1:15" ht="12.75" customHeight="1">
      <c r="A55" s="30">
        <v>45</v>
      </c>
      <c r="B55" s="269" t="s">
        <v>242</v>
      </c>
      <c r="C55" s="259">
        <v>4028.15</v>
      </c>
      <c r="D55" s="260">
        <v>4017.7000000000003</v>
      </c>
      <c r="E55" s="260">
        <v>3985.4500000000007</v>
      </c>
      <c r="F55" s="260">
        <v>3942.7500000000005</v>
      </c>
      <c r="G55" s="260">
        <v>3910.5000000000009</v>
      </c>
      <c r="H55" s="260">
        <v>4060.4000000000005</v>
      </c>
      <c r="I55" s="260">
        <v>4092.6499999999996</v>
      </c>
      <c r="J55" s="260">
        <v>4135.3500000000004</v>
      </c>
      <c r="K55" s="259">
        <v>4049.95</v>
      </c>
      <c r="L55" s="259">
        <v>3975</v>
      </c>
      <c r="M55" s="259">
        <v>2.1771600000000002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899.2</v>
      </c>
      <c r="D56" s="260">
        <v>901.36666666666667</v>
      </c>
      <c r="E56" s="260">
        <v>895.43333333333339</v>
      </c>
      <c r="F56" s="260">
        <v>891.66666666666674</v>
      </c>
      <c r="G56" s="260">
        <v>885.73333333333346</v>
      </c>
      <c r="H56" s="260">
        <v>905.13333333333333</v>
      </c>
      <c r="I56" s="260">
        <v>911.06666666666649</v>
      </c>
      <c r="J56" s="260">
        <v>914.83333333333326</v>
      </c>
      <c r="K56" s="259">
        <v>907.3</v>
      </c>
      <c r="L56" s="259">
        <v>897.6</v>
      </c>
      <c r="M56" s="259">
        <v>50.981639999999999</v>
      </c>
      <c r="N56" s="1"/>
      <c r="O56" s="1"/>
    </row>
    <row r="57" spans="1:15" ht="12" customHeight="1">
      <c r="A57" s="30">
        <v>47</v>
      </c>
      <c r="B57" s="269" t="s">
        <v>303</v>
      </c>
      <c r="C57" s="259">
        <v>2651.75</v>
      </c>
      <c r="D57" s="260">
        <v>2663.65</v>
      </c>
      <c r="E57" s="260">
        <v>2629.1000000000004</v>
      </c>
      <c r="F57" s="260">
        <v>2606.4500000000003</v>
      </c>
      <c r="G57" s="260">
        <v>2571.9000000000005</v>
      </c>
      <c r="H57" s="260">
        <v>2686.3</v>
      </c>
      <c r="I57" s="260">
        <v>2720.8500000000004</v>
      </c>
      <c r="J57" s="260">
        <v>2743.5</v>
      </c>
      <c r="K57" s="259">
        <v>2698.2</v>
      </c>
      <c r="L57" s="259">
        <v>2641</v>
      </c>
      <c r="M57" s="259">
        <v>0.12662999999999999</v>
      </c>
      <c r="N57" s="1"/>
      <c r="O57" s="1"/>
    </row>
    <row r="58" spans="1:15" ht="12.75" customHeight="1">
      <c r="A58" s="30">
        <v>48</v>
      </c>
      <c r="B58" s="269" t="s">
        <v>304</v>
      </c>
      <c r="C58" s="259">
        <v>570.1</v>
      </c>
      <c r="D58" s="260">
        <v>571.2833333333333</v>
      </c>
      <c r="E58" s="260">
        <v>567.16666666666663</v>
      </c>
      <c r="F58" s="260">
        <v>564.23333333333335</v>
      </c>
      <c r="G58" s="260">
        <v>560.11666666666667</v>
      </c>
      <c r="H58" s="260">
        <v>574.21666666666658</v>
      </c>
      <c r="I58" s="260">
        <v>578.33333333333337</v>
      </c>
      <c r="J58" s="260">
        <v>581.26666666666654</v>
      </c>
      <c r="K58" s="259">
        <v>575.4</v>
      </c>
      <c r="L58" s="259">
        <v>568.35</v>
      </c>
      <c r="M58" s="259">
        <v>3.3908499999999999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3659.9</v>
      </c>
      <c r="D59" s="260">
        <v>3656.6333333333332</v>
      </c>
      <c r="E59" s="260">
        <v>3641.2666666666664</v>
      </c>
      <c r="F59" s="260">
        <v>3622.6333333333332</v>
      </c>
      <c r="G59" s="260">
        <v>3607.2666666666664</v>
      </c>
      <c r="H59" s="260">
        <v>3675.2666666666664</v>
      </c>
      <c r="I59" s="260">
        <v>3690.6333333333332</v>
      </c>
      <c r="J59" s="260">
        <v>3709.2666666666664</v>
      </c>
      <c r="K59" s="259">
        <v>3672</v>
      </c>
      <c r="L59" s="259">
        <v>3638</v>
      </c>
      <c r="M59" s="259">
        <v>1.63476</v>
      </c>
      <c r="N59" s="1"/>
      <c r="O59" s="1"/>
    </row>
    <row r="60" spans="1:15" ht="12.75" customHeight="1">
      <c r="A60" s="30">
        <v>50</v>
      </c>
      <c r="B60" s="269" t="s">
        <v>305</v>
      </c>
      <c r="C60" s="259">
        <v>1114.95</v>
      </c>
      <c r="D60" s="260">
        <v>1112.4166666666667</v>
      </c>
      <c r="E60" s="260">
        <v>1106.0333333333335</v>
      </c>
      <c r="F60" s="260">
        <v>1097.1166666666668</v>
      </c>
      <c r="G60" s="260">
        <v>1090.7333333333336</v>
      </c>
      <c r="H60" s="260">
        <v>1121.3333333333335</v>
      </c>
      <c r="I60" s="260">
        <v>1127.7166666666667</v>
      </c>
      <c r="J60" s="260">
        <v>1136.6333333333334</v>
      </c>
      <c r="K60" s="259">
        <v>1118.8</v>
      </c>
      <c r="L60" s="259">
        <v>1103.5</v>
      </c>
      <c r="M60" s="259">
        <v>1.5766899999999999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6660.45</v>
      </c>
      <c r="D61" s="260">
        <v>6663.8166666666666</v>
      </c>
      <c r="E61" s="260">
        <v>6628.6333333333332</v>
      </c>
      <c r="F61" s="260">
        <v>6596.8166666666666</v>
      </c>
      <c r="G61" s="260">
        <v>6561.6333333333332</v>
      </c>
      <c r="H61" s="260">
        <v>6695.6333333333332</v>
      </c>
      <c r="I61" s="260">
        <v>6730.8166666666657</v>
      </c>
      <c r="J61" s="260">
        <v>6762.6333333333332</v>
      </c>
      <c r="K61" s="259">
        <v>6699</v>
      </c>
      <c r="L61" s="259">
        <v>6632</v>
      </c>
      <c r="M61" s="259">
        <v>10.2925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1634.2</v>
      </c>
      <c r="D62" s="260">
        <v>1640.2</v>
      </c>
      <c r="E62" s="260">
        <v>1625.4</v>
      </c>
      <c r="F62" s="260">
        <v>1616.6000000000001</v>
      </c>
      <c r="G62" s="260">
        <v>1601.8000000000002</v>
      </c>
      <c r="H62" s="260">
        <v>1649</v>
      </c>
      <c r="I62" s="260">
        <v>1663.7999999999997</v>
      </c>
      <c r="J62" s="260">
        <v>1672.6</v>
      </c>
      <c r="K62" s="259">
        <v>1655</v>
      </c>
      <c r="L62" s="259">
        <v>1631.4</v>
      </c>
      <c r="M62" s="259">
        <v>13.835419999999999</v>
      </c>
      <c r="N62" s="1"/>
      <c r="O62" s="1"/>
    </row>
    <row r="63" spans="1:15" ht="12.75" customHeight="1">
      <c r="A63" s="30">
        <v>53</v>
      </c>
      <c r="B63" s="269" t="s">
        <v>243</v>
      </c>
      <c r="C63" s="259">
        <v>6257.15</v>
      </c>
      <c r="D63" s="260">
        <v>6280.05</v>
      </c>
      <c r="E63" s="260">
        <v>6179.1</v>
      </c>
      <c r="F63" s="260">
        <v>6101.05</v>
      </c>
      <c r="G63" s="260">
        <v>6000.1</v>
      </c>
      <c r="H63" s="260">
        <v>6358.1</v>
      </c>
      <c r="I63" s="260">
        <v>6459.0499999999993</v>
      </c>
      <c r="J63" s="260">
        <v>6537.1</v>
      </c>
      <c r="K63" s="259">
        <v>6381</v>
      </c>
      <c r="L63" s="259">
        <v>6202</v>
      </c>
      <c r="M63" s="259">
        <v>1.14361</v>
      </c>
      <c r="N63" s="1"/>
      <c r="O63" s="1"/>
    </row>
    <row r="64" spans="1:15" ht="12.75" customHeight="1">
      <c r="A64" s="30">
        <v>54</v>
      </c>
      <c r="B64" s="269" t="s">
        <v>306</v>
      </c>
      <c r="C64" s="259">
        <v>2932.55</v>
      </c>
      <c r="D64" s="260">
        <v>2959.4</v>
      </c>
      <c r="E64" s="260">
        <v>2891.15</v>
      </c>
      <c r="F64" s="260">
        <v>2849.75</v>
      </c>
      <c r="G64" s="260">
        <v>2781.5</v>
      </c>
      <c r="H64" s="260">
        <v>3000.8</v>
      </c>
      <c r="I64" s="260">
        <v>3069.05</v>
      </c>
      <c r="J64" s="260">
        <v>3110.4500000000003</v>
      </c>
      <c r="K64" s="259">
        <v>3027.65</v>
      </c>
      <c r="L64" s="259">
        <v>2918</v>
      </c>
      <c r="M64" s="259">
        <v>0.71611000000000002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2064.3000000000002</v>
      </c>
      <c r="D65" s="260">
        <v>2069.8333333333335</v>
      </c>
      <c r="E65" s="260">
        <v>2052.9666666666672</v>
      </c>
      <c r="F65" s="260">
        <v>2041.6333333333337</v>
      </c>
      <c r="G65" s="260">
        <v>2024.7666666666673</v>
      </c>
      <c r="H65" s="260">
        <v>2081.166666666667</v>
      </c>
      <c r="I65" s="260">
        <v>2098.0333333333328</v>
      </c>
      <c r="J65" s="260">
        <v>2109.3666666666668</v>
      </c>
      <c r="K65" s="259">
        <v>2086.6999999999998</v>
      </c>
      <c r="L65" s="259">
        <v>2058.5</v>
      </c>
      <c r="M65" s="259">
        <v>2.5614599999999998</v>
      </c>
      <c r="N65" s="1"/>
      <c r="O65" s="1"/>
    </row>
    <row r="66" spans="1:15" ht="12.75" customHeight="1">
      <c r="A66" s="30">
        <v>56</v>
      </c>
      <c r="B66" s="269" t="s">
        <v>307</v>
      </c>
      <c r="C66" s="259">
        <v>383.1</v>
      </c>
      <c r="D66" s="260">
        <v>384.2166666666667</v>
      </c>
      <c r="E66" s="260">
        <v>379.73333333333341</v>
      </c>
      <c r="F66" s="260">
        <v>376.36666666666673</v>
      </c>
      <c r="G66" s="260">
        <v>371.88333333333344</v>
      </c>
      <c r="H66" s="260">
        <v>387.58333333333337</v>
      </c>
      <c r="I66" s="260">
        <v>392.06666666666672</v>
      </c>
      <c r="J66" s="260">
        <v>395.43333333333334</v>
      </c>
      <c r="K66" s="259">
        <v>388.7</v>
      </c>
      <c r="L66" s="259">
        <v>380.85</v>
      </c>
      <c r="M66" s="259">
        <v>13.16769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240.95</v>
      </c>
      <c r="D67" s="260">
        <v>242.0333333333333</v>
      </c>
      <c r="E67" s="260">
        <v>239.21666666666661</v>
      </c>
      <c r="F67" s="260">
        <v>237.48333333333332</v>
      </c>
      <c r="G67" s="260">
        <v>234.66666666666663</v>
      </c>
      <c r="H67" s="260">
        <v>243.76666666666659</v>
      </c>
      <c r="I67" s="260">
        <v>246.58333333333331</v>
      </c>
      <c r="J67" s="260">
        <v>248.31666666666658</v>
      </c>
      <c r="K67" s="259">
        <v>244.85</v>
      </c>
      <c r="L67" s="259">
        <v>240.3</v>
      </c>
      <c r="M67" s="259">
        <v>107.5681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171.95</v>
      </c>
      <c r="D68" s="260">
        <v>171.55000000000004</v>
      </c>
      <c r="E68" s="260">
        <v>170.70000000000007</v>
      </c>
      <c r="F68" s="260">
        <v>169.45000000000005</v>
      </c>
      <c r="G68" s="260">
        <v>168.60000000000008</v>
      </c>
      <c r="H68" s="260">
        <v>172.80000000000007</v>
      </c>
      <c r="I68" s="260">
        <v>173.65000000000003</v>
      </c>
      <c r="J68" s="260">
        <v>174.90000000000006</v>
      </c>
      <c r="K68" s="259">
        <v>172.4</v>
      </c>
      <c r="L68" s="259">
        <v>170.3</v>
      </c>
      <c r="M68" s="259">
        <v>177.05726000000001</v>
      </c>
      <c r="N68" s="1"/>
      <c r="O68" s="1"/>
    </row>
    <row r="69" spans="1:15" ht="12.75" customHeight="1">
      <c r="A69" s="30">
        <v>59</v>
      </c>
      <c r="B69" s="269" t="s">
        <v>244</v>
      </c>
      <c r="C69" s="259">
        <v>86.3</v>
      </c>
      <c r="D69" s="260">
        <v>86.233333333333348</v>
      </c>
      <c r="E69" s="260">
        <v>84.966666666666697</v>
      </c>
      <c r="F69" s="260">
        <v>83.633333333333354</v>
      </c>
      <c r="G69" s="260">
        <v>82.366666666666703</v>
      </c>
      <c r="H69" s="260">
        <v>87.566666666666691</v>
      </c>
      <c r="I69" s="260">
        <v>88.833333333333343</v>
      </c>
      <c r="J69" s="260">
        <v>90.166666666666686</v>
      </c>
      <c r="K69" s="259">
        <v>87.5</v>
      </c>
      <c r="L69" s="259">
        <v>84.9</v>
      </c>
      <c r="M69" s="259">
        <v>165.12468000000001</v>
      </c>
      <c r="N69" s="1"/>
      <c r="O69" s="1"/>
    </row>
    <row r="70" spans="1:15" ht="12.75" customHeight="1">
      <c r="A70" s="30">
        <v>60</v>
      </c>
      <c r="B70" s="269" t="s">
        <v>308</v>
      </c>
      <c r="C70" s="259">
        <v>27.65</v>
      </c>
      <c r="D70" s="260">
        <v>27.5</v>
      </c>
      <c r="E70" s="260">
        <v>27.15</v>
      </c>
      <c r="F70" s="260">
        <v>26.65</v>
      </c>
      <c r="G70" s="260">
        <v>26.299999999999997</v>
      </c>
      <c r="H70" s="260">
        <v>28</v>
      </c>
      <c r="I70" s="260">
        <v>28.35</v>
      </c>
      <c r="J70" s="260">
        <v>28.85</v>
      </c>
      <c r="K70" s="259">
        <v>27.85</v>
      </c>
      <c r="L70" s="259">
        <v>27</v>
      </c>
      <c r="M70" s="259">
        <v>152.76414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1735.05</v>
      </c>
      <c r="D71" s="260">
        <v>1732.1999999999998</v>
      </c>
      <c r="E71" s="260">
        <v>1725.5499999999997</v>
      </c>
      <c r="F71" s="260">
        <v>1716.05</v>
      </c>
      <c r="G71" s="260">
        <v>1709.3999999999999</v>
      </c>
      <c r="H71" s="260">
        <v>1741.6999999999996</v>
      </c>
      <c r="I71" s="260">
        <v>1748.3499999999997</v>
      </c>
      <c r="J71" s="260">
        <v>1757.8499999999995</v>
      </c>
      <c r="K71" s="259">
        <v>1738.85</v>
      </c>
      <c r="L71" s="259">
        <v>1722.7</v>
      </c>
      <c r="M71" s="259">
        <v>1.7539100000000001</v>
      </c>
      <c r="N71" s="1"/>
      <c r="O71" s="1"/>
    </row>
    <row r="72" spans="1:15" ht="12.75" customHeight="1">
      <c r="A72" s="30">
        <v>62</v>
      </c>
      <c r="B72" s="269" t="s">
        <v>309</v>
      </c>
      <c r="C72" s="259">
        <v>4635.3999999999996</v>
      </c>
      <c r="D72" s="260">
        <v>4632.1833333333334</v>
      </c>
      <c r="E72" s="260">
        <v>4614.3666666666668</v>
      </c>
      <c r="F72" s="260">
        <v>4593.333333333333</v>
      </c>
      <c r="G72" s="260">
        <v>4575.5166666666664</v>
      </c>
      <c r="H72" s="260">
        <v>4653.2166666666672</v>
      </c>
      <c r="I72" s="260">
        <v>4671.0333333333347</v>
      </c>
      <c r="J72" s="260">
        <v>4692.0666666666675</v>
      </c>
      <c r="K72" s="259">
        <v>4650</v>
      </c>
      <c r="L72" s="259">
        <v>4611.1499999999996</v>
      </c>
      <c r="M72" s="259">
        <v>0.58299000000000001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622.20000000000005</v>
      </c>
      <c r="D73" s="260">
        <v>621.33333333333337</v>
      </c>
      <c r="E73" s="260">
        <v>614.66666666666674</v>
      </c>
      <c r="F73" s="260">
        <v>607.13333333333333</v>
      </c>
      <c r="G73" s="260">
        <v>600.4666666666667</v>
      </c>
      <c r="H73" s="260">
        <v>628.86666666666679</v>
      </c>
      <c r="I73" s="260">
        <v>635.53333333333353</v>
      </c>
      <c r="J73" s="260">
        <v>643.06666666666683</v>
      </c>
      <c r="K73" s="259">
        <v>628</v>
      </c>
      <c r="L73" s="259">
        <v>613.79999999999995</v>
      </c>
      <c r="M73" s="259">
        <v>8.5285299999999999</v>
      </c>
      <c r="N73" s="1"/>
      <c r="O73" s="1"/>
    </row>
    <row r="74" spans="1:15" ht="12.75" customHeight="1">
      <c r="A74" s="30">
        <v>64</v>
      </c>
      <c r="B74" s="269" t="s">
        <v>310</v>
      </c>
      <c r="C74" s="259">
        <v>962</v>
      </c>
      <c r="D74" s="260">
        <v>964.79999999999984</v>
      </c>
      <c r="E74" s="260">
        <v>957.49999999999966</v>
      </c>
      <c r="F74" s="260">
        <v>952.99999999999977</v>
      </c>
      <c r="G74" s="260">
        <v>945.69999999999959</v>
      </c>
      <c r="H74" s="260">
        <v>969.29999999999973</v>
      </c>
      <c r="I74" s="260">
        <v>976.59999999999991</v>
      </c>
      <c r="J74" s="260">
        <v>981.0999999999998</v>
      </c>
      <c r="K74" s="259">
        <v>972.1</v>
      </c>
      <c r="L74" s="259">
        <v>960.3</v>
      </c>
      <c r="M74" s="259">
        <v>3.2261600000000001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107.45</v>
      </c>
      <c r="D75" s="260">
        <v>106.68333333333334</v>
      </c>
      <c r="E75" s="260">
        <v>105.76666666666668</v>
      </c>
      <c r="F75" s="260">
        <v>104.08333333333334</v>
      </c>
      <c r="G75" s="260">
        <v>103.16666666666669</v>
      </c>
      <c r="H75" s="260">
        <v>108.36666666666667</v>
      </c>
      <c r="I75" s="260">
        <v>109.28333333333333</v>
      </c>
      <c r="J75" s="260">
        <v>110.96666666666667</v>
      </c>
      <c r="K75" s="259">
        <v>107.6</v>
      </c>
      <c r="L75" s="259">
        <v>105</v>
      </c>
      <c r="M75" s="259">
        <v>174.76086000000001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847.45</v>
      </c>
      <c r="D76" s="260">
        <v>850.65</v>
      </c>
      <c r="E76" s="260">
        <v>841.9</v>
      </c>
      <c r="F76" s="260">
        <v>836.35</v>
      </c>
      <c r="G76" s="260">
        <v>827.6</v>
      </c>
      <c r="H76" s="260">
        <v>856.19999999999993</v>
      </c>
      <c r="I76" s="260">
        <v>864.94999999999993</v>
      </c>
      <c r="J76" s="260">
        <v>870.49999999999989</v>
      </c>
      <c r="K76" s="259">
        <v>859.4</v>
      </c>
      <c r="L76" s="259">
        <v>845.1</v>
      </c>
      <c r="M76" s="259">
        <v>7.9206799999999999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87.65</v>
      </c>
      <c r="D77" s="260">
        <v>88.766666666666652</v>
      </c>
      <c r="E77" s="260">
        <v>85.983333333333306</v>
      </c>
      <c r="F77" s="260">
        <v>84.316666666666649</v>
      </c>
      <c r="G77" s="260">
        <v>81.533333333333303</v>
      </c>
      <c r="H77" s="260">
        <v>90.433333333333309</v>
      </c>
      <c r="I77" s="260">
        <v>93.216666666666669</v>
      </c>
      <c r="J77" s="260">
        <v>94.883333333333312</v>
      </c>
      <c r="K77" s="259">
        <v>91.55</v>
      </c>
      <c r="L77" s="259">
        <v>87.1</v>
      </c>
      <c r="M77" s="259">
        <v>541.66040999999996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338.4</v>
      </c>
      <c r="D78" s="260">
        <v>339.23333333333335</v>
      </c>
      <c r="E78" s="260">
        <v>336.66666666666669</v>
      </c>
      <c r="F78" s="260">
        <v>334.93333333333334</v>
      </c>
      <c r="G78" s="260">
        <v>332.36666666666667</v>
      </c>
      <c r="H78" s="260">
        <v>340.9666666666667</v>
      </c>
      <c r="I78" s="260">
        <v>343.5333333333333</v>
      </c>
      <c r="J78" s="260">
        <v>345.26666666666671</v>
      </c>
      <c r="K78" s="259">
        <v>341.8</v>
      </c>
      <c r="L78" s="259">
        <v>337.5</v>
      </c>
      <c r="M78" s="259">
        <v>24.882729999999999</v>
      </c>
      <c r="N78" s="1"/>
      <c r="O78" s="1"/>
    </row>
    <row r="79" spans="1:15" ht="12.75" customHeight="1">
      <c r="A79" s="30">
        <v>69</v>
      </c>
      <c r="B79" s="269" t="s">
        <v>859</v>
      </c>
      <c r="C79" s="259">
        <v>10135.049999999999</v>
      </c>
      <c r="D79" s="260">
        <v>10178.366666666667</v>
      </c>
      <c r="E79" s="260">
        <v>10076.683333333334</v>
      </c>
      <c r="F79" s="260">
        <v>10018.316666666668</v>
      </c>
      <c r="G79" s="260">
        <v>9916.633333333335</v>
      </c>
      <c r="H79" s="260">
        <v>10236.733333333334</v>
      </c>
      <c r="I79" s="260">
        <v>10338.416666666664</v>
      </c>
      <c r="J79" s="260">
        <v>10396.783333333333</v>
      </c>
      <c r="K79" s="259">
        <v>10280.049999999999</v>
      </c>
      <c r="L79" s="259">
        <v>10120</v>
      </c>
      <c r="M79" s="259">
        <v>1.085E-2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844.1</v>
      </c>
      <c r="D80" s="260">
        <v>845.51666666666677</v>
      </c>
      <c r="E80" s="260">
        <v>839.43333333333351</v>
      </c>
      <c r="F80" s="260">
        <v>834.76666666666677</v>
      </c>
      <c r="G80" s="260">
        <v>828.68333333333351</v>
      </c>
      <c r="H80" s="260">
        <v>850.18333333333351</v>
      </c>
      <c r="I80" s="260">
        <v>856.26666666666677</v>
      </c>
      <c r="J80" s="260">
        <v>860.93333333333351</v>
      </c>
      <c r="K80" s="259">
        <v>851.6</v>
      </c>
      <c r="L80" s="259">
        <v>840.85</v>
      </c>
      <c r="M80" s="259">
        <v>33.113160000000001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279.45</v>
      </c>
      <c r="D81" s="260">
        <v>281.21666666666664</v>
      </c>
      <c r="E81" s="260">
        <v>277.13333333333327</v>
      </c>
      <c r="F81" s="260">
        <v>274.81666666666661</v>
      </c>
      <c r="G81" s="260">
        <v>270.73333333333323</v>
      </c>
      <c r="H81" s="260">
        <v>283.5333333333333</v>
      </c>
      <c r="I81" s="260">
        <v>287.61666666666667</v>
      </c>
      <c r="J81" s="260">
        <v>289.93333333333334</v>
      </c>
      <c r="K81" s="259">
        <v>285.3</v>
      </c>
      <c r="L81" s="259">
        <v>278.89999999999998</v>
      </c>
      <c r="M81" s="259">
        <v>14.921670000000001</v>
      </c>
      <c r="N81" s="1"/>
      <c r="O81" s="1"/>
    </row>
    <row r="82" spans="1:15" ht="12.75" customHeight="1">
      <c r="A82" s="30">
        <v>72</v>
      </c>
      <c r="B82" s="269" t="s">
        <v>311</v>
      </c>
      <c r="C82" s="259">
        <v>978.8</v>
      </c>
      <c r="D82" s="260">
        <v>981.2833333333333</v>
      </c>
      <c r="E82" s="260">
        <v>967.56666666666661</v>
      </c>
      <c r="F82" s="260">
        <v>956.33333333333326</v>
      </c>
      <c r="G82" s="260">
        <v>942.61666666666656</v>
      </c>
      <c r="H82" s="260">
        <v>992.51666666666665</v>
      </c>
      <c r="I82" s="260">
        <v>1006.2333333333333</v>
      </c>
      <c r="J82" s="260">
        <v>1017.4666666666667</v>
      </c>
      <c r="K82" s="259">
        <v>995</v>
      </c>
      <c r="L82" s="259">
        <v>970.05</v>
      </c>
      <c r="M82" s="259">
        <v>0.89720999999999995</v>
      </c>
      <c r="N82" s="1"/>
      <c r="O82" s="1"/>
    </row>
    <row r="83" spans="1:15" ht="12.75" customHeight="1">
      <c r="A83" s="30">
        <v>73</v>
      </c>
      <c r="B83" s="269" t="s">
        <v>312</v>
      </c>
      <c r="C83" s="259">
        <v>329.45</v>
      </c>
      <c r="D83" s="260">
        <v>330.83333333333331</v>
      </c>
      <c r="E83" s="260">
        <v>326.96666666666664</v>
      </c>
      <c r="F83" s="260">
        <v>324.48333333333335</v>
      </c>
      <c r="G83" s="260">
        <v>320.61666666666667</v>
      </c>
      <c r="H83" s="260">
        <v>333.31666666666661</v>
      </c>
      <c r="I83" s="260">
        <v>337.18333333333328</v>
      </c>
      <c r="J83" s="260">
        <v>339.66666666666657</v>
      </c>
      <c r="K83" s="259">
        <v>334.7</v>
      </c>
      <c r="L83" s="259">
        <v>328.35</v>
      </c>
      <c r="M83" s="259">
        <v>37.177889999999998</v>
      </c>
      <c r="N83" s="1"/>
      <c r="O83" s="1"/>
    </row>
    <row r="84" spans="1:15" ht="12.75" customHeight="1">
      <c r="A84" s="30">
        <v>74</v>
      </c>
      <c r="B84" s="269" t="s">
        <v>313</v>
      </c>
      <c r="C84" s="259">
        <v>7572.05</v>
      </c>
      <c r="D84" s="260">
        <v>7618.666666666667</v>
      </c>
      <c r="E84" s="260">
        <v>7504.3833333333341</v>
      </c>
      <c r="F84" s="260">
        <v>7436.7166666666672</v>
      </c>
      <c r="G84" s="260">
        <v>7322.4333333333343</v>
      </c>
      <c r="H84" s="260">
        <v>7686.3333333333339</v>
      </c>
      <c r="I84" s="260">
        <v>7800.6166666666668</v>
      </c>
      <c r="J84" s="260">
        <v>7868.2833333333338</v>
      </c>
      <c r="K84" s="259">
        <v>7732.95</v>
      </c>
      <c r="L84" s="259">
        <v>7551</v>
      </c>
      <c r="M84" s="259">
        <v>0.11067</v>
      </c>
      <c r="N84" s="1"/>
      <c r="O84" s="1"/>
    </row>
    <row r="85" spans="1:15" ht="12.75" customHeight="1">
      <c r="A85" s="30">
        <v>75</v>
      </c>
      <c r="B85" s="269" t="s">
        <v>314</v>
      </c>
      <c r="C85" s="259">
        <v>1226.5999999999999</v>
      </c>
      <c r="D85" s="260">
        <v>1227.45</v>
      </c>
      <c r="E85" s="260">
        <v>1214.95</v>
      </c>
      <c r="F85" s="260">
        <v>1203.3</v>
      </c>
      <c r="G85" s="260">
        <v>1190.8</v>
      </c>
      <c r="H85" s="260">
        <v>1239.1000000000001</v>
      </c>
      <c r="I85" s="260">
        <v>1251.6000000000001</v>
      </c>
      <c r="J85" s="260">
        <v>1263.2500000000002</v>
      </c>
      <c r="K85" s="259">
        <v>1239.95</v>
      </c>
      <c r="L85" s="259">
        <v>1215.8</v>
      </c>
      <c r="M85" s="259">
        <v>0.17508000000000001</v>
      </c>
      <c r="N85" s="1"/>
      <c r="O85" s="1"/>
    </row>
    <row r="86" spans="1:15" ht="12.75" customHeight="1">
      <c r="A86" s="30">
        <v>76</v>
      </c>
      <c r="B86" s="269" t="s">
        <v>245</v>
      </c>
      <c r="C86" s="259">
        <v>1036.0999999999999</v>
      </c>
      <c r="D86" s="260">
        <v>1028.7</v>
      </c>
      <c r="E86" s="260">
        <v>1009.4000000000001</v>
      </c>
      <c r="F86" s="260">
        <v>982.7</v>
      </c>
      <c r="G86" s="260">
        <v>963.40000000000009</v>
      </c>
      <c r="H86" s="260">
        <v>1055.4000000000001</v>
      </c>
      <c r="I86" s="260">
        <v>1074.6999999999998</v>
      </c>
      <c r="J86" s="260">
        <v>1101.4000000000001</v>
      </c>
      <c r="K86" s="259">
        <v>1048</v>
      </c>
      <c r="L86" s="259">
        <v>1002</v>
      </c>
      <c r="M86" s="259">
        <v>1.9762299999999999</v>
      </c>
      <c r="N86" s="1"/>
      <c r="O86" s="1"/>
    </row>
    <row r="87" spans="1:15" ht="12.75" customHeight="1">
      <c r="A87" s="30">
        <v>77</v>
      </c>
      <c r="B87" s="269" t="s">
        <v>816</v>
      </c>
      <c r="C87" s="259">
        <v>546.79999999999995</v>
      </c>
      <c r="D87" s="260">
        <v>545.83333333333337</v>
      </c>
      <c r="E87" s="260">
        <v>539.7166666666667</v>
      </c>
      <c r="F87" s="260">
        <v>532.63333333333333</v>
      </c>
      <c r="G87" s="260">
        <v>526.51666666666665</v>
      </c>
      <c r="H87" s="260">
        <v>552.91666666666674</v>
      </c>
      <c r="I87" s="260">
        <v>559.0333333333333</v>
      </c>
      <c r="J87" s="260">
        <v>566.11666666666679</v>
      </c>
      <c r="K87" s="259">
        <v>551.95000000000005</v>
      </c>
      <c r="L87" s="259">
        <v>538.75</v>
      </c>
      <c r="M87" s="259">
        <v>1.95672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17198.7</v>
      </c>
      <c r="D88" s="260">
        <v>17163.733333333334</v>
      </c>
      <c r="E88" s="260">
        <v>17056.566666666666</v>
      </c>
      <c r="F88" s="260">
        <v>16914.433333333331</v>
      </c>
      <c r="G88" s="260">
        <v>16807.266666666663</v>
      </c>
      <c r="H88" s="260">
        <v>17305.866666666669</v>
      </c>
      <c r="I88" s="260">
        <v>17413.033333333333</v>
      </c>
      <c r="J88" s="260">
        <v>17555.166666666672</v>
      </c>
      <c r="K88" s="259">
        <v>17270.900000000001</v>
      </c>
      <c r="L88" s="259">
        <v>17021.599999999999</v>
      </c>
      <c r="M88" s="259">
        <v>0.26790000000000003</v>
      </c>
      <c r="N88" s="1"/>
      <c r="O88" s="1"/>
    </row>
    <row r="89" spans="1:15" ht="12.75" customHeight="1">
      <c r="A89" s="30">
        <v>79</v>
      </c>
      <c r="B89" s="269" t="s">
        <v>315</v>
      </c>
      <c r="C89" s="259">
        <v>498.75</v>
      </c>
      <c r="D89" s="260">
        <v>498.26666666666665</v>
      </c>
      <c r="E89" s="260">
        <v>495.5333333333333</v>
      </c>
      <c r="F89" s="260">
        <v>492.31666666666666</v>
      </c>
      <c r="G89" s="260">
        <v>489.58333333333331</v>
      </c>
      <c r="H89" s="260">
        <v>501.48333333333329</v>
      </c>
      <c r="I89" s="260">
        <v>504.21666666666664</v>
      </c>
      <c r="J89" s="260">
        <v>507.43333333333328</v>
      </c>
      <c r="K89" s="259">
        <v>501</v>
      </c>
      <c r="L89" s="259">
        <v>495.05</v>
      </c>
      <c r="M89" s="259">
        <v>1.4366399999999999</v>
      </c>
      <c r="N89" s="1"/>
      <c r="O89" s="1"/>
    </row>
    <row r="90" spans="1:15" ht="12.75" customHeight="1">
      <c r="A90" s="30">
        <v>80</v>
      </c>
      <c r="B90" s="269" t="s">
        <v>817</v>
      </c>
      <c r="C90" s="259">
        <v>33.700000000000003</v>
      </c>
      <c r="D90" s="260">
        <v>34.366666666666667</v>
      </c>
      <c r="E90" s="260">
        <v>32.733333333333334</v>
      </c>
      <c r="F90" s="260">
        <v>31.766666666666666</v>
      </c>
      <c r="G90" s="260">
        <v>30.133333333333333</v>
      </c>
      <c r="H90" s="260">
        <v>35.333333333333336</v>
      </c>
      <c r="I90" s="260">
        <v>36.966666666666676</v>
      </c>
      <c r="J90" s="260">
        <v>37.933333333333337</v>
      </c>
      <c r="K90" s="259">
        <v>36</v>
      </c>
      <c r="L90" s="259">
        <v>33.4</v>
      </c>
      <c r="M90" s="259">
        <v>297.95558999999997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4403.3500000000004</v>
      </c>
      <c r="D91" s="260">
        <v>4400.333333333333</v>
      </c>
      <c r="E91" s="260">
        <v>4373.0166666666664</v>
      </c>
      <c r="F91" s="260">
        <v>4342.6833333333334</v>
      </c>
      <c r="G91" s="260">
        <v>4315.3666666666668</v>
      </c>
      <c r="H91" s="260">
        <v>4430.6666666666661</v>
      </c>
      <c r="I91" s="260">
        <v>4457.9833333333336</v>
      </c>
      <c r="J91" s="260">
        <v>4488.3166666666657</v>
      </c>
      <c r="K91" s="259">
        <v>4427.6499999999996</v>
      </c>
      <c r="L91" s="259">
        <v>4370</v>
      </c>
      <c r="M91" s="259">
        <v>2.12913</v>
      </c>
      <c r="N91" s="1"/>
      <c r="O91" s="1"/>
    </row>
    <row r="92" spans="1:15" ht="12.75" customHeight="1">
      <c r="A92" s="30">
        <v>82</v>
      </c>
      <c r="B92" s="269" t="s">
        <v>818</v>
      </c>
      <c r="C92" s="259">
        <v>1203.5</v>
      </c>
      <c r="D92" s="260">
        <v>1208.5166666666667</v>
      </c>
      <c r="E92" s="260">
        <v>1193.0333333333333</v>
      </c>
      <c r="F92" s="260">
        <v>1182.5666666666666</v>
      </c>
      <c r="G92" s="260">
        <v>1167.0833333333333</v>
      </c>
      <c r="H92" s="260">
        <v>1218.9833333333333</v>
      </c>
      <c r="I92" s="260">
        <v>1234.4666666666665</v>
      </c>
      <c r="J92" s="260">
        <v>1244.9333333333334</v>
      </c>
      <c r="K92" s="259">
        <v>1224</v>
      </c>
      <c r="L92" s="259">
        <v>1198.05</v>
      </c>
      <c r="M92" s="259">
        <v>0.44867000000000001</v>
      </c>
      <c r="N92" s="1"/>
      <c r="O92" s="1"/>
    </row>
    <row r="93" spans="1:15" ht="12.75" customHeight="1">
      <c r="A93" s="30">
        <v>83</v>
      </c>
      <c r="B93" s="269" t="s">
        <v>316</v>
      </c>
      <c r="C93" s="259">
        <v>509.15</v>
      </c>
      <c r="D93" s="260">
        <v>516.56666666666672</v>
      </c>
      <c r="E93" s="260">
        <v>498.78333333333342</v>
      </c>
      <c r="F93" s="260">
        <v>488.41666666666669</v>
      </c>
      <c r="G93" s="260">
        <v>470.63333333333338</v>
      </c>
      <c r="H93" s="260">
        <v>526.93333333333339</v>
      </c>
      <c r="I93" s="260">
        <v>544.7166666666667</v>
      </c>
      <c r="J93" s="260">
        <v>555.08333333333348</v>
      </c>
      <c r="K93" s="259">
        <v>534.35</v>
      </c>
      <c r="L93" s="259">
        <v>506.2</v>
      </c>
      <c r="M93" s="259">
        <v>3.8640699999999999</v>
      </c>
      <c r="N93" s="1"/>
      <c r="O93" s="1"/>
    </row>
    <row r="94" spans="1:15" ht="12.75" customHeight="1">
      <c r="A94" s="30">
        <v>84</v>
      </c>
      <c r="B94" s="269" t="s">
        <v>246</v>
      </c>
      <c r="C94" s="259">
        <v>75.900000000000006</v>
      </c>
      <c r="D94" s="260">
        <v>75.900000000000006</v>
      </c>
      <c r="E94" s="260">
        <v>75.600000000000009</v>
      </c>
      <c r="F94" s="260">
        <v>75.3</v>
      </c>
      <c r="G94" s="260">
        <v>75</v>
      </c>
      <c r="H94" s="260">
        <v>76.200000000000017</v>
      </c>
      <c r="I94" s="260">
        <v>76.500000000000028</v>
      </c>
      <c r="J94" s="260">
        <v>76.800000000000026</v>
      </c>
      <c r="K94" s="259">
        <v>76.2</v>
      </c>
      <c r="L94" s="259">
        <v>75.599999999999994</v>
      </c>
      <c r="M94" s="259">
        <v>16.010909999999999</v>
      </c>
      <c r="N94" s="1"/>
      <c r="O94" s="1"/>
    </row>
    <row r="95" spans="1:15" ht="12.75" customHeight="1">
      <c r="A95" s="30">
        <v>85</v>
      </c>
      <c r="B95" s="269" t="s">
        <v>775</v>
      </c>
      <c r="C95" s="259">
        <v>281.05</v>
      </c>
      <c r="D95" s="260">
        <v>280.59999999999997</v>
      </c>
      <c r="E95" s="260">
        <v>277.99999999999994</v>
      </c>
      <c r="F95" s="260">
        <v>274.95</v>
      </c>
      <c r="G95" s="260">
        <v>272.34999999999997</v>
      </c>
      <c r="H95" s="260">
        <v>283.64999999999992</v>
      </c>
      <c r="I95" s="260">
        <v>286.24999999999994</v>
      </c>
      <c r="J95" s="260">
        <v>289.2999999999999</v>
      </c>
      <c r="K95" s="259">
        <v>283.2</v>
      </c>
      <c r="L95" s="259">
        <v>277.55</v>
      </c>
      <c r="M95" s="259">
        <v>28.359690000000001</v>
      </c>
      <c r="N95" s="1"/>
      <c r="O95" s="1"/>
    </row>
    <row r="96" spans="1:15" ht="12.75" customHeight="1">
      <c r="A96" s="30">
        <v>86</v>
      </c>
      <c r="B96" s="269" t="s">
        <v>317</v>
      </c>
      <c r="C96" s="259">
        <v>2859.85</v>
      </c>
      <c r="D96" s="260">
        <v>2884.9500000000003</v>
      </c>
      <c r="E96" s="260">
        <v>2815.9000000000005</v>
      </c>
      <c r="F96" s="260">
        <v>2771.9500000000003</v>
      </c>
      <c r="G96" s="260">
        <v>2702.9000000000005</v>
      </c>
      <c r="H96" s="260">
        <v>2928.9000000000005</v>
      </c>
      <c r="I96" s="260">
        <v>2997.9500000000007</v>
      </c>
      <c r="J96" s="260">
        <v>3041.9000000000005</v>
      </c>
      <c r="K96" s="259">
        <v>2954</v>
      </c>
      <c r="L96" s="259">
        <v>2841</v>
      </c>
      <c r="M96" s="259">
        <v>0.62809999999999999</v>
      </c>
      <c r="N96" s="1"/>
      <c r="O96" s="1"/>
    </row>
    <row r="97" spans="1:15" ht="12.75" customHeight="1">
      <c r="A97" s="30">
        <v>87</v>
      </c>
      <c r="B97" s="269" t="s">
        <v>318</v>
      </c>
      <c r="C97" s="259">
        <v>224.45</v>
      </c>
      <c r="D97" s="260">
        <v>223.56666666666669</v>
      </c>
      <c r="E97" s="260">
        <v>220.13333333333338</v>
      </c>
      <c r="F97" s="260">
        <v>215.81666666666669</v>
      </c>
      <c r="G97" s="260">
        <v>212.38333333333338</v>
      </c>
      <c r="H97" s="260">
        <v>227.88333333333338</v>
      </c>
      <c r="I97" s="260">
        <v>231.31666666666672</v>
      </c>
      <c r="J97" s="260">
        <v>235.63333333333338</v>
      </c>
      <c r="K97" s="259">
        <v>227</v>
      </c>
      <c r="L97" s="259">
        <v>219.25</v>
      </c>
      <c r="M97" s="259">
        <v>3.5153699999999999</v>
      </c>
      <c r="N97" s="1"/>
      <c r="O97" s="1"/>
    </row>
    <row r="98" spans="1:15" ht="12.75" customHeight="1">
      <c r="A98" s="30">
        <v>88</v>
      </c>
      <c r="B98" s="269" t="s">
        <v>860</v>
      </c>
      <c r="C98" s="259">
        <v>461.3</v>
      </c>
      <c r="D98" s="260">
        <v>461.34999999999997</v>
      </c>
      <c r="E98" s="260">
        <v>456.19999999999993</v>
      </c>
      <c r="F98" s="260">
        <v>451.09999999999997</v>
      </c>
      <c r="G98" s="260">
        <v>445.94999999999993</v>
      </c>
      <c r="H98" s="260">
        <v>466.44999999999993</v>
      </c>
      <c r="I98" s="260">
        <v>471.59999999999991</v>
      </c>
      <c r="J98" s="260">
        <v>476.69999999999993</v>
      </c>
      <c r="K98" s="259">
        <v>466.5</v>
      </c>
      <c r="L98" s="259">
        <v>456.25</v>
      </c>
      <c r="M98" s="259">
        <v>7.1425599999999996</v>
      </c>
      <c r="N98" s="1"/>
      <c r="O98" s="1"/>
    </row>
    <row r="99" spans="1:15" ht="12.75" customHeight="1">
      <c r="A99" s="30">
        <v>89</v>
      </c>
      <c r="B99" s="269" t="s">
        <v>319</v>
      </c>
      <c r="C99" s="259">
        <v>563.5</v>
      </c>
      <c r="D99" s="260">
        <v>559.86666666666667</v>
      </c>
      <c r="E99" s="260">
        <v>550.73333333333335</v>
      </c>
      <c r="F99" s="260">
        <v>537.9666666666667</v>
      </c>
      <c r="G99" s="260">
        <v>528.83333333333337</v>
      </c>
      <c r="H99" s="260">
        <v>572.63333333333333</v>
      </c>
      <c r="I99" s="260">
        <v>581.76666666666677</v>
      </c>
      <c r="J99" s="260">
        <v>594.5333333333333</v>
      </c>
      <c r="K99" s="259">
        <v>569</v>
      </c>
      <c r="L99" s="259">
        <v>547.1</v>
      </c>
      <c r="M99" s="259">
        <v>14.681839999999999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322.5</v>
      </c>
      <c r="D100" s="260">
        <v>320.45</v>
      </c>
      <c r="E100" s="260">
        <v>317.59999999999997</v>
      </c>
      <c r="F100" s="260">
        <v>312.7</v>
      </c>
      <c r="G100" s="260">
        <v>309.84999999999997</v>
      </c>
      <c r="H100" s="260">
        <v>325.34999999999997</v>
      </c>
      <c r="I100" s="260">
        <v>328.2</v>
      </c>
      <c r="J100" s="260">
        <v>333.09999999999997</v>
      </c>
      <c r="K100" s="259">
        <v>323.3</v>
      </c>
      <c r="L100" s="259">
        <v>315.55</v>
      </c>
      <c r="M100" s="259">
        <v>88.818719999999999</v>
      </c>
      <c r="N100" s="1"/>
      <c r="O100" s="1"/>
    </row>
    <row r="101" spans="1:15" ht="12.75" customHeight="1">
      <c r="A101" s="30">
        <v>91</v>
      </c>
      <c r="B101" s="269" t="s">
        <v>320</v>
      </c>
      <c r="C101" s="259">
        <v>765.6</v>
      </c>
      <c r="D101" s="260">
        <v>767.4666666666667</v>
      </c>
      <c r="E101" s="260">
        <v>757.13333333333344</v>
      </c>
      <c r="F101" s="260">
        <v>748.66666666666674</v>
      </c>
      <c r="G101" s="260">
        <v>738.33333333333348</v>
      </c>
      <c r="H101" s="260">
        <v>775.93333333333339</v>
      </c>
      <c r="I101" s="260">
        <v>786.26666666666665</v>
      </c>
      <c r="J101" s="260">
        <v>794.73333333333335</v>
      </c>
      <c r="K101" s="259">
        <v>777.8</v>
      </c>
      <c r="L101" s="259">
        <v>759</v>
      </c>
      <c r="M101" s="259">
        <v>1.21516</v>
      </c>
      <c r="N101" s="1"/>
      <c r="O101" s="1"/>
    </row>
    <row r="102" spans="1:15" ht="12.75" customHeight="1">
      <c r="A102" s="30">
        <v>92</v>
      </c>
      <c r="B102" s="269" t="s">
        <v>321</v>
      </c>
      <c r="C102" s="259">
        <v>757.05</v>
      </c>
      <c r="D102" s="260">
        <v>751.68333333333339</v>
      </c>
      <c r="E102" s="260">
        <v>743.36666666666679</v>
      </c>
      <c r="F102" s="260">
        <v>729.68333333333339</v>
      </c>
      <c r="G102" s="260">
        <v>721.36666666666679</v>
      </c>
      <c r="H102" s="260">
        <v>765.36666666666679</v>
      </c>
      <c r="I102" s="260">
        <v>773.68333333333339</v>
      </c>
      <c r="J102" s="260">
        <v>787.36666666666679</v>
      </c>
      <c r="K102" s="259">
        <v>760</v>
      </c>
      <c r="L102" s="259">
        <v>738</v>
      </c>
      <c r="M102" s="259">
        <v>9.77773</v>
      </c>
      <c r="N102" s="1"/>
      <c r="O102" s="1"/>
    </row>
    <row r="103" spans="1:15" ht="12.75" customHeight="1">
      <c r="A103" s="30">
        <v>93</v>
      </c>
      <c r="B103" s="269" t="s">
        <v>322</v>
      </c>
      <c r="C103" s="259">
        <v>849.85</v>
      </c>
      <c r="D103" s="260">
        <v>852.94999999999993</v>
      </c>
      <c r="E103" s="260">
        <v>841.89999999999986</v>
      </c>
      <c r="F103" s="260">
        <v>833.94999999999993</v>
      </c>
      <c r="G103" s="260">
        <v>822.89999999999986</v>
      </c>
      <c r="H103" s="260">
        <v>860.89999999999986</v>
      </c>
      <c r="I103" s="260">
        <v>871.94999999999982</v>
      </c>
      <c r="J103" s="260">
        <v>879.89999999999986</v>
      </c>
      <c r="K103" s="259">
        <v>864</v>
      </c>
      <c r="L103" s="259">
        <v>845</v>
      </c>
      <c r="M103" s="259">
        <v>0.69403000000000004</v>
      </c>
      <c r="N103" s="1"/>
      <c r="O103" s="1"/>
    </row>
    <row r="104" spans="1:15" ht="12.75" customHeight="1">
      <c r="A104" s="30">
        <v>94</v>
      </c>
      <c r="B104" s="269" t="s">
        <v>247</v>
      </c>
      <c r="C104" s="259">
        <v>130</v>
      </c>
      <c r="D104" s="260">
        <v>130.33333333333334</v>
      </c>
      <c r="E104" s="260">
        <v>129.16666666666669</v>
      </c>
      <c r="F104" s="260">
        <v>128.33333333333334</v>
      </c>
      <c r="G104" s="260">
        <v>127.16666666666669</v>
      </c>
      <c r="H104" s="260">
        <v>131.16666666666669</v>
      </c>
      <c r="I104" s="260">
        <v>132.33333333333337</v>
      </c>
      <c r="J104" s="260">
        <v>133.16666666666669</v>
      </c>
      <c r="K104" s="259">
        <v>131.5</v>
      </c>
      <c r="L104" s="259">
        <v>129.5</v>
      </c>
      <c r="M104" s="259">
        <v>5.3533299999999997</v>
      </c>
      <c r="N104" s="1"/>
      <c r="O104" s="1"/>
    </row>
    <row r="105" spans="1:15" ht="12.75" customHeight="1">
      <c r="A105" s="30">
        <v>95</v>
      </c>
      <c r="B105" s="269" t="s">
        <v>323</v>
      </c>
      <c r="C105" s="259">
        <v>1895.7</v>
      </c>
      <c r="D105" s="260">
        <v>1908.5</v>
      </c>
      <c r="E105" s="260">
        <v>1869.75</v>
      </c>
      <c r="F105" s="260">
        <v>1843.8</v>
      </c>
      <c r="G105" s="260">
        <v>1805.05</v>
      </c>
      <c r="H105" s="260">
        <v>1934.45</v>
      </c>
      <c r="I105" s="260">
        <v>1973.2</v>
      </c>
      <c r="J105" s="260">
        <v>1999.15</v>
      </c>
      <c r="K105" s="259">
        <v>1947.25</v>
      </c>
      <c r="L105" s="259">
        <v>1882.55</v>
      </c>
      <c r="M105" s="259">
        <v>1.4301999999999999</v>
      </c>
      <c r="N105" s="1"/>
      <c r="O105" s="1"/>
    </row>
    <row r="106" spans="1:15" ht="12.75" customHeight="1">
      <c r="A106" s="30">
        <v>96</v>
      </c>
      <c r="B106" s="269" t="s">
        <v>324</v>
      </c>
      <c r="C106" s="259">
        <v>25.85</v>
      </c>
      <c r="D106" s="260">
        <v>25.716666666666669</v>
      </c>
      <c r="E106" s="260">
        <v>25.483333333333338</v>
      </c>
      <c r="F106" s="260">
        <v>25.116666666666671</v>
      </c>
      <c r="G106" s="260">
        <v>24.88333333333334</v>
      </c>
      <c r="H106" s="260">
        <v>26.083333333333336</v>
      </c>
      <c r="I106" s="260">
        <v>26.31666666666667</v>
      </c>
      <c r="J106" s="260">
        <v>26.683333333333334</v>
      </c>
      <c r="K106" s="259">
        <v>25.95</v>
      </c>
      <c r="L106" s="259">
        <v>25.35</v>
      </c>
      <c r="M106" s="259">
        <v>98.520930000000007</v>
      </c>
      <c r="N106" s="1"/>
      <c r="O106" s="1"/>
    </row>
    <row r="107" spans="1:15" ht="12.75" customHeight="1">
      <c r="A107" s="30">
        <v>97</v>
      </c>
      <c r="B107" s="269" t="s">
        <v>325</v>
      </c>
      <c r="C107" s="259">
        <v>1233.9000000000001</v>
      </c>
      <c r="D107" s="260">
        <v>1235.6499999999999</v>
      </c>
      <c r="E107" s="260">
        <v>1228.2499999999998</v>
      </c>
      <c r="F107" s="260">
        <v>1222.5999999999999</v>
      </c>
      <c r="G107" s="260">
        <v>1215.1999999999998</v>
      </c>
      <c r="H107" s="260">
        <v>1241.2999999999997</v>
      </c>
      <c r="I107" s="260">
        <v>1248.6999999999998</v>
      </c>
      <c r="J107" s="260">
        <v>1254.3499999999997</v>
      </c>
      <c r="K107" s="259">
        <v>1243.05</v>
      </c>
      <c r="L107" s="259">
        <v>1230</v>
      </c>
      <c r="M107" s="259">
        <v>1.7967900000000001</v>
      </c>
      <c r="N107" s="1"/>
      <c r="O107" s="1"/>
    </row>
    <row r="108" spans="1:15" ht="12.75" customHeight="1">
      <c r="A108" s="30">
        <v>98</v>
      </c>
      <c r="B108" s="269" t="s">
        <v>326</v>
      </c>
      <c r="C108" s="259">
        <v>570.54999999999995</v>
      </c>
      <c r="D108" s="260">
        <v>568.11666666666667</v>
      </c>
      <c r="E108" s="260">
        <v>563.2833333333333</v>
      </c>
      <c r="F108" s="260">
        <v>556.01666666666665</v>
      </c>
      <c r="G108" s="260">
        <v>551.18333333333328</v>
      </c>
      <c r="H108" s="260">
        <v>575.38333333333333</v>
      </c>
      <c r="I108" s="260">
        <v>580.21666666666658</v>
      </c>
      <c r="J108" s="260">
        <v>587.48333333333335</v>
      </c>
      <c r="K108" s="259">
        <v>572.95000000000005</v>
      </c>
      <c r="L108" s="259">
        <v>560.85</v>
      </c>
      <c r="M108" s="259">
        <v>1.00278</v>
      </c>
      <c r="N108" s="1"/>
      <c r="O108" s="1"/>
    </row>
    <row r="109" spans="1:15" ht="12.75" customHeight="1">
      <c r="A109" s="30">
        <v>99</v>
      </c>
      <c r="B109" s="269" t="s">
        <v>327</v>
      </c>
      <c r="C109" s="259">
        <v>806.1</v>
      </c>
      <c r="D109" s="260">
        <v>809.01666666666677</v>
      </c>
      <c r="E109" s="260">
        <v>799.53333333333353</v>
      </c>
      <c r="F109" s="260">
        <v>792.96666666666681</v>
      </c>
      <c r="G109" s="260">
        <v>783.48333333333358</v>
      </c>
      <c r="H109" s="260">
        <v>815.58333333333348</v>
      </c>
      <c r="I109" s="260">
        <v>825.06666666666683</v>
      </c>
      <c r="J109" s="260">
        <v>831.63333333333344</v>
      </c>
      <c r="K109" s="259">
        <v>818.5</v>
      </c>
      <c r="L109" s="259">
        <v>802.45</v>
      </c>
      <c r="M109" s="259">
        <v>1.4211199999999999</v>
      </c>
      <c r="N109" s="1"/>
      <c r="O109" s="1"/>
    </row>
    <row r="110" spans="1:15" ht="12.75" customHeight="1">
      <c r="A110" s="30">
        <v>100</v>
      </c>
      <c r="B110" s="269" t="s">
        <v>328</v>
      </c>
      <c r="C110" s="259">
        <v>5418.55</v>
      </c>
      <c r="D110" s="260">
        <v>5423.0666666666666</v>
      </c>
      <c r="E110" s="260">
        <v>5346.2333333333336</v>
      </c>
      <c r="F110" s="260">
        <v>5273.916666666667</v>
      </c>
      <c r="G110" s="260">
        <v>5197.0833333333339</v>
      </c>
      <c r="H110" s="260">
        <v>5495.3833333333332</v>
      </c>
      <c r="I110" s="260">
        <v>5572.2166666666672</v>
      </c>
      <c r="J110" s="260">
        <v>5644.5333333333328</v>
      </c>
      <c r="K110" s="259">
        <v>5499.9</v>
      </c>
      <c r="L110" s="259">
        <v>5350.75</v>
      </c>
      <c r="M110" s="259">
        <v>0.22731999999999999</v>
      </c>
      <c r="N110" s="1"/>
      <c r="O110" s="1"/>
    </row>
    <row r="111" spans="1:15" ht="12.75" customHeight="1">
      <c r="A111" s="30">
        <v>101</v>
      </c>
      <c r="B111" s="269" t="s">
        <v>329</v>
      </c>
      <c r="C111" s="259">
        <v>367.6</v>
      </c>
      <c r="D111" s="260">
        <v>368.2</v>
      </c>
      <c r="E111" s="260">
        <v>363.4</v>
      </c>
      <c r="F111" s="260">
        <v>359.2</v>
      </c>
      <c r="G111" s="260">
        <v>354.4</v>
      </c>
      <c r="H111" s="260">
        <v>372.4</v>
      </c>
      <c r="I111" s="260">
        <v>377.20000000000005</v>
      </c>
      <c r="J111" s="260">
        <v>381.4</v>
      </c>
      <c r="K111" s="259">
        <v>373</v>
      </c>
      <c r="L111" s="259">
        <v>364</v>
      </c>
      <c r="M111" s="259">
        <v>0.92367999999999995</v>
      </c>
      <c r="N111" s="1"/>
      <c r="O111" s="1"/>
    </row>
    <row r="112" spans="1:15" ht="12.75" customHeight="1">
      <c r="A112" s="30">
        <v>102</v>
      </c>
      <c r="B112" s="269" t="s">
        <v>330</v>
      </c>
      <c r="C112" s="259">
        <v>309.45</v>
      </c>
      <c r="D112" s="260">
        <v>307.66666666666669</v>
      </c>
      <c r="E112" s="260">
        <v>304.83333333333337</v>
      </c>
      <c r="F112" s="260">
        <v>300.2166666666667</v>
      </c>
      <c r="G112" s="260">
        <v>297.38333333333338</v>
      </c>
      <c r="H112" s="260">
        <v>312.28333333333336</v>
      </c>
      <c r="I112" s="260">
        <v>315.11666666666673</v>
      </c>
      <c r="J112" s="260">
        <v>319.73333333333335</v>
      </c>
      <c r="K112" s="259">
        <v>310.5</v>
      </c>
      <c r="L112" s="259">
        <v>303.05</v>
      </c>
      <c r="M112" s="259">
        <v>19.034220000000001</v>
      </c>
      <c r="N112" s="1"/>
      <c r="O112" s="1"/>
    </row>
    <row r="113" spans="1:15" ht="12.75" customHeight="1">
      <c r="A113" s="30">
        <v>103</v>
      </c>
      <c r="B113" s="269" t="s">
        <v>819</v>
      </c>
      <c r="C113" s="259">
        <v>440.65</v>
      </c>
      <c r="D113" s="260">
        <v>440.16666666666669</v>
      </c>
      <c r="E113" s="260">
        <v>433.58333333333337</v>
      </c>
      <c r="F113" s="260">
        <v>426.51666666666671</v>
      </c>
      <c r="G113" s="260">
        <v>419.93333333333339</v>
      </c>
      <c r="H113" s="260">
        <v>447.23333333333335</v>
      </c>
      <c r="I113" s="260">
        <v>453.81666666666672</v>
      </c>
      <c r="J113" s="260">
        <v>460.88333333333333</v>
      </c>
      <c r="K113" s="259">
        <v>446.75</v>
      </c>
      <c r="L113" s="259">
        <v>433.1</v>
      </c>
      <c r="M113" s="259">
        <v>1.8568100000000001</v>
      </c>
      <c r="N113" s="1"/>
      <c r="O113" s="1"/>
    </row>
    <row r="114" spans="1:15" ht="12.75" customHeight="1">
      <c r="A114" s="30">
        <v>104</v>
      </c>
      <c r="B114" s="269" t="s">
        <v>331</v>
      </c>
      <c r="C114" s="259">
        <v>604.35</v>
      </c>
      <c r="D114" s="260">
        <v>608.26666666666677</v>
      </c>
      <c r="E114" s="260">
        <v>597.08333333333348</v>
      </c>
      <c r="F114" s="260">
        <v>589.81666666666672</v>
      </c>
      <c r="G114" s="260">
        <v>578.63333333333344</v>
      </c>
      <c r="H114" s="260">
        <v>615.53333333333353</v>
      </c>
      <c r="I114" s="260">
        <v>626.7166666666667</v>
      </c>
      <c r="J114" s="260">
        <v>633.98333333333358</v>
      </c>
      <c r="K114" s="259">
        <v>619.45000000000005</v>
      </c>
      <c r="L114" s="259">
        <v>601</v>
      </c>
      <c r="M114" s="259">
        <v>0.35239999999999999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737.7</v>
      </c>
      <c r="D115" s="260">
        <v>736.0333333333333</v>
      </c>
      <c r="E115" s="260">
        <v>729.26666666666665</v>
      </c>
      <c r="F115" s="260">
        <v>720.83333333333337</v>
      </c>
      <c r="G115" s="260">
        <v>714.06666666666672</v>
      </c>
      <c r="H115" s="260">
        <v>744.46666666666658</v>
      </c>
      <c r="I115" s="260">
        <v>751.23333333333323</v>
      </c>
      <c r="J115" s="260">
        <v>759.66666666666652</v>
      </c>
      <c r="K115" s="259">
        <v>742.8</v>
      </c>
      <c r="L115" s="259">
        <v>727.6</v>
      </c>
      <c r="M115" s="259">
        <v>10.58745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1115.3499999999999</v>
      </c>
      <c r="D116" s="260">
        <v>1115.3499999999999</v>
      </c>
      <c r="E116" s="260">
        <v>1108.1499999999999</v>
      </c>
      <c r="F116" s="260">
        <v>1100.95</v>
      </c>
      <c r="G116" s="260">
        <v>1093.75</v>
      </c>
      <c r="H116" s="260">
        <v>1122.5499999999997</v>
      </c>
      <c r="I116" s="260">
        <v>1129.7499999999995</v>
      </c>
      <c r="J116" s="260">
        <v>1136.9499999999996</v>
      </c>
      <c r="K116" s="259">
        <v>1122.55</v>
      </c>
      <c r="L116" s="259">
        <v>1108.1500000000001</v>
      </c>
      <c r="M116" s="259">
        <v>12.365539999999999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195.65</v>
      </c>
      <c r="D117" s="260">
        <v>195.43333333333331</v>
      </c>
      <c r="E117" s="260">
        <v>191.46666666666661</v>
      </c>
      <c r="F117" s="260">
        <v>187.2833333333333</v>
      </c>
      <c r="G117" s="260">
        <v>183.31666666666661</v>
      </c>
      <c r="H117" s="260">
        <v>199.61666666666662</v>
      </c>
      <c r="I117" s="260">
        <v>203.58333333333331</v>
      </c>
      <c r="J117" s="260">
        <v>207.76666666666662</v>
      </c>
      <c r="K117" s="259">
        <v>199.4</v>
      </c>
      <c r="L117" s="259">
        <v>191.25</v>
      </c>
      <c r="M117" s="259">
        <v>66.293580000000006</v>
      </c>
      <c r="N117" s="1"/>
      <c r="O117" s="1"/>
    </row>
    <row r="118" spans="1:15" ht="12.75" customHeight="1">
      <c r="A118" s="30">
        <v>108</v>
      </c>
      <c r="B118" s="269" t="s">
        <v>809</v>
      </c>
      <c r="C118" s="259">
        <v>1558.5</v>
      </c>
      <c r="D118" s="260">
        <v>1545.8333333333333</v>
      </c>
      <c r="E118" s="260">
        <v>1522.6666666666665</v>
      </c>
      <c r="F118" s="260">
        <v>1486.8333333333333</v>
      </c>
      <c r="G118" s="260">
        <v>1463.6666666666665</v>
      </c>
      <c r="H118" s="260">
        <v>1581.6666666666665</v>
      </c>
      <c r="I118" s="260">
        <v>1604.833333333333</v>
      </c>
      <c r="J118" s="260">
        <v>1640.6666666666665</v>
      </c>
      <c r="K118" s="259">
        <v>1569</v>
      </c>
      <c r="L118" s="259">
        <v>1510</v>
      </c>
      <c r="M118" s="259">
        <v>1.8619300000000001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231.25</v>
      </c>
      <c r="D119" s="260">
        <v>229.85</v>
      </c>
      <c r="E119" s="260">
        <v>227.89999999999998</v>
      </c>
      <c r="F119" s="260">
        <v>224.54999999999998</v>
      </c>
      <c r="G119" s="260">
        <v>222.59999999999997</v>
      </c>
      <c r="H119" s="260">
        <v>233.2</v>
      </c>
      <c r="I119" s="260">
        <v>235.14999999999998</v>
      </c>
      <c r="J119" s="260">
        <v>238.5</v>
      </c>
      <c r="K119" s="259">
        <v>231.8</v>
      </c>
      <c r="L119" s="259">
        <v>226.5</v>
      </c>
      <c r="M119" s="259">
        <v>87.327110000000005</v>
      </c>
      <c r="N119" s="1"/>
      <c r="O119" s="1"/>
    </row>
    <row r="120" spans="1:15" ht="12.75" customHeight="1">
      <c r="A120" s="30">
        <v>110</v>
      </c>
      <c r="B120" s="269" t="s">
        <v>332</v>
      </c>
      <c r="C120" s="259">
        <v>661.1</v>
      </c>
      <c r="D120" s="260">
        <v>666.81666666666661</v>
      </c>
      <c r="E120" s="260">
        <v>646.63333333333321</v>
      </c>
      <c r="F120" s="260">
        <v>632.16666666666663</v>
      </c>
      <c r="G120" s="260">
        <v>611.98333333333323</v>
      </c>
      <c r="H120" s="260">
        <v>681.28333333333319</v>
      </c>
      <c r="I120" s="260">
        <v>701.46666666666658</v>
      </c>
      <c r="J120" s="260">
        <v>715.93333333333317</v>
      </c>
      <c r="K120" s="259">
        <v>687</v>
      </c>
      <c r="L120" s="259">
        <v>652.35</v>
      </c>
      <c r="M120" s="259">
        <v>17.326899999999998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4191.8</v>
      </c>
      <c r="D121" s="260">
        <v>4210.9666666666662</v>
      </c>
      <c r="E121" s="260">
        <v>4156.9333333333325</v>
      </c>
      <c r="F121" s="260">
        <v>4122.0666666666666</v>
      </c>
      <c r="G121" s="260">
        <v>4068.0333333333328</v>
      </c>
      <c r="H121" s="260">
        <v>4245.8333333333321</v>
      </c>
      <c r="I121" s="260">
        <v>4299.8666666666668</v>
      </c>
      <c r="J121" s="260">
        <v>4334.7333333333318</v>
      </c>
      <c r="K121" s="259">
        <v>4265</v>
      </c>
      <c r="L121" s="259">
        <v>4176.1000000000004</v>
      </c>
      <c r="M121" s="259">
        <v>2.4842900000000001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1598.25</v>
      </c>
      <c r="D122" s="260">
        <v>1607.4166666666667</v>
      </c>
      <c r="E122" s="260">
        <v>1585.6833333333334</v>
      </c>
      <c r="F122" s="260">
        <v>1573.1166666666666</v>
      </c>
      <c r="G122" s="260">
        <v>1551.3833333333332</v>
      </c>
      <c r="H122" s="260">
        <v>1619.9833333333336</v>
      </c>
      <c r="I122" s="260">
        <v>1641.7166666666667</v>
      </c>
      <c r="J122" s="260">
        <v>1654.2833333333338</v>
      </c>
      <c r="K122" s="259">
        <v>1629.15</v>
      </c>
      <c r="L122" s="259">
        <v>1594.85</v>
      </c>
      <c r="M122" s="259">
        <v>4.4803199999999999</v>
      </c>
      <c r="N122" s="1"/>
      <c r="O122" s="1"/>
    </row>
    <row r="123" spans="1:15" ht="12.75" customHeight="1">
      <c r="A123" s="30">
        <v>113</v>
      </c>
      <c r="B123" s="269" t="s">
        <v>333</v>
      </c>
      <c r="C123" s="259">
        <v>2298</v>
      </c>
      <c r="D123" s="260">
        <v>2299.6666666666665</v>
      </c>
      <c r="E123" s="260">
        <v>2275.9833333333331</v>
      </c>
      <c r="F123" s="260">
        <v>2253.9666666666667</v>
      </c>
      <c r="G123" s="260">
        <v>2230.2833333333333</v>
      </c>
      <c r="H123" s="260">
        <v>2321.6833333333329</v>
      </c>
      <c r="I123" s="260">
        <v>2345.3666666666663</v>
      </c>
      <c r="J123" s="260">
        <v>2367.3833333333328</v>
      </c>
      <c r="K123" s="259">
        <v>2323.35</v>
      </c>
      <c r="L123" s="259">
        <v>2277.65</v>
      </c>
      <c r="M123" s="259">
        <v>1.5422199999999999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776.05</v>
      </c>
      <c r="D124" s="260">
        <v>778.08333333333337</v>
      </c>
      <c r="E124" s="260">
        <v>769.66666666666674</v>
      </c>
      <c r="F124" s="260">
        <v>763.28333333333342</v>
      </c>
      <c r="G124" s="260">
        <v>754.86666666666679</v>
      </c>
      <c r="H124" s="260">
        <v>784.4666666666667</v>
      </c>
      <c r="I124" s="260">
        <v>792.88333333333344</v>
      </c>
      <c r="J124" s="260">
        <v>799.26666666666665</v>
      </c>
      <c r="K124" s="259">
        <v>786.5</v>
      </c>
      <c r="L124" s="259">
        <v>771.7</v>
      </c>
      <c r="M124" s="259">
        <v>6.9674899999999997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921</v>
      </c>
      <c r="D125" s="260">
        <v>918.43333333333339</v>
      </c>
      <c r="E125" s="260">
        <v>912.86666666666679</v>
      </c>
      <c r="F125" s="260">
        <v>904.73333333333335</v>
      </c>
      <c r="G125" s="260">
        <v>899.16666666666674</v>
      </c>
      <c r="H125" s="260">
        <v>926.56666666666683</v>
      </c>
      <c r="I125" s="260">
        <v>932.13333333333344</v>
      </c>
      <c r="J125" s="260">
        <v>940.26666666666688</v>
      </c>
      <c r="K125" s="259">
        <v>924</v>
      </c>
      <c r="L125" s="259">
        <v>910.3</v>
      </c>
      <c r="M125" s="259">
        <v>4.2325699999999999</v>
      </c>
      <c r="N125" s="1"/>
      <c r="O125" s="1"/>
    </row>
    <row r="126" spans="1:15" ht="12.75" customHeight="1">
      <c r="A126" s="30">
        <v>116</v>
      </c>
      <c r="B126" s="269" t="s">
        <v>334</v>
      </c>
      <c r="C126" s="259">
        <v>931.25</v>
      </c>
      <c r="D126" s="260">
        <v>930.83333333333337</v>
      </c>
      <c r="E126" s="260">
        <v>923.56666666666672</v>
      </c>
      <c r="F126" s="260">
        <v>915.88333333333333</v>
      </c>
      <c r="G126" s="260">
        <v>908.61666666666667</v>
      </c>
      <c r="H126" s="260">
        <v>938.51666666666677</v>
      </c>
      <c r="I126" s="260">
        <v>945.78333333333342</v>
      </c>
      <c r="J126" s="260">
        <v>953.46666666666681</v>
      </c>
      <c r="K126" s="259">
        <v>938.1</v>
      </c>
      <c r="L126" s="259">
        <v>923.15</v>
      </c>
      <c r="M126" s="259">
        <v>1.4014599999999999</v>
      </c>
      <c r="N126" s="1"/>
      <c r="O126" s="1"/>
    </row>
    <row r="127" spans="1:15" ht="12.75" customHeight="1">
      <c r="A127" s="30">
        <v>117</v>
      </c>
      <c r="B127" s="269" t="s">
        <v>248</v>
      </c>
      <c r="C127" s="259">
        <v>369.95</v>
      </c>
      <c r="D127" s="260">
        <v>371.06666666666666</v>
      </c>
      <c r="E127" s="260">
        <v>367.33333333333331</v>
      </c>
      <c r="F127" s="260">
        <v>364.71666666666664</v>
      </c>
      <c r="G127" s="260">
        <v>360.98333333333329</v>
      </c>
      <c r="H127" s="260">
        <v>373.68333333333334</v>
      </c>
      <c r="I127" s="260">
        <v>377.41666666666669</v>
      </c>
      <c r="J127" s="260">
        <v>380.03333333333336</v>
      </c>
      <c r="K127" s="259">
        <v>374.8</v>
      </c>
      <c r="L127" s="259">
        <v>368.45</v>
      </c>
      <c r="M127" s="259">
        <v>13.568809999999999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1445</v>
      </c>
      <c r="D128" s="260">
        <v>1442.7666666666667</v>
      </c>
      <c r="E128" s="260">
        <v>1430.5333333333333</v>
      </c>
      <c r="F128" s="260">
        <v>1416.0666666666666</v>
      </c>
      <c r="G128" s="260">
        <v>1403.8333333333333</v>
      </c>
      <c r="H128" s="260">
        <v>1457.2333333333333</v>
      </c>
      <c r="I128" s="260">
        <v>1469.4666666666665</v>
      </c>
      <c r="J128" s="260">
        <v>1483.9333333333334</v>
      </c>
      <c r="K128" s="259">
        <v>1455</v>
      </c>
      <c r="L128" s="259">
        <v>1428.3</v>
      </c>
      <c r="M128" s="259">
        <v>4.7473000000000001</v>
      </c>
      <c r="N128" s="1"/>
      <c r="O128" s="1"/>
    </row>
    <row r="129" spans="1:15" ht="12.75" customHeight="1">
      <c r="A129" s="30">
        <v>119</v>
      </c>
      <c r="B129" s="269" t="s">
        <v>335</v>
      </c>
      <c r="C129" s="259">
        <v>855.25</v>
      </c>
      <c r="D129" s="260">
        <v>848.08333333333337</v>
      </c>
      <c r="E129" s="260">
        <v>838.26666666666677</v>
      </c>
      <c r="F129" s="260">
        <v>821.28333333333342</v>
      </c>
      <c r="G129" s="260">
        <v>811.46666666666681</v>
      </c>
      <c r="H129" s="260">
        <v>865.06666666666672</v>
      </c>
      <c r="I129" s="260">
        <v>874.88333333333333</v>
      </c>
      <c r="J129" s="260">
        <v>891.86666666666667</v>
      </c>
      <c r="K129" s="259">
        <v>857.9</v>
      </c>
      <c r="L129" s="259">
        <v>831.1</v>
      </c>
      <c r="M129" s="259">
        <v>2.6593100000000001</v>
      </c>
      <c r="N129" s="1"/>
      <c r="O129" s="1"/>
    </row>
    <row r="130" spans="1:15" ht="12.75" customHeight="1">
      <c r="A130" s="30">
        <v>120</v>
      </c>
      <c r="B130" s="269" t="s">
        <v>337</v>
      </c>
      <c r="C130" s="259">
        <v>883.65</v>
      </c>
      <c r="D130" s="260">
        <v>885.2833333333333</v>
      </c>
      <c r="E130" s="260">
        <v>876.91666666666663</v>
      </c>
      <c r="F130" s="260">
        <v>870.18333333333328</v>
      </c>
      <c r="G130" s="260">
        <v>861.81666666666661</v>
      </c>
      <c r="H130" s="260">
        <v>892.01666666666665</v>
      </c>
      <c r="I130" s="260">
        <v>900.38333333333344</v>
      </c>
      <c r="J130" s="260">
        <v>907.11666666666667</v>
      </c>
      <c r="K130" s="259">
        <v>893.65</v>
      </c>
      <c r="L130" s="259">
        <v>878.55</v>
      </c>
      <c r="M130" s="259">
        <v>0.22733999999999999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417.25</v>
      </c>
      <c r="D131" s="260">
        <v>415.25</v>
      </c>
      <c r="E131" s="260">
        <v>412</v>
      </c>
      <c r="F131" s="260">
        <v>406.75</v>
      </c>
      <c r="G131" s="260">
        <v>403.5</v>
      </c>
      <c r="H131" s="260">
        <v>420.5</v>
      </c>
      <c r="I131" s="260">
        <v>423.75</v>
      </c>
      <c r="J131" s="260">
        <v>429</v>
      </c>
      <c r="K131" s="259">
        <v>418.5</v>
      </c>
      <c r="L131" s="259">
        <v>410</v>
      </c>
      <c r="M131" s="259">
        <v>63.611190000000001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587.1</v>
      </c>
      <c r="D132" s="260">
        <v>587.48333333333323</v>
      </c>
      <c r="E132" s="260">
        <v>582.46666666666647</v>
      </c>
      <c r="F132" s="260">
        <v>577.83333333333326</v>
      </c>
      <c r="G132" s="260">
        <v>572.81666666666649</v>
      </c>
      <c r="H132" s="260">
        <v>592.11666666666645</v>
      </c>
      <c r="I132" s="260">
        <v>597.1333333333331</v>
      </c>
      <c r="J132" s="260">
        <v>601.76666666666642</v>
      </c>
      <c r="K132" s="259">
        <v>592.5</v>
      </c>
      <c r="L132" s="259">
        <v>582.85</v>
      </c>
      <c r="M132" s="259">
        <v>31.375330000000002</v>
      </c>
      <c r="N132" s="1"/>
      <c r="O132" s="1"/>
    </row>
    <row r="133" spans="1:15" ht="12.75" customHeight="1">
      <c r="A133" s="30">
        <v>123</v>
      </c>
      <c r="B133" s="269" t="s">
        <v>249</v>
      </c>
      <c r="C133" s="259">
        <v>1885.5</v>
      </c>
      <c r="D133" s="260">
        <v>1902.45</v>
      </c>
      <c r="E133" s="260">
        <v>1858.0500000000002</v>
      </c>
      <c r="F133" s="260">
        <v>1830.6000000000001</v>
      </c>
      <c r="G133" s="260">
        <v>1786.2000000000003</v>
      </c>
      <c r="H133" s="260">
        <v>1929.9</v>
      </c>
      <c r="I133" s="260">
        <v>1974.3000000000002</v>
      </c>
      <c r="J133" s="260">
        <v>2001.75</v>
      </c>
      <c r="K133" s="259">
        <v>1946.85</v>
      </c>
      <c r="L133" s="259">
        <v>1875</v>
      </c>
      <c r="M133" s="259">
        <v>5.0976999999999997</v>
      </c>
      <c r="N133" s="1"/>
      <c r="O133" s="1"/>
    </row>
    <row r="134" spans="1:15" ht="12.75" customHeight="1">
      <c r="A134" s="30">
        <v>124</v>
      </c>
      <c r="B134" s="269" t="s">
        <v>861</v>
      </c>
      <c r="C134" s="259">
        <v>792</v>
      </c>
      <c r="D134" s="260">
        <v>796.86666666666667</v>
      </c>
      <c r="E134" s="260">
        <v>785.13333333333333</v>
      </c>
      <c r="F134" s="260">
        <v>778.26666666666665</v>
      </c>
      <c r="G134" s="260">
        <v>766.5333333333333</v>
      </c>
      <c r="H134" s="260">
        <v>803.73333333333335</v>
      </c>
      <c r="I134" s="260">
        <v>815.4666666666667</v>
      </c>
      <c r="J134" s="260">
        <v>822.33333333333337</v>
      </c>
      <c r="K134" s="259">
        <v>808.6</v>
      </c>
      <c r="L134" s="259">
        <v>790</v>
      </c>
      <c r="M134" s="259">
        <v>3.4293300000000002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2255.4499999999998</v>
      </c>
      <c r="D135" s="260">
        <v>2237.7833333333333</v>
      </c>
      <c r="E135" s="260">
        <v>2214.6666666666665</v>
      </c>
      <c r="F135" s="260">
        <v>2173.8833333333332</v>
      </c>
      <c r="G135" s="260">
        <v>2150.7666666666664</v>
      </c>
      <c r="H135" s="260">
        <v>2278.5666666666666</v>
      </c>
      <c r="I135" s="260">
        <v>2301.6833333333334</v>
      </c>
      <c r="J135" s="260">
        <v>2342.4666666666667</v>
      </c>
      <c r="K135" s="259">
        <v>2260.9</v>
      </c>
      <c r="L135" s="259">
        <v>2197</v>
      </c>
      <c r="M135" s="259">
        <v>6.5998599999999996</v>
      </c>
      <c r="N135" s="1"/>
      <c r="O135" s="1"/>
    </row>
    <row r="136" spans="1:15" ht="12.75" customHeight="1">
      <c r="A136" s="30">
        <v>126</v>
      </c>
      <c r="B136" s="269" t="s">
        <v>854</v>
      </c>
      <c r="C136" s="259">
        <v>354.3</v>
      </c>
      <c r="D136" s="260">
        <v>355.9666666666667</v>
      </c>
      <c r="E136" s="260">
        <v>349.13333333333338</v>
      </c>
      <c r="F136" s="260">
        <v>343.9666666666667</v>
      </c>
      <c r="G136" s="260">
        <v>337.13333333333338</v>
      </c>
      <c r="H136" s="260">
        <v>361.13333333333338</v>
      </c>
      <c r="I136" s="260">
        <v>367.96666666666664</v>
      </c>
      <c r="J136" s="260">
        <v>373.13333333333338</v>
      </c>
      <c r="K136" s="259">
        <v>362.8</v>
      </c>
      <c r="L136" s="259">
        <v>350.8</v>
      </c>
      <c r="M136" s="259">
        <v>32.885019999999997</v>
      </c>
      <c r="N136" s="1"/>
      <c r="O136" s="1"/>
    </row>
    <row r="137" spans="1:15" ht="12.75" customHeight="1">
      <c r="A137" s="30">
        <v>127</v>
      </c>
      <c r="B137" s="269" t="s">
        <v>338</v>
      </c>
      <c r="C137" s="259">
        <v>234.2</v>
      </c>
      <c r="D137" s="260">
        <v>232.43333333333331</v>
      </c>
      <c r="E137" s="260">
        <v>229.96666666666661</v>
      </c>
      <c r="F137" s="260">
        <v>225.73333333333329</v>
      </c>
      <c r="G137" s="260">
        <v>223.26666666666659</v>
      </c>
      <c r="H137" s="260">
        <v>236.66666666666663</v>
      </c>
      <c r="I137" s="260">
        <v>239.13333333333333</v>
      </c>
      <c r="J137" s="260">
        <v>243.36666666666665</v>
      </c>
      <c r="K137" s="259">
        <v>234.9</v>
      </c>
      <c r="L137" s="259">
        <v>228.2</v>
      </c>
      <c r="M137" s="259">
        <v>59.565489999999997</v>
      </c>
      <c r="N137" s="1"/>
      <c r="O137" s="1"/>
    </row>
    <row r="138" spans="1:15" ht="12.75" customHeight="1">
      <c r="A138" s="30">
        <v>128</v>
      </c>
      <c r="B138" s="269" t="s">
        <v>820</v>
      </c>
      <c r="C138" s="259">
        <v>191.45</v>
      </c>
      <c r="D138" s="260">
        <v>190.61666666666667</v>
      </c>
      <c r="E138" s="260">
        <v>189.33333333333334</v>
      </c>
      <c r="F138" s="260">
        <v>187.21666666666667</v>
      </c>
      <c r="G138" s="260">
        <v>185.93333333333334</v>
      </c>
      <c r="H138" s="260">
        <v>192.73333333333335</v>
      </c>
      <c r="I138" s="260">
        <v>194.01666666666665</v>
      </c>
      <c r="J138" s="260">
        <v>196.13333333333335</v>
      </c>
      <c r="K138" s="259">
        <v>191.9</v>
      </c>
      <c r="L138" s="259">
        <v>188.5</v>
      </c>
      <c r="M138" s="259">
        <v>23.37613</v>
      </c>
      <c r="N138" s="1"/>
      <c r="O138" s="1"/>
    </row>
    <row r="139" spans="1:15" ht="12.75" customHeight="1">
      <c r="A139" s="30">
        <v>129</v>
      </c>
      <c r="B139" s="269" t="s">
        <v>250</v>
      </c>
      <c r="C139" s="259">
        <v>47.3</v>
      </c>
      <c r="D139" s="260">
        <v>47.866666666666667</v>
      </c>
      <c r="E139" s="260">
        <v>46.483333333333334</v>
      </c>
      <c r="F139" s="260">
        <v>45.666666666666664</v>
      </c>
      <c r="G139" s="260">
        <v>44.283333333333331</v>
      </c>
      <c r="H139" s="260">
        <v>48.683333333333337</v>
      </c>
      <c r="I139" s="260">
        <v>50.066666666666677</v>
      </c>
      <c r="J139" s="260">
        <v>50.88333333333334</v>
      </c>
      <c r="K139" s="259">
        <v>49.25</v>
      </c>
      <c r="L139" s="259">
        <v>47.05</v>
      </c>
      <c r="M139" s="259">
        <v>41.178089999999997</v>
      </c>
      <c r="N139" s="1"/>
      <c r="O139" s="1"/>
    </row>
    <row r="140" spans="1:15" ht="12.75" customHeight="1">
      <c r="A140" s="30">
        <v>130</v>
      </c>
      <c r="B140" s="269" t="s">
        <v>339</v>
      </c>
      <c r="C140" s="259">
        <v>241.4</v>
      </c>
      <c r="D140" s="260">
        <v>242.85</v>
      </c>
      <c r="E140" s="260">
        <v>238.7</v>
      </c>
      <c r="F140" s="260">
        <v>236</v>
      </c>
      <c r="G140" s="260">
        <v>231.85</v>
      </c>
      <c r="H140" s="260">
        <v>245.54999999999998</v>
      </c>
      <c r="I140" s="260">
        <v>249.70000000000002</v>
      </c>
      <c r="J140" s="260">
        <v>252.39999999999998</v>
      </c>
      <c r="K140" s="259">
        <v>247</v>
      </c>
      <c r="L140" s="259">
        <v>240.15</v>
      </c>
      <c r="M140" s="259">
        <v>7.0986599999999997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3368.85</v>
      </c>
      <c r="D141" s="260">
        <v>3370.2833333333333</v>
      </c>
      <c r="E141" s="260">
        <v>3345.5666666666666</v>
      </c>
      <c r="F141" s="260">
        <v>3322.2833333333333</v>
      </c>
      <c r="G141" s="260">
        <v>3297.5666666666666</v>
      </c>
      <c r="H141" s="260">
        <v>3393.5666666666666</v>
      </c>
      <c r="I141" s="260">
        <v>3418.2833333333328</v>
      </c>
      <c r="J141" s="260">
        <v>3441.5666666666666</v>
      </c>
      <c r="K141" s="259">
        <v>3395</v>
      </c>
      <c r="L141" s="259">
        <v>3347</v>
      </c>
      <c r="M141" s="259">
        <v>3.7996599999999998</v>
      </c>
      <c r="N141" s="1"/>
      <c r="O141" s="1"/>
    </row>
    <row r="142" spans="1:15" ht="12.75" customHeight="1">
      <c r="A142" s="30">
        <v>132</v>
      </c>
      <c r="B142" s="269" t="s">
        <v>251</v>
      </c>
      <c r="C142" s="259">
        <v>4368.3</v>
      </c>
      <c r="D142" s="260">
        <v>4372.6333333333332</v>
      </c>
      <c r="E142" s="260">
        <v>4340.2666666666664</v>
      </c>
      <c r="F142" s="260">
        <v>4312.2333333333336</v>
      </c>
      <c r="G142" s="260">
        <v>4279.8666666666668</v>
      </c>
      <c r="H142" s="260">
        <v>4400.6666666666661</v>
      </c>
      <c r="I142" s="260">
        <v>4433.0333333333328</v>
      </c>
      <c r="J142" s="260">
        <v>4461.0666666666657</v>
      </c>
      <c r="K142" s="259">
        <v>4405</v>
      </c>
      <c r="L142" s="259">
        <v>4344.6000000000004</v>
      </c>
      <c r="M142" s="259">
        <v>0.68056000000000005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2493.3000000000002</v>
      </c>
      <c r="D143" s="260">
        <v>2489.6166666666668</v>
      </c>
      <c r="E143" s="260">
        <v>2469.2333333333336</v>
      </c>
      <c r="F143" s="260">
        <v>2445.166666666667</v>
      </c>
      <c r="G143" s="260">
        <v>2424.7833333333338</v>
      </c>
      <c r="H143" s="260">
        <v>2513.6833333333334</v>
      </c>
      <c r="I143" s="260">
        <v>2534.0666666666666</v>
      </c>
      <c r="J143" s="260">
        <v>2558.1333333333332</v>
      </c>
      <c r="K143" s="259">
        <v>2510</v>
      </c>
      <c r="L143" s="259">
        <v>2465.5500000000002</v>
      </c>
      <c r="M143" s="259">
        <v>1.88534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4479.3999999999996</v>
      </c>
      <c r="D144" s="260">
        <v>4487.1833333333334</v>
      </c>
      <c r="E144" s="260">
        <v>4442.3666666666668</v>
      </c>
      <c r="F144" s="260">
        <v>4405.333333333333</v>
      </c>
      <c r="G144" s="260">
        <v>4360.5166666666664</v>
      </c>
      <c r="H144" s="260">
        <v>4524.2166666666672</v>
      </c>
      <c r="I144" s="260">
        <v>4569.0333333333347</v>
      </c>
      <c r="J144" s="260">
        <v>4606.0666666666675</v>
      </c>
      <c r="K144" s="259">
        <v>4532</v>
      </c>
      <c r="L144" s="259">
        <v>4450.1499999999996</v>
      </c>
      <c r="M144" s="259">
        <v>3.9233899999999999</v>
      </c>
      <c r="N144" s="1"/>
      <c r="O144" s="1"/>
    </row>
    <row r="145" spans="1:15" ht="12.75" customHeight="1">
      <c r="A145" s="30">
        <v>135</v>
      </c>
      <c r="B145" s="269" t="s">
        <v>340</v>
      </c>
      <c r="C145" s="259">
        <v>600.5</v>
      </c>
      <c r="D145" s="260">
        <v>601.86666666666667</v>
      </c>
      <c r="E145" s="260">
        <v>596.5333333333333</v>
      </c>
      <c r="F145" s="260">
        <v>592.56666666666661</v>
      </c>
      <c r="G145" s="260">
        <v>587.23333333333323</v>
      </c>
      <c r="H145" s="260">
        <v>605.83333333333337</v>
      </c>
      <c r="I145" s="260">
        <v>611.16666666666663</v>
      </c>
      <c r="J145" s="260">
        <v>615.13333333333344</v>
      </c>
      <c r="K145" s="259">
        <v>607.20000000000005</v>
      </c>
      <c r="L145" s="259">
        <v>597.9</v>
      </c>
      <c r="M145" s="259">
        <v>1.50444</v>
      </c>
      <c r="N145" s="1"/>
      <c r="O145" s="1"/>
    </row>
    <row r="146" spans="1:15" ht="12.75" customHeight="1">
      <c r="A146" s="30">
        <v>136</v>
      </c>
      <c r="B146" s="269" t="s">
        <v>341</v>
      </c>
      <c r="C146" s="259">
        <v>177.3</v>
      </c>
      <c r="D146" s="260">
        <v>176.98333333333335</v>
      </c>
      <c r="E146" s="260">
        <v>176.01666666666671</v>
      </c>
      <c r="F146" s="260">
        <v>174.73333333333335</v>
      </c>
      <c r="G146" s="260">
        <v>173.76666666666671</v>
      </c>
      <c r="H146" s="260">
        <v>178.26666666666671</v>
      </c>
      <c r="I146" s="260">
        <v>179.23333333333335</v>
      </c>
      <c r="J146" s="260">
        <v>180.51666666666671</v>
      </c>
      <c r="K146" s="259">
        <v>177.95</v>
      </c>
      <c r="L146" s="259">
        <v>175.7</v>
      </c>
      <c r="M146" s="259">
        <v>2.92875</v>
      </c>
      <c r="N146" s="1"/>
      <c r="O146" s="1"/>
    </row>
    <row r="147" spans="1:15" ht="12.75" customHeight="1">
      <c r="A147" s="30">
        <v>137</v>
      </c>
      <c r="B147" s="269" t="s">
        <v>342</v>
      </c>
      <c r="C147" s="259">
        <v>162.9</v>
      </c>
      <c r="D147" s="260">
        <v>163.54999999999998</v>
      </c>
      <c r="E147" s="260">
        <v>160.69999999999996</v>
      </c>
      <c r="F147" s="260">
        <v>158.49999999999997</v>
      </c>
      <c r="G147" s="260">
        <v>155.64999999999995</v>
      </c>
      <c r="H147" s="260">
        <v>165.74999999999997</v>
      </c>
      <c r="I147" s="260">
        <v>168.6</v>
      </c>
      <c r="J147" s="260">
        <v>170.79999999999998</v>
      </c>
      <c r="K147" s="259">
        <v>166.4</v>
      </c>
      <c r="L147" s="259">
        <v>161.35</v>
      </c>
      <c r="M147" s="259">
        <v>4.0061999999999998</v>
      </c>
      <c r="N147" s="1"/>
      <c r="O147" s="1"/>
    </row>
    <row r="148" spans="1:15" ht="12.75" customHeight="1">
      <c r="A148" s="30">
        <v>138</v>
      </c>
      <c r="B148" s="269" t="s">
        <v>821</v>
      </c>
      <c r="C148" s="259">
        <v>61.2</v>
      </c>
      <c r="D148" s="260">
        <v>62.033333333333331</v>
      </c>
      <c r="E148" s="260">
        <v>58.766666666666666</v>
      </c>
      <c r="F148" s="260">
        <v>56.333333333333336</v>
      </c>
      <c r="G148" s="260">
        <v>53.06666666666667</v>
      </c>
      <c r="H148" s="260">
        <v>64.466666666666669</v>
      </c>
      <c r="I148" s="260">
        <v>67.73333333333332</v>
      </c>
      <c r="J148" s="260">
        <v>70.166666666666657</v>
      </c>
      <c r="K148" s="259">
        <v>65.3</v>
      </c>
      <c r="L148" s="259">
        <v>59.6</v>
      </c>
      <c r="M148" s="259">
        <v>356.12515999999999</v>
      </c>
      <c r="N148" s="1"/>
      <c r="O148" s="1"/>
    </row>
    <row r="149" spans="1:15" ht="12.75" customHeight="1">
      <c r="A149" s="30">
        <v>139</v>
      </c>
      <c r="B149" s="269" t="s">
        <v>343</v>
      </c>
      <c r="C149" s="259">
        <v>69.650000000000006</v>
      </c>
      <c r="D149" s="260">
        <v>69.583333333333329</v>
      </c>
      <c r="E149" s="260">
        <v>67.266666666666652</v>
      </c>
      <c r="F149" s="260">
        <v>64.883333333333326</v>
      </c>
      <c r="G149" s="260">
        <v>62.566666666666649</v>
      </c>
      <c r="H149" s="260">
        <v>71.966666666666654</v>
      </c>
      <c r="I149" s="260">
        <v>74.283333333333346</v>
      </c>
      <c r="J149" s="260">
        <v>76.666666666666657</v>
      </c>
      <c r="K149" s="259">
        <v>71.900000000000006</v>
      </c>
      <c r="L149" s="259">
        <v>67.2</v>
      </c>
      <c r="M149" s="259">
        <v>75.894069999999999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3344.4</v>
      </c>
      <c r="D150" s="260">
        <v>3343.5</v>
      </c>
      <c r="E150" s="260">
        <v>3327</v>
      </c>
      <c r="F150" s="260">
        <v>3309.6</v>
      </c>
      <c r="G150" s="260">
        <v>3293.1</v>
      </c>
      <c r="H150" s="260">
        <v>3360.9</v>
      </c>
      <c r="I150" s="260">
        <v>3377.4</v>
      </c>
      <c r="J150" s="260">
        <v>3394.8</v>
      </c>
      <c r="K150" s="259">
        <v>3360</v>
      </c>
      <c r="L150" s="259">
        <v>3326.1</v>
      </c>
      <c r="M150" s="259">
        <v>5.1825700000000001</v>
      </c>
      <c r="N150" s="1"/>
      <c r="O150" s="1"/>
    </row>
    <row r="151" spans="1:15" ht="12.75" customHeight="1">
      <c r="A151" s="30">
        <v>141</v>
      </c>
      <c r="B151" s="269" t="s">
        <v>344</v>
      </c>
      <c r="C151" s="259">
        <v>491.45</v>
      </c>
      <c r="D151" s="260">
        <v>490.66666666666669</v>
      </c>
      <c r="E151" s="260">
        <v>487.58333333333337</v>
      </c>
      <c r="F151" s="260">
        <v>483.7166666666667</v>
      </c>
      <c r="G151" s="260">
        <v>480.63333333333338</v>
      </c>
      <c r="H151" s="260">
        <v>494.53333333333336</v>
      </c>
      <c r="I151" s="260">
        <v>497.61666666666673</v>
      </c>
      <c r="J151" s="260">
        <v>501.48333333333335</v>
      </c>
      <c r="K151" s="259">
        <v>493.75</v>
      </c>
      <c r="L151" s="259">
        <v>486.8</v>
      </c>
      <c r="M151" s="259">
        <v>1.4175899999999999</v>
      </c>
      <c r="N151" s="1"/>
      <c r="O151" s="1"/>
    </row>
    <row r="152" spans="1:15" ht="12.75" customHeight="1">
      <c r="A152" s="30">
        <v>142</v>
      </c>
      <c r="B152" s="269" t="s">
        <v>252</v>
      </c>
      <c r="C152" s="259">
        <v>459.15</v>
      </c>
      <c r="D152" s="260">
        <v>459.75</v>
      </c>
      <c r="E152" s="260">
        <v>457</v>
      </c>
      <c r="F152" s="260">
        <v>454.85</v>
      </c>
      <c r="G152" s="260">
        <v>452.1</v>
      </c>
      <c r="H152" s="260">
        <v>461.9</v>
      </c>
      <c r="I152" s="260">
        <v>464.65</v>
      </c>
      <c r="J152" s="260">
        <v>466.79999999999995</v>
      </c>
      <c r="K152" s="259">
        <v>462.5</v>
      </c>
      <c r="L152" s="259">
        <v>457.6</v>
      </c>
      <c r="M152" s="259">
        <v>1.9825900000000001</v>
      </c>
      <c r="N152" s="1"/>
      <c r="O152" s="1"/>
    </row>
    <row r="153" spans="1:15" ht="12.75" customHeight="1">
      <c r="A153" s="30">
        <v>143</v>
      </c>
      <c r="B153" s="269" t="s">
        <v>253</v>
      </c>
      <c r="C153" s="259">
        <v>1501.85</v>
      </c>
      <c r="D153" s="260">
        <v>1503.6333333333332</v>
      </c>
      <c r="E153" s="260">
        <v>1489.4166666666665</v>
      </c>
      <c r="F153" s="260">
        <v>1476.9833333333333</v>
      </c>
      <c r="G153" s="260">
        <v>1462.7666666666667</v>
      </c>
      <c r="H153" s="260">
        <v>1516.0666666666664</v>
      </c>
      <c r="I153" s="260">
        <v>1530.2833333333331</v>
      </c>
      <c r="J153" s="260">
        <v>1542.7166666666662</v>
      </c>
      <c r="K153" s="259">
        <v>1517.85</v>
      </c>
      <c r="L153" s="259">
        <v>1491.2</v>
      </c>
      <c r="M153" s="259">
        <v>0.15592</v>
      </c>
      <c r="N153" s="1"/>
      <c r="O153" s="1"/>
    </row>
    <row r="154" spans="1:15" ht="12.75" customHeight="1">
      <c r="A154" s="30">
        <v>144</v>
      </c>
      <c r="B154" s="269" t="s">
        <v>345</v>
      </c>
      <c r="C154" s="259">
        <v>80.650000000000006</v>
      </c>
      <c r="D154" s="260">
        <v>81.316666666666677</v>
      </c>
      <c r="E154" s="260">
        <v>79.733333333333348</v>
      </c>
      <c r="F154" s="260">
        <v>78.816666666666677</v>
      </c>
      <c r="G154" s="260">
        <v>77.233333333333348</v>
      </c>
      <c r="H154" s="260">
        <v>82.233333333333348</v>
      </c>
      <c r="I154" s="260">
        <v>83.816666666666691</v>
      </c>
      <c r="J154" s="260">
        <v>84.733333333333348</v>
      </c>
      <c r="K154" s="259">
        <v>82.9</v>
      </c>
      <c r="L154" s="259">
        <v>80.400000000000006</v>
      </c>
      <c r="M154" s="259">
        <v>31.869769999999999</v>
      </c>
      <c r="N154" s="1"/>
      <c r="O154" s="1"/>
    </row>
    <row r="155" spans="1:15" ht="12.75" customHeight="1">
      <c r="A155" s="30">
        <v>145</v>
      </c>
      <c r="B155" s="269" t="s">
        <v>776</v>
      </c>
      <c r="C155" s="259">
        <v>55.95</v>
      </c>
      <c r="D155" s="260">
        <v>56.216666666666669</v>
      </c>
      <c r="E155" s="260">
        <v>55.233333333333334</v>
      </c>
      <c r="F155" s="260">
        <v>54.516666666666666</v>
      </c>
      <c r="G155" s="260">
        <v>53.533333333333331</v>
      </c>
      <c r="H155" s="260">
        <v>56.933333333333337</v>
      </c>
      <c r="I155" s="260">
        <v>57.916666666666671</v>
      </c>
      <c r="J155" s="260">
        <v>58.63333333333334</v>
      </c>
      <c r="K155" s="259">
        <v>57.2</v>
      </c>
      <c r="L155" s="259">
        <v>55.5</v>
      </c>
      <c r="M155" s="259">
        <v>12.87524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2322.5</v>
      </c>
      <c r="D156" s="260">
        <v>2325.8333333333335</v>
      </c>
      <c r="E156" s="260">
        <v>2304.666666666667</v>
      </c>
      <c r="F156" s="260">
        <v>2286.8333333333335</v>
      </c>
      <c r="G156" s="260">
        <v>2265.666666666667</v>
      </c>
      <c r="H156" s="260">
        <v>2343.666666666667</v>
      </c>
      <c r="I156" s="260">
        <v>2364.8333333333339</v>
      </c>
      <c r="J156" s="260">
        <v>2382.666666666667</v>
      </c>
      <c r="K156" s="259">
        <v>2347</v>
      </c>
      <c r="L156" s="259">
        <v>2308</v>
      </c>
      <c r="M156" s="259">
        <v>3.3711099999999998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191.6</v>
      </c>
      <c r="D157" s="260">
        <v>191.0333333333333</v>
      </c>
      <c r="E157" s="260">
        <v>189.61666666666662</v>
      </c>
      <c r="F157" s="260">
        <v>187.63333333333333</v>
      </c>
      <c r="G157" s="260">
        <v>186.21666666666664</v>
      </c>
      <c r="H157" s="260">
        <v>193.01666666666659</v>
      </c>
      <c r="I157" s="260">
        <v>194.43333333333328</v>
      </c>
      <c r="J157" s="260">
        <v>196.41666666666657</v>
      </c>
      <c r="K157" s="259">
        <v>192.45</v>
      </c>
      <c r="L157" s="259">
        <v>189.05</v>
      </c>
      <c r="M157" s="259">
        <v>44.923580000000001</v>
      </c>
      <c r="N157" s="1"/>
      <c r="O157" s="1"/>
    </row>
    <row r="158" spans="1:15" ht="12.75" customHeight="1">
      <c r="A158" s="30">
        <v>148</v>
      </c>
      <c r="B158" s="269" t="s">
        <v>346</v>
      </c>
      <c r="C158" s="259">
        <v>285.39999999999998</v>
      </c>
      <c r="D158" s="260">
        <v>285.96666666666664</v>
      </c>
      <c r="E158" s="260">
        <v>282.0333333333333</v>
      </c>
      <c r="F158" s="260">
        <v>278.66666666666669</v>
      </c>
      <c r="G158" s="260">
        <v>274.73333333333335</v>
      </c>
      <c r="H158" s="260">
        <v>289.33333333333326</v>
      </c>
      <c r="I158" s="260">
        <v>293.26666666666654</v>
      </c>
      <c r="J158" s="260">
        <v>296.63333333333321</v>
      </c>
      <c r="K158" s="259">
        <v>289.89999999999998</v>
      </c>
      <c r="L158" s="259">
        <v>282.60000000000002</v>
      </c>
      <c r="M158" s="259">
        <v>0.89090000000000003</v>
      </c>
      <c r="N158" s="1"/>
      <c r="O158" s="1"/>
    </row>
    <row r="159" spans="1:15" ht="12.75" customHeight="1">
      <c r="A159" s="30">
        <v>149</v>
      </c>
      <c r="B159" s="269" t="s">
        <v>810</v>
      </c>
      <c r="C159" s="259">
        <v>175.8</v>
      </c>
      <c r="D159" s="260">
        <v>176.53333333333333</v>
      </c>
      <c r="E159" s="260">
        <v>173.36666666666667</v>
      </c>
      <c r="F159" s="260">
        <v>170.93333333333334</v>
      </c>
      <c r="G159" s="260">
        <v>167.76666666666668</v>
      </c>
      <c r="H159" s="260">
        <v>178.96666666666667</v>
      </c>
      <c r="I159" s="260">
        <v>182.13333333333335</v>
      </c>
      <c r="J159" s="260">
        <v>184.56666666666666</v>
      </c>
      <c r="K159" s="259">
        <v>179.7</v>
      </c>
      <c r="L159" s="259">
        <v>174.1</v>
      </c>
      <c r="M159" s="259">
        <v>65.699280000000002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137.30000000000001</v>
      </c>
      <c r="D160" s="260">
        <v>136.00000000000003</v>
      </c>
      <c r="E160" s="260">
        <v>134.35000000000005</v>
      </c>
      <c r="F160" s="260">
        <v>131.40000000000003</v>
      </c>
      <c r="G160" s="260">
        <v>129.75000000000006</v>
      </c>
      <c r="H160" s="260">
        <v>138.95000000000005</v>
      </c>
      <c r="I160" s="260">
        <v>140.60000000000002</v>
      </c>
      <c r="J160" s="260">
        <v>143.55000000000004</v>
      </c>
      <c r="K160" s="259">
        <v>137.65</v>
      </c>
      <c r="L160" s="259">
        <v>133.05000000000001</v>
      </c>
      <c r="M160" s="259">
        <v>144.01826</v>
      </c>
      <c r="N160" s="1"/>
      <c r="O160" s="1"/>
    </row>
    <row r="161" spans="1:15" ht="12.75" customHeight="1">
      <c r="A161" s="30">
        <v>151</v>
      </c>
      <c r="B161" s="269" t="s">
        <v>777</v>
      </c>
      <c r="C161" s="259">
        <v>146.55000000000001</v>
      </c>
      <c r="D161" s="260">
        <v>147.63333333333335</v>
      </c>
      <c r="E161" s="260">
        <v>144.4666666666667</v>
      </c>
      <c r="F161" s="260">
        <v>142.38333333333335</v>
      </c>
      <c r="G161" s="260">
        <v>139.2166666666667</v>
      </c>
      <c r="H161" s="260">
        <v>149.7166666666667</v>
      </c>
      <c r="I161" s="260">
        <v>152.88333333333338</v>
      </c>
      <c r="J161" s="260">
        <v>154.9666666666667</v>
      </c>
      <c r="K161" s="259">
        <v>150.80000000000001</v>
      </c>
      <c r="L161" s="259">
        <v>145.55000000000001</v>
      </c>
      <c r="M161" s="259">
        <v>4.5061200000000001</v>
      </c>
      <c r="N161" s="1"/>
      <c r="O161" s="1"/>
    </row>
    <row r="162" spans="1:15" ht="12.75" customHeight="1">
      <c r="A162" s="30">
        <v>152</v>
      </c>
      <c r="B162" s="269" t="s">
        <v>347</v>
      </c>
      <c r="C162" s="259">
        <v>6174.75</v>
      </c>
      <c r="D162" s="260">
        <v>6171.95</v>
      </c>
      <c r="E162" s="260">
        <v>6123.9</v>
      </c>
      <c r="F162" s="260">
        <v>6073.05</v>
      </c>
      <c r="G162" s="260">
        <v>6025</v>
      </c>
      <c r="H162" s="260">
        <v>6222.7999999999993</v>
      </c>
      <c r="I162" s="260">
        <v>6270.85</v>
      </c>
      <c r="J162" s="260">
        <v>6321.6999999999989</v>
      </c>
      <c r="K162" s="259">
        <v>6220</v>
      </c>
      <c r="L162" s="259">
        <v>6121.1</v>
      </c>
      <c r="M162" s="259">
        <v>0.46871000000000002</v>
      </c>
      <c r="N162" s="1"/>
      <c r="O162" s="1"/>
    </row>
    <row r="163" spans="1:15" ht="12.75" customHeight="1">
      <c r="A163" s="30">
        <v>153</v>
      </c>
      <c r="B163" s="269" t="s">
        <v>348</v>
      </c>
      <c r="C163" s="259">
        <v>560.4</v>
      </c>
      <c r="D163" s="260">
        <v>562.43333333333328</v>
      </c>
      <c r="E163" s="260">
        <v>555.96666666666658</v>
      </c>
      <c r="F163" s="260">
        <v>551.5333333333333</v>
      </c>
      <c r="G163" s="260">
        <v>545.06666666666661</v>
      </c>
      <c r="H163" s="260">
        <v>566.86666666666656</v>
      </c>
      <c r="I163" s="260">
        <v>573.33333333333326</v>
      </c>
      <c r="J163" s="260">
        <v>577.76666666666654</v>
      </c>
      <c r="K163" s="259">
        <v>568.9</v>
      </c>
      <c r="L163" s="259">
        <v>558</v>
      </c>
      <c r="M163" s="259">
        <v>1.4668300000000001</v>
      </c>
      <c r="N163" s="1"/>
      <c r="O163" s="1"/>
    </row>
    <row r="164" spans="1:15" ht="12.75" customHeight="1">
      <c r="A164" s="30">
        <v>154</v>
      </c>
      <c r="B164" s="269" t="s">
        <v>349</v>
      </c>
      <c r="C164" s="259">
        <v>174.35</v>
      </c>
      <c r="D164" s="260">
        <v>171.2166666666667</v>
      </c>
      <c r="E164" s="260">
        <v>166.68333333333339</v>
      </c>
      <c r="F164" s="260">
        <v>159.01666666666671</v>
      </c>
      <c r="G164" s="260">
        <v>154.48333333333341</v>
      </c>
      <c r="H164" s="260">
        <v>178.88333333333338</v>
      </c>
      <c r="I164" s="260">
        <v>183.41666666666669</v>
      </c>
      <c r="J164" s="260">
        <v>191.08333333333337</v>
      </c>
      <c r="K164" s="259">
        <v>175.75</v>
      </c>
      <c r="L164" s="259">
        <v>163.55000000000001</v>
      </c>
      <c r="M164" s="259">
        <v>53.086829999999999</v>
      </c>
      <c r="N164" s="1"/>
      <c r="O164" s="1"/>
    </row>
    <row r="165" spans="1:15" ht="12.75" customHeight="1">
      <c r="A165" s="30">
        <v>155</v>
      </c>
      <c r="B165" s="269" t="s">
        <v>350</v>
      </c>
      <c r="C165" s="259">
        <v>113.5</v>
      </c>
      <c r="D165" s="260">
        <v>113.66666666666667</v>
      </c>
      <c r="E165" s="260">
        <v>112.53333333333335</v>
      </c>
      <c r="F165" s="260">
        <v>111.56666666666668</v>
      </c>
      <c r="G165" s="260">
        <v>110.43333333333335</v>
      </c>
      <c r="H165" s="260">
        <v>114.63333333333334</v>
      </c>
      <c r="I165" s="260">
        <v>115.76666666666667</v>
      </c>
      <c r="J165" s="260">
        <v>116.73333333333333</v>
      </c>
      <c r="K165" s="259">
        <v>114.8</v>
      </c>
      <c r="L165" s="259">
        <v>112.7</v>
      </c>
      <c r="M165" s="259">
        <v>20.619969999999999</v>
      </c>
      <c r="N165" s="1"/>
      <c r="O165" s="1"/>
    </row>
    <row r="166" spans="1:15" ht="12.75" customHeight="1">
      <c r="A166" s="30">
        <v>156</v>
      </c>
      <c r="B166" s="269" t="s">
        <v>254</v>
      </c>
      <c r="C166" s="259">
        <v>287.8</v>
      </c>
      <c r="D166" s="260">
        <v>288.65000000000003</v>
      </c>
      <c r="E166" s="260">
        <v>285.35000000000008</v>
      </c>
      <c r="F166" s="260">
        <v>282.90000000000003</v>
      </c>
      <c r="G166" s="260">
        <v>279.60000000000008</v>
      </c>
      <c r="H166" s="260">
        <v>291.10000000000008</v>
      </c>
      <c r="I166" s="260">
        <v>294.40000000000003</v>
      </c>
      <c r="J166" s="260">
        <v>296.85000000000008</v>
      </c>
      <c r="K166" s="259">
        <v>291.95</v>
      </c>
      <c r="L166" s="259">
        <v>286.2</v>
      </c>
      <c r="M166" s="259">
        <v>16.054929999999999</v>
      </c>
      <c r="N166" s="1"/>
      <c r="O166" s="1"/>
    </row>
    <row r="167" spans="1:15" ht="12.75" customHeight="1">
      <c r="A167" s="30">
        <v>157</v>
      </c>
      <c r="B167" s="269" t="s">
        <v>822</v>
      </c>
      <c r="C167" s="259">
        <v>1226.8</v>
      </c>
      <c r="D167" s="260">
        <v>1221.8499999999999</v>
      </c>
      <c r="E167" s="260">
        <v>1210.7999999999997</v>
      </c>
      <c r="F167" s="260">
        <v>1194.7999999999997</v>
      </c>
      <c r="G167" s="260">
        <v>1183.7499999999995</v>
      </c>
      <c r="H167" s="260">
        <v>1237.8499999999999</v>
      </c>
      <c r="I167" s="260">
        <v>1248.9000000000001</v>
      </c>
      <c r="J167" s="260">
        <v>1264.9000000000001</v>
      </c>
      <c r="K167" s="259">
        <v>1232.9000000000001</v>
      </c>
      <c r="L167" s="259">
        <v>1205.8499999999999</v>
      </c>
      <c r="M167" s="259">
        <v>0.17172999999999999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93.15</v>
      </c>
      <c r="D168" s="260">
        <v>93.233333333333348</v>
      </c>
      <c r="E168" s="260">
        <v>92.566666666666691</v>
      </c>
      <c r="F168" s="260">
        <v>91.983333333333348</v>
      </c>
      <c r="G168" s="260">
        <v>91.316666666666691</v>
      </c>
      <c r="H168" s="260">
        <v>93.816666666666691</v>
      </c>
      <c r="I168" s="260">
        <v>94.483333333333348</v>
      </c>
      <c r="J168" s="260">
        <v>95.066666666666691</v>
      </c>
      <c r="K168" s="259">
        <v>93.9</v>
      </c>
      <c r="L168" s="259">
        <v>92.65</v>
      </c>
      <c r="M168" s="259">
        <v>151.48621</v>
      </c>
      <c r="N168" s="1"/>
      <c r="O168" s="1"/>
    </row>
    <row r="169" spans="1:15" ht="12.75" customHeight="1">
      <c r="A169" s="30">
        <v>159</v>
      </c>
      <c r="B169" s="269" t="s">
        <v>352</v>
      </c>
      <c r="C169" s="259">
        <v>1906.55</v>
      </c>
      <c r="D169" s="260">
        <v>1918.8</v>
      </c>
      <c r="E169" s="260">
        <v>1883.75</v>
      </c>
      <c r="F169" s="260">
        <v>1860.95</v>
      </c>
      <c r="G169" s="260">
        <v>1825.9</v>
      </c>
      <c r="H169" s="260">
        <v>1941.6</v>
      </c>
      <c r="I169" s="260">
        <v>1976.6499999999996</v>
      </c>
      <c r="J169" s="260">
        <v>1999.4499999999998</v>
      </c>
      <c r="K169" s="259">
        <v>1953.85</v>
      </c>
      <c r="L169" s="259">
        <v>1896</v>
      </c>
      <c r="M169" s="259">
        <v>0.61848999999999998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43.4</v>
      </c>
      <c r="D170" s="260">
        <v>43.233333333333327</v>
      </c>
      <c r="E170" s="260">
        <v>42.866666666666653</v>
      </c>
      <c r="F170" s="260">
        <v>42.333333333333329</v>
      </c>
      <c r="G170" s="260">
        <v>41.966666666666654</v>
      </c>
      <c r="H170" s="260">
        <v>43.766666666666652</v>
      </c>
      <c r="I170" s="260">
        <v>44.133333333333326</v>
      </c>
      <c r="J170" s="260">
        <v>44.66666666666665</v>
      </c>
      <c r="K170" s="259">
        <v>43.6</v>
      </c>
      <c r="L170" s="259">
        <v>42.7</v>
      </c>
      <c r="M170" s="259">
        <v>163.81267</v>
      </c>
      <c r="N170" s="1"/>
      <c r="O170" s="1"/>
    </row>
    <row r="171" spans="1:15" ht="12.75" customHeight="1">
      <c r="A171" s="30">
        <v>161</v>
      </c>
      <c r="B171" s="269" t="s">
        <v>353</v>
      </c>
      <c r="C171" s="259">
        <v>2768.6</v>
      </c>
      <c r="D171" s="260">
        <v>2773.5333333333333</v>
      </c>
      <c r="E171" s="260">
        <v>2747.0666666666666</v>
      </c>
      <c r="F171" s="260">
        <v>2725.5333333333333</v>
      </c>
      <c r="G171" s="260">
        <v>2699.0666666666666</v>
      </c>
      <c r="H171" s="260">
        <v>2795.0666666666666</v>
      </c>
      <c r="I171" s="260">
        <v>2821.5333333333328</v>
      </c>
      <c r="J171" s="260">
        <v>2843.0666666666666</v>
      </c>
      <c r="K171" s="259">
        <v>2800</v>
      </c>
      <c r="L171" s="259">
        <v>2752</v>
      </c>
      <c r="M171" s="259">
        <v>0.20111000000000001</v>
      </c>
      <c r="N171" s="1"/>
      <c r="O171" s="1"/>
    </row>
    <row r="172" spans="1:15" ht="12.75" customHeight="1">
      <c r="A172" s="30">
        <v>162</v>
      </c>
      <c r="B172" s="269" t="s">
        <v>354</v>
      </c>
      <c r="C172" s="259">
        <v>3415.45</v>
      </c>
      <c r="D172" s="260">
        <v>3418.0666666666662</v>
      </c>
      <c r="E172" s="260">
        <v>3373.2833333333324</v>
      </c>
      <c r="F172" s="260">
        <v>3331.1166666666663</v>
      </c>
      <c r="G172" s="260">
        <v>3286.3333333333326</v>
      </c>
      <c r="H172" s="260">
        <v>3460.2333333333322</v>
      </c>
      <c r="I172" s="260">
        <v>3505.016666666666</v>
      </c>
      <c r="J172" s="260">
        <v>3547.183333333332</v>
      </c>
      <c r="K172" s="259">
        <v>3462.85</v>
      </c>
      <c r="L172" s="259">
        <v>3375.9</v>
      </c>
      <c r="M172" s="259">
        <v>9.8549999999999999E-2</v>
      </c>
      <c r="N172" s="1"/>
      <c r="O172" s="1"/>
    </row>
    <row r="173" spans="1:15" ht="12.75" customHeight="1">
      <c r="A173" s="30">
        <v>163</v>
      </c>
      <c r="B173" s="269" t="s">
        <v>355</v>
      </c>
      <c r="C173" s="259">
        <v>149.55000000000001</v>
      </c>
      <c r="D173" s="260">
        <v>150</v>
      </c>
      <c r="E173" s="260">
        <v>148.05000000000001</v>
      </c>
      <c r="F173" s="260">
        <v>146.55000000000001</v>
      </c>
      <c r="G173" s="260">
        <v>144.60000000000002</v>
      </c>
      <c r="H173" s="260">
        <v>151.5</v>
      </c>
      <c r="I173" s="260">
        <v>153.44999999999999</v>
      </c>
      <c r="J173" s="260">
        <v>154.94999999999999</v>
      </c>
      <c r="K173" s="259">
        <v>151.94999999999999</v>
      </c>
      <c r="L173" s="259">
        <v>148.5</v>
      </c>
      <c r="M173" s="259">
        <v>7.8095600000000003</v>
      </c>
      <c r="N173" s="1"/>
      <c r="O173" s="1"/>
    </row>
    <row r="174" spans="1:15" ht="12.75" customHeight="1">
      <c r="A174" s="30">
        <v>164</v>
      </c>
      <c r="B174" s="269" t="s">
        <v>255</v>
      </c>
      <c r="C174" s="259">
        <v>1748.55</v>
      </c>
      <c r="D174" s="260">
        <v>1748.9166666666667</v>
      </c>
      <c r="E174" s="260">
        <v>1727.8833333333334</v>
      </c>
      <c r="F174" s="260">
        <v>1707.2166666666667</v>
      </c>
      <c r="G174" s="260">
        <v>1686.1833333333334</v>
      </c>
      <c r="H174" s="260">
        <v>1769.5833333333335</v>
      </c>
      <c r="I174" s="260">
        <v>1790.6166666666668</v>
      </c>
      <c r="J174" s="260">
        <v>1811.2833333333335</v>
      </c>
      <c r="K174" s="259">
        <v>1769.95</v>
      </c>
      <c r="L174" s="259">
        <v>1728.25</v>
      </c>
      <c r="M174" s="259">
        <v>3.9901499999999999</v>
      </c>
      <c r="N174" s="1"/>
      <c r="O174" s="1"/>
    </row>
    <row r="175" spans="1:15" ht="12.75" customHeight="1">
      <c r="A175" s="30">
        <v>165</v>
      </c>
      <c r="B175" s="269" t="s">
        <v>356</v>
      </c>
      <c r="C175" s="259">
        <v>1341.85</v>
      </c>
      <c r="D175" s="260">
        <v>1335.55</v>
      </c>
      <c r="E175" s="260">
        <v>1326.1999999999998</v>
      </c>
      <c r="F175" s="260">
        <v>1310.55</v>
      </c>
      <c r="G175" s="260">
        <v>1301.1999999999998</v>
      </c>
      <c r="H175" s="260">
        <v>1351.1999999999998</v>
      </c>
      <c r="I175" s="260">
        <v>1360.5499999999997</v>
      </c>
      <c r="J175" s="260">
        <v>1376.1999999999998</v>
      </c>
      <c r="K175" s="259">
        <v>1344.9</v>
      </c>
      <c r="L175" s="259">
        <v>1319.9</v>
      </c>
      <c r="M175" s="259">
        <v>0.39178000000000002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435.8</v>
      </c>
      <c r="D176" s="260">
        <v>435.40000000000003</v>
      </c>
      <c r="E176" s="260">
        <v>431.40000000000009</v>
      </c>
      <c r="F176" s="260">
        <v>427.00000000000006</v>
      </c>
      <c r="G176" s="260">
        <v>423.00000000000011</v>
      </c>
      <c r="H176" s="260">
        <v>439.80000000000007</v>
      </c>
      <c r="I176" s="260">
        <v>443.79999999999995</v>
      </c>
      <c r="J176" s="260">
        <v>448.20000000000005</v>
      </c>
      <c r="K176" s="259">
        <v>439.4</v>
      </c>
      <c r="L176" s="259">
        <v>431</v>
      </c>
      <c r="M176" s="259">
        <v>9.5537700000000001</v>
      </c>
      <c r="N176" s="1"/>
      <c r="O176" s="1"/>
    </row>
    <row r="177" spans="1:15" ht="12.75" customHeight="1">
      <c r="A177" s="30">
        <v>167</v>
      </c>
      <c r="B177" s="269" t="s">
        <v>823</v>
      </c>
      <c r="C177" s="259">
        <v>1136.5999999999999</v>
      </c>
      <c r="D177" s="260">
        <v>1157.75</v>
      </c>
      <c r="E177" s="260">
        <v>1105.5</v>
      </c>
      <c r="F177" s="260">
        <v>1074.4000000000001</v>
      </c>
      <c r="G177" s="260">
        <v>1022.1500000000001</v>
      </c>
      <c r="H177" s="260">
        <v>1188.8499999999999</v>
      </c>
      <c r="I177" s="260">
        <v>1241.0999999999999</v>
      </c>
      <c r="J177" s="260">
        <v>1272.1999999999998</v>
      </c>
      <c r="K177" s="259">
        <v>1210</v>
      </c>
      <c r="L177" s="259">
        <v>1126.6500000000001</v>
      </c>
      <c r="M177" s="259">
        <v>27.558450000000001</v>
      </c>
      <c r="N177" s="1"/>
      <c r="O177" s="1"/>
    </row>
    <row r="178" spans="1:15" ht="12.75" customHeight="1">
      <c r="A178" s="30">
        <v>168</v>
      </c>
      <c r="B178" s="269" t="s">
        <v>357</v>
      </c>
      <c r="C178" s="259">
        <v>1772.6</v>
      </c>
      <c r="D178" s="260">
        <v>1787.5833333333333</v>
      </c>
      <c r="E178" s="260">
        <v>1740.0166666666664</v>
      </c>
      <c r="F178" s="260">
        <v>1707.4333333333332</v>
      </c>
      <c r="G178" s="260">
        <v>1659.8666666666663</v>
      </c>
      <c r="H178" s="260">
        <v>1820.1666666666665</v>
      </c>
      <c r="I178" s="260">
        <v>1867.7333333333336</v>
      </c>
      <c r="J178" s="260">
        <v>1900.3166666666666</v>
      </c>
      <c r="K178" s="259">
        <v>1835.15</v>
      </c>
      <c r="L178" s="259">
        <v>1755</v>
      </c>
      <c r="M178" s="259">
        <v>0.60543999999999998</v>
      </c>
      <c r="N178" s="1"/>
      <c r="O178" s="1"/>
    </row>
    <row r="179" spans="1:15" ht="12.75" customHeight="1">
      <c r="A179" s="30">
        <v>169</v>
      </c>
      <c r="B179" s="269" t="s">
        <v>256</v>
      </c>
      <c r="C179" s="259">
        <v>485.7</v>
      </c>
      <c r="D179" s="260">
        <v>485.0333333333333</v>
      </c>
      <c r="E179" s="260">
        <v>483.11666666666662</v>
      </c>
      <c r="F179" s="260">
        <v>480.5333333333333</v>
      </c>
      <c r="G179" s="260">
        <v>478.61666666666662</v>
      </c>
      <c r="H179" s="260">
        <v>487.61666666666662</v>
      </c>
      <c r="I179" s="260">
        <v>489.53333333333336</v>
      </c>
      <c r="J179" s="260">
        <v>492.11666666666662</v>
      </c>
      <c r="K179" s="259">
        <v>486.95</v>
      </c>
      <c r="L179" s="259">
        <v>482.45</v>
      </c>
      <c r="M179" s="259">
        <v>0.46878999999999998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882.5</v>
      </c>
      <c r="D180" s="260">
        <v>880.48333333333323</v>
      </c>
      <c r="E180" s="260">
        <v>875.96666666666647</v>
      </c>
      <c r="F180" s="260">
        <v>869.43333333333328</v>
      </c>
      <c r="G180" s="260">
        <v>864.91666666666652</v>
      </c>
      <c r="H180" s="260">
        <v>887.01666666666642</v>
      </c>
      <c r="I180" s="260">
        <v>891.53333333333308</v>
      </c>
      <c r="J180" s="260">
        <v>898.06666666666638</v>
      </c>
      <c r="K180" s="259">
        <v>885</v>
      </c>
      <c r="L180" s="259">
        <v>873.95</v>
      </c>
      <c r="M180" s="259">
        <v>9.7068499999999993</v>
      </c>
      <c r="N180" s="1"/>
      <c r="O180" s="1"/>
    </row>
    <row r="181" spans="1:15" ht="12.75" customHeight="1">
      <c r="A181" s="30">
        <v>171</v>
      </c>
      <c r="B181" s="269" t="s">
        <v>257</v>
      </c>
      <c r="C181" s="259">
        <v>464.65</v>
      </c>
      <c r="D181" s="260">
        <v>462.98333333333335</v>
      </c>
      <c r="E181" s="260">
        <v>459.9666666666667</v>
      </c>
      <c r="F181" s="260">
        <v>455.28333333333336</v>
      </c>
      <c r="G181" s="260">
        <v>452.26666666666671</v>
      </c>
      <c r="H181" s="260">
        <v>467.66666666666669</v>
      </c>
      <c r="I181" s="260">
        <v>470.68333333333334</v>
      </c>
      <c r="J181" s="260">
        <v>475.36666666666667</v>
      </c>
      <c r="K181" s="259">
        <v>466</v>
      </c>
      <c r="L181" s="259">
        <v>458.3</v>
      </c>
      <c r="M181" s="259">
        <v>2.0787399999999998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1355.4</v>
      </c>
      <c r="D182" s="260">
        <v>1349.5</v>
      </c>
      <c r="E182" s="260">
        <v>1337.15</v>
      </c>
      <c r="F182" s="260">
        <v>1318.9</v>
      </c>
      <c r="G182" s="260">
        <v>1306.5500000000002</v>
      </c>
      <c r="H182" s="260">
        <v>1367.75</v>
      </c>
      <c r="I182" s="260">
        <v>1380.1</v>
      </c>
      <c r="J182" s="260">
        <v>1398.35</v>
      </c>
      <c r="K182" s="259">
        <v>1361.85</v>
      </c>
      <c r="L182" s="259">
        <v>1331.25</v>
      </c>
      <c r="M182" s="259">
        <v>8.3376800000000006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341.15</v>
      </c>
      <c r="D183" s="260">
        <v>342.5333333333333</v>
      </c>
      <c r="E183" s="260">
        <v>338.66666666666663</v>
      </c>
      <c r="F183" s="260">
        <v>336.18333333333334</v>
      </c>
      <c r="G183" s="260">
        <v>332.31666666666666</v>
      </c>
      <c r="H183" s="260">
        <v>345.01666666666659</v>
      </c>
      <c r="I183" s="260">
        <v>348.88333333333327</v>
      </c>
      <c r="J183" s="260">
        <v>351.36666666666656</v>
      </c>
      <c r="K183" s="259">
        <v>346.4</v>
      </c>
      <c r="L183" s="259">
        <v>340.05</v>
      </c>
      <c r="M183" s="259">
        <v>10.100149999999999</v>
      </c>
      <c r="N183" s="1"/>
      <c r="O183" s="1"/>
    </row>
    <row r="184" spans="1:15" ht="12.75" customHeight="1">
      <c r="A184" s="30">
        <v>174</v>
      </c>
      <c r="B184" s="269" t="s">
        <v>358</v>
      </c>
      <c r="C184" s="259">
        <v>403.6</v>
      </c>
      <c r="D184" s="260">
        <v>401.5</v>
      </c>
      <c r="E184" s="260">
        <v>395</v>
      </c>
      <c r="F184" s="260">
        <v>386.4</v>
      </c>
      <c r="G184" s="260">
        <v>379.9</v>
      </c>
      <c r="H184" s="260">
        <v>410.1</v>
      </c>
      <c r="I184" s="260">
        <v>416.6</v>
      </c>
      <c r="J184" s="260">
        <v>425.20000000000005</v>
      </c>
      <c r="K184" s="259">
        <v>408</v>
      </c>
      <c r="L184" s="259">
        <v>392.9</v>
      </c>
      <c r="M184" s="259">
        <v>16.4664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1816.15</v>
      </c>
      <c r="D185" s="260">
        <v>1821.9833333333333</v>
      </c>
      <c r="E185" s="260">
        <v>1806.9666666666667</v>
      </c>
      <c r="F185" s="260">
        <v>1797.7833333333333</v>
      </c>
      <c r="G185" s="260">
        <v>1782.7666666666667</v>
      </c>
      <c r="H185" s="260">
        <v>1831.1666666666667</v>
      </c>
      <c r="I185" s="260">
        <v>1846.1833333333336</v>
      </c>
      <c r="J185" s="260">
        <v>1855.3666666666668</v>
      </c>
      <c r="K185" s="259">
        <v>1837</v>
      </c>
      <c r="L185" s="259">
        <v>1812.8</v>
      </c>
      <c r="M185" s="259">
        <v>8.3396699999999999</v>
      </c>
      <c r="N185" s="1"/>
      <c r="O185" s="1"/>
    </row>
    <row r="186" spans="1:15" ht="12.75" customHeight="1">
      <c r="A186" s="30">
        <v>176</v>
      </c>
      <c r="B186" s="269" t="s">
        <v>359</v>
      </c>
      <c r="C186" s="259">
        <v>691.05</v>
      </c>
      <c r="D186" s="260">
        <v>692.66666666666663</v>
      </c>
      <c r="E186" s="260">
        <v>682.43333333333328</v>
      </c>
      <c r="F186" s="260">
        <v>673.81666666666661</v>
      </c>
      <c r="G186" s="260">
        <v>663.58333333333326</v>
      </c>
      <c r="H186" s="260">
        <v>701.2833333333333</v>
      </c>
      <c r="I186" s="260">
        <v>711.51666666666665</v>
      </c>
      <c r="J186" s="260">
        <v>720.13333333333333</v>
      </c>
      <c r="K186" s="259">
        <v>702.9</v>
      </c>
      <c r="L186" s="259">
        <v>684.05</v>
      </c>
      <c r="M186" s="259">
        <v>2.7699600000000002</v>
      </c>
      <c r="N186" s="1"/>
      <c r="O186" s="1"/>
    </row>
    <row r="187" spans="1:15" ht="12.75" customHeight="1">
      <c r="A187" s="30">
        <v>177</v>
      </c>
      <c r="B187" s="269" t="s">
        <v>862</v>
      </c>
      <c r="C187" s="259">
        <v>385.4</v>
      </c>
      <c r="D187" s="260">
        <v>386.26666666666665</v>
      </c>
      <c r="E187" s="260">
        <v>382.13333333333333</v>
      </c>
      <c r="F187" s="260">
        <v>378.86666666666667</v>
      </c>
      <c r="G187" s="260">
        <v>374.73333333333335</v>
      </c>
      <c r="H187" s="260">
        <v>389.5333333333333</v>
      </c>
      <c r="I187" s="260">
        <v>393.66666666666663</v>
      </c>
      <c r="J187" s="260">
        <v>396.93333333333328</v>
      </c>
      <c r="K187" s="259">
        <v>390.4</v>
      </c>
      <c r="L187" s="259">
        <v>383</v>
      </c>
      <c r="M187" s="259">
        <v>3.3829500000000001</v>
      </c>
      <c r="N187" s="1"/>
      <c r="O187" s="1"/>
    </row>
    <row r="188" spans="1:15" ht="12.75" customHeight="1">
      <c r="A188" s="30">
        <v>178</v>
      </c>
      <c r="B188" s="269" t="s">
        <v>361</v>
      </c>
      <c r="C188" s="259">
        <v>1927.35</v>
      </c>
      <c r="D188" s="260">
        <v>1934.5166666666667</v>
      </c>
      <c r="E188" s="260">
        <v>1892.8333333333333</v>
      </c>
      <c r="F188" s="260">
        <v>1858.3166666666666</v>
      </c>
      <c r="G188" s="260">
        <v>1816.6333333333332</v>
      </c>
      <c r="H188" s="260">
        <v>1969.0333333333333</v>
      </c>
      <c r="I188" s="260">
        <v>2010.7166666666667</v>
      </c>
      <c r="J188" s="260">
        <v>2045.2333333333333</v>
      </c>
      <c r="K188" s="259">
        <v>1976.2</v>
      </c>
      <c r="L188" s="259">
        <v>1900</v>
      </c>
      <c r="M188" s="259">
        <v>0.80596000000000001</v>
      </c>
      <c r="N188" s="1"/>
      <c r="O188" s="1"/>
    </row>
    <row r="189" spans="1:15" ht="12.75" customHeight="1">
      <c r="A189" s="30">
        <v>179</v>
      </c>
      <c r="B189" s="269" t="s">
        <v>362</v>
      </c>
      <c r="C189" s="259">
        <v>800.4</v>
      </c>
      <c r="D189" s="260">
        <v>800.58333333333337</v>
      </c>
      <c r="E189" s="260">
        <v>791.06666666666672</v>
      </c>
      <c r="F189" s="260">
        <v>781.73333333333335</v>
      </c>
      <c r="G189" s="260">
        <v>772.2166666666667</v>
      </c>
      <c r="H189" s="260">
        <v>809.91666666666674</v>
      </c>
      <c r="I189" s="260">
        <v>819.43333333333339</v>
      </c>
      <c r="J189" s="260">
        <v>828.76666666666677</v>
      </c>
      <c r="K189" s="259">
        <v>810.1</v>
      </c>
      <c r="L189" s="259">
        <v>791.25</v>
      </c>
      <c r="M189" s="259">
        <v>1.1716</v>
      </c>
      <c r="N189" s="1"/>
      <c r="O189" s="1"/>
    </row>
    <row r="190" spans="1:15" ht="12.75" customHeight="1">
      <c r="A190" s="30">
        <v>180</v>
      </c>
      <c r="B190" s="269" t="s">
        <v>363</v>
      </c>
      <c r="C190" s="259">
        <v>237.1</v>
      </c>
      <c r="D190" s="260">
        <v>238.4</v>
      </c>
      <c r="E190" s="260">
        <v>234.75</v>
      </c>
      <c r="F190" s="260">
        <v>232.4</v>
      </c>
      <c r="G190" s="260">
        <v>228.75</v>
      </c>
      <c r="H190" s="260">
        <v>240.75</v>
      </c>
      <c r="I190" s="260">
        <v>244.40000000000003</v>
      </c>
      <c r="J190" s="260">
        <v>246.75</v>
      </c>
      <c r="K190" s="259">
        <v>242.05</v>
      </c>
      <c r="L190" s="259">
        <v>236.05</v>
      </c>
      <c r="M190" s="259">
        <v>2.04332</v>
      </c>
      <c r="N190" s="1"/>
      <c r="O190" s="1"/>
    </row>
    <row r="191" spans="1:15" ht="12.75" customHeight="1">
      <c r="A191" s="30">
        <v>181</v>
      </c>
      <c r="B191" s="269" t="s">
        <v>364</v>
      </c>
      <c r="C191" s="259">
        <v>3249.05</v>
      </c>
      <c r="D191" s="260">
        <v>3306.9333333333329</v>
      </c>
      <c r="E191" s="260">
        <v>3183.8666666666659</v>
      </c>
      <c r="F191" s="260">
        <v>3118.6833333333329</v>
      </c>
      <c r="G191" s="260">
        <v>2995.6166666666659</v>
      </c>
      <c r="H191" s="260">
        <v>3372.1166666666659</v>
      </c>
      <c r="I191" s="260">
        <v>3495.1833333333325</v>
      </c>
      <c r="J191" s="260">
        <v>3560.3666666666659</v>
      </c>
      <c r="K191" s="259">
        <v>3430</v>
      </c>
      <c r="L191" s="259">
        <v>3241.75</v>
      </c>
      <c r="M191" s="259">
        <v>36.415349999999997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508.5</v>
      </c>
      <c r="D192" s="260">
        <v>510.88333333333338</v>
      </c>
      <c r="E192" s="260">
        <v>501.76666666666677</v>
      </c>
      <c r="F192" s="260">
        <v>495.03333333333336</v>
      </c>
      <c r="G192" s="260">
        <v>485.91666666666674</v>
      </c>
      <c r="H192" s="260">
        <v>517.61666666666679</v>
      </c>
      <c r="I192" s="260">
        <v>526.73333333333346</v>
      </c>
      <c r="J192" s="260">
        <v>533.46666666666681</v>
      </c>
      <c r="K192" s="259">
        <v>520</v>
      </c>
      <c r="L192" s="259">
        <v>504.15</v>
      </c>
      <c r="M192" s="259">
        <v>12.731859999999999</v>
      </c>
      <c r="N192" s="1"/>
      <c r="O192" s="1"/>
    </row>
    <row r="193" spans="1:15" ht="12.75" customHeight="1">
      <c r="A193" s="30">
        <v>183</v>
      </c>
      <c r="B193" s="269" t="s">
        <v>365</v>
      </c>
      <c r="C193" s="259">
        <v>599.15</v>
      </c>
      <c r="D193" s="260">
        <v>601.11666666666667</v>
      </c>
      <c r="E193" s="260">
        <v>593.33333333333337</v>
      </c>
      <c r="F193" s="260">
        <v>587.51666666666665</v>
      </c>
      <c r="G193" s="260">
        <v>579.73333333333335</v>
      </c>
      <c r="H193" s="260">
        <v>606.93333333333339</v>
      </c>
      <c r="I193" s="260">
        <v>614.7166666666667</v>
      </c>
      <c r="J193" s="260">
        <v>620.53333333333342</v>
      </c>
      <c r="K193" s="259">
        <v>608.9</v>
      </c>
      <c r="L193" s="259">
        <v>595.29999999999995</v>
      </c>
      <c r="M193" s="259">
        <v>12.421989999999999</v>
      </c>
      <c r="N193" s="1"/>
      <c r="O193" s="1"/>
    </row>
    <row r="194" spans="1:15" ht="12.75" customHeight="1">
      <c r="A194" s="30">
        <v>184</v>
      </c>
      <c r="B194" s="269" t="s">
        <v>366</v>
      </c>
      <c r="C194" s="259">
        <v>91.45</v>
      </c>
      <c r="D194" s="260">
        <v>91.583333333333329</v>
      </c>
      <c r="E194" s="260">
        <v>90.86666666666666</v>
      </c>
      <c r="F194" s="260">
        <v>90.283333333333331</v>
      </c>
      <c r="G194" s="260">
        <v>89.566666666666663</v>
      </c>
      <c r="H194" s="260">
        <v>92.166666666666657</v>
      </c>
      <c r="I194" s="260">
        <v>92.883333333333326</v>
      </c>
      <c r="J194" s="260">
        <v>93.466666666666654</v>
      </c>
      <c r="K194" s="259">
        <v>92.3</v>
      </c>
      <c r="L194" s="259">
        <v>91</v>
      </c>
      <c r="M194" s="259">
        <v>5.3309899999999999</v>
      </c>
      <c r="N194" s="1"/>
      <c r="O194" s="1"/>
    </row>
    <row r="195" spans="1:15" ht="12.75" customHeight="1">
      <c r="A195" s="30">
        <v>185</v>
      </c>
      <c r="B195" s="269" t="s">
        <v>367</v>
      </c>
      <c r="C195" s="259">
        <v>133.5</v>
      </c>
      <c r="D195" s="260">
        <v>133.35</v>
      </c>
      <c r="E195" s="260">
        <v>131.85</v>
      </c>
      <c r="F195" s="260">
        <v>130.19999999999999</v>
      </c>
      <c r="G195" s="260">
        <v>128.69999999999999</v>
      </c>
      <c r="H195" s="260">
        <v>135</v>
      </c>
      <c r="I195" s="260">
        <v>136.5</v>
      </c>
      <c r="J195" s="260">
        <v>138.15</v>
      </c>
      <c r="K195" s="259">
        <v>134.85</v>
      </c>
      <c r="L195" s="259">
        <v>131.69999999999999</v>
      </c>
      <c r="M195" s="259">
        <v>15.55166</v>
      </c>
      <c r="N195" s="1"/>
      <c r="O195" s="1"/>
    </row>
    <row r="196" spans="1:15" ht="12.75" customHeight="1">
      <c r="A196" s="30">
        <v>186</v>
      </c>
      <c r="B196" s="269" t="s">
        <v>258</v>
      </c>
      <c r="C196" s="259">
        <v>261</v>
      </c>
      <c r="D196" s="260">
        <v>262.15000000000003</v>
      </c>
      <c r="E196" s="260">
        <v>256.45000000000005</v>
      </c>
      <c r="F196" s="260">
        <v>251.90000000000003</v>
      </c>
      <c r="G196" s="260">
        <v>246.20000000000005</v>
      </c>
      <c r="H196" s="260">
        <v>266.70000000000005</v>
      </c>
      <c r="I196" s="260">
        <v>272.39999999999998</v>
      </c>
      <c r="J196" s="260">
        <v>276.95000000000005</v>
      </c>
      <c r="K196" s="259">
        <v>267.85000000000002</v>
      </c>
      <c r="L196" s="259">
        <v>257.60000000000002</v>
      </c>
      <c r="M196" s="259">
        <v>8.1222399999999997</v>
      </c>
      <c r="N196" s="1"/>
      <c r="O196" s="1"/>
    </row>
    <row r="197" spans="1:15" ht="12.75" customHeight="1">
      <c r="A197" s="30">
        <v>187</v>
      </c>
      <c r="B197" s="269" t="s">
        <v>369</v>
      </c>
      <c r="C197" s="259">
        <v>1079.6500000000001</v>
      </c>
      <c r="D197" s="260">
        <v>1078.8666666666668</v>
      </c>
      <c r="E197" s="260">
        <v>1064.7333333333336</v>
      </c>
      <c r="F197" s="260">
        <v>1049.8166666666668</v>
      </c>
      <c r="G197" s="260">
        <v>1035.6833333333336</v>
      </c>
      <c r="H197" s="260">
        <v>1093.7833333333335</v>
      </c>
      <c r="I197" s="260">
        <v>1107.9166666666667</v>
      </c>
      <c r="J197" s="260">
        <v>1122.8333333333335</v>
      </c>
      <c r="K197" s="259">
        <v>1093</v>
      </c>
      <c r="L197" s="259">
        <v>1063.95</v>
      </c>
      <c r="M197" s="259">
        <v>4.2744999999999997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1130.8499999999999</v>
      </c>
      <c r="D198" s="260">
        <v>1133.3333333333333</v>
      </c>
      <c r="E198" s="260">
        <v>1124.7166666666665</v>
      </c>
      <c r="F198" s="260">
        <v>1118.5833333333333</v>
      </c>
      <c r="G198" s="260">
        <v>1109.9666666666665</v>
      </c>
      <c r="H198" s="260">
        <v>1139.4666666666665</v>
      </c>
      <c r="I198" s="260">
        <v>1148.0833333333333</v>
      </c>
      <c r="J198" s="260">
        <v>1154.2166666666665</v>
      </c>
      <c r="K198" s="259">
        <v>1141.95</v>
      </c>
      <c r="L198" s="259">
        <v>1127.2</v>
      </c>
      <c r="M198" s="259">
        <v>26.464659999999999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2186.8000000000002</v>
      </c>
      <c r="D199" s="260">
        <v>2189.1</v>
      </c>
      <c r="E199" s="260">
        <v>2172.6999999999998</v>
      </c>
      <c r="F199" s="260">
        <v>2158.6</v>
      </c>
      <c r="G199" s="260">
        <v>2142.1999999999998</v>
      </c>
      <c r="H199" s="260">
        <v>2203.1999999999998</v>
      </c>
      <c r="I199" s="260">
        <v>2219.6000000000004</v>
      </c>
      <c r="J199" s="260">
        <v>2233.6999999999998</v>
      </c>
      <c r="K199" s="259">
        <v>2205.5</v>
      </c>
      <c r="L199" s="259">
        <v>2175</v>
      </c>
      <c r="M199" s="259">
        <v>2.2187999999999999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1612.95</v>
      </c>
      <c r="D200" s="260">
        <v>1607.9166666666667</v>
      </c>
      <c r="E200" s="260">
        <v>1601.2333333333336</v>
      </c>
      <c r="F200" s="260">
        <v>1589.5166666666669</v>
      </c>
      <c r="G200" s="260">
        <v>1582.8333333333337</v>
      </c>
      <c r="H200" s="260">
        <v>1619.6333333333334</v>
      </c>
      <c r="I200" s="260">
        <v>1626.3166666666664</v>
      </c>
      <c r="J200" s="260">
        <v>1638.0333333333333</v>
      </c>
      <c r="K200" s="259">
        <v>1614.6</v>
      </c>
      <c r="L200" s="259">
        <v>1596.2</v>
      </c>
      <c r="M200" s="259">
        <v>57.96311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588.9</v>
      </c>
      <c r="D201" s="260">
        <v>589.16666666666663</v>
      </c>
      <c r="E201" s="260">
        <v>584.5333333333333</v>
      </c>
      <c r="F201" s="260">
        <v>580.16666666666663</v>
      </c>
      <c r="G201" s="260">
        <v>575.5333333333333</v>
      </c>
      <c r="H201" s="260">
        <v>593.5333333333333</v>
      </c>
      <c r="I201" s="260">
        <v>598.16666666666674</v>
      </c>
      <c r="J201" s="260">
        <v>602.5333333333333</v>
      </c>
      <c r="K201" s="259">
        <v>593.79999999999995</v>
      </c>
      <c r="L201" s="259">
        <v>584.79999999999995</v>
      </c>
      <c r="M201" s="259">
        <v>21.99625</v>
      </c>
      <c r="N201" s="1"/>
      <c r="O201" s="1"/>
    </row>
    <row r="202" spans="1:15" ht="12.75" customHeight="1">
      <c r="A202" s="30">
        <v>192</v>
      </c>
      <c r="B202" s="269" t="s">
        <v>370</v>
      </c>
      <c r="C202" s="259">
        <v>83.45</v>
      </c>
      <c r="D202" s="260">
        <v>82.783333333333346</v>
      </c>
      <c r="E202" s="260">
        <v>81.116666666666688</v>
      </c>
      <c r="F202" s="260">
        <v>78.783333333333346</v>
      </c>
      <c r="G202" s="260">
        <v>77.116666666666688</v>
      </c>
      <c r="H202" s="260">
        <v>85.116666666666688</v>
      </c>
      <c r="I202" s="260">
        <v>86.783333333333346</v>
      </c>
      <c r="J202" s="260">
        <v>89.116666666666688</v>
      </c>
      <c r="K202" s="259">
        <v>84.45</v>
      </c>
      <c r="L202" s="259">
        <v>80.45</v>
      </c>
      <c r="M202" s="259">
        <v>203.99306000000001</v>
      </c>
      <c r="N202" s="1"/>
      <c r="O202" s="1"/>
    </row>
    <row r="203" spans="1:15" ht="12.75" customHeight="1">
      <c r="A203" s="30">
        <v>193</v>
      </c>
      <c r="B203" s="269" t="s">
        <v>824</v>
      </c>
      <c r="C203" s="259">
        <v>692.9</v>
      </c>
      <c r="D203" s="260">
        <v>693.9666666666667</v>
      </c>
      <c r="E203" s="260">
        <v>682.93333333333339</v>
      </c>
      <c r="F203" s="260">
        <v>672.9666666666667</v>
      </c>
      <c r="G203" s="260">
        <v>661.93333333333339</v>
      </c>
      <c r="H203" s="260">
        <v>703.93333333333339</v>
      </c>
      <c r="I203" s="260">
        <v>714.9666666666667</v>
      </c>
      <c r="J203" s="260">
        <v>724.93333333333339</v>
      </c>
      <c r="K203" s="259">
        <v>705</v>
      </c>
      <c r="L203" s="259">
        <v>684</v>
      </c>
      <c r="M203" s="259">
        <v>0.74355000000000004</v>
      </c>
      <c r="N203" s="1"/>
      <c r="O203" s="1"/>
    </row>
    <row r="204" spans="1:15" ht="12.75" customHeight="1">
      <c r="A204" s="30">
        <v>194</v>
      </c>
      <c r="B204" s="269" t="s">
        <v>371</v>
      </c>
      <c r="C204" s="259">
        <v>980.5</v>
      </c>
      <c r="D204" s="260">
        <v>983.16666666666663</v>
      </c>
      <c r="E204" s="260">
        <v>971.33333333333326</v>
      </c>
      <c r="F204" s="260">
        <v>962.16666666666663</v>
      </c>
      <c r="G204" s="260">
        <v>950.33333333333326</v>
      </c>
      <c r="H204" s="260">
        <v>992.33333333333326</v>
      </c>
      <c r="I204" s="260">
        <v>1004.1666666666665</v>
      </c>
      <c r="J204" s="260">
        <v>1013.3333333333333</v>
      </c>
      <c r="K204" s="259">
        <v>995</v>
      </c>
      <c r="L204" s="259">
        <v>974</v>
      </c>
      <c r="M204" s="259">
        <v>1.45618</v>
      </c>
      <c r="N204" s="1"/>
      <c r="O204" s="1"/>
    </row>
    <row r="205" spans="1:15" ht="12.75" customHeight="1">
      <c r="A205" s="30">
        <v>195</v>
      </c>
      <c r="B205" s="269" t="s">
        <v>372</v>
      </c>
      <c r="C205" s="259">
        <v>963.9</v>
      </c>
      <c r="D205" s="260">
        <v>961.61666666666667</v>
      </c>
      <c r="E205" s="260">
        <v>948.33333333333337</v>
      </c>
      <c r="F205" s="260">
        <v>932.76666666666665</v>
      </c>
      <c r="G205" s="260">
        <v>919.48333333333335</v>
      </c>
      <c r="H205" s="260">
        <v>977.18333333333339</v>
      </c>
      <c r="I205" s="260">
        <v>990.4666666666667</v>
      </c>
      <c r="J205" s="260">
        <v>1006.0333333333334</v>
      </c>
      <c r="K205" s="259">
        <v>974.9</v>
      </c>
      <c r="L205" s="259">
        <v>946.05</v>
      </c>
      <c r="M205" s="259">
        <v>0.81411999999999995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1234.3499999999999</v>
      </c>
      <c r="D206" s="260">
        <v>1230.7</v>
      </c>
      <c r="E206" s="260">
        <v>1221.4000000000001</v>
      </c>
      <c r="F206" s="260">
        <v>1208.45</v>
      </c>
      <c r="G206" s="260">
        <v>1199.1500000000001</v>
      </c>
      <c r="H206" s="260">
        <v>1243.6500000000001</v>
      </c>
      <c r="I206" s="260">
        <v>1252.9499999999998</v>
      </c>
      <c r="J206" s="260">
        <v>1265.9000000000001</v>
      </c>
      <c r="K206" s="259">
        <v>1240</v>
      </c>
      <c r="L206" s="259">
        <v>1217.75</v>
      </c>
      <c r="M206" s="259">
        <v>6.5896999999999997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2827.65</v>
      </c>
      <c r="D207" s="260">
        <v>2815.4</v>
      </c>
      <c r="E207" s="260">
        <v>2797.9</v>
      </c>
      <c r="F207" s="260">
        <v>2768.15</v>
      </c>
      <c r="G207" s="260">
        <v>2750.65</v>
      </c>
      <c r="H207" s="260">
        <v>2845.15</v>
      </c>
      <c r="I207" s="260">
        <v>2862.65</v>
      </c>
      <c r="J207" s="260">
        <v>2892.4</v>
      </c>
      <c r="K207" s="259">
        <v>2832.9</v>
      </c>
      <c r="L207" s="259">
        <v>2785.65</v>
      </c>
      <c r="M207" s="259">
        <v>3.9771299999999998</v>
      </c>
      <c r="N207" s="1"/>
      <c r="O207" s="1"/>
    </row>
    <row r="208" spans="1:15" ht="12.75" customHeight="1">
      <c r="A208" s="30">
        <v>198</v>
      </c>
      <c r="B208" s="269" t="s">
        <v>770</v>
      </c>
      <c r="C208" s="259">
        <v>348.5</v>
      </c>
      <c r="D208" s="260">
        <v>349.95</v>
      </c>
      <c r="E208" s="260">
        <v>341.54999999999995</v>
      </c>
      <c r="F208" s="260">
        <v>334.59999999999997</v>
      </c>
      <c r="G208" s="260">
        <v>326.19999999999993</v>
      </c>
      <c r="H208" s="260">
        <v>356.9</v>
      </c>
      <c r="I208" s="260">
        <v>365.29999999999995</v>
      </c>
      <c r="J208" s="260">
        <v>372.25</v>
      </c>
      <c r="K208" s="259">
        <v>358.35</v>
      </c>
      <c r="L208" s="259">
        <v>343</v>
      </c>
      <c r="M208" s="259">
        <v>3.4678499999999999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481.2</v>
      </c>
      <c r="D209" s="260">
        <v>477.06666666666661</v>
      </c>
      <c r="E209" s="260">
        <v>470.28333333333319</v>
      </c>
      <c r="F209" s="260">
        <v>459.36666666666656</v>
      </c>
      <c r="G209" s="260">
        <v>452.58333333333314</v>
      </c>
      <c r="H209" s="260">
        <v>487.98333333333323</v>
      </c>
      <c r="I209" s="260">
        <v>494.76666666666665</v>
      </c>
      <c r="J209" s="260">
        <v>505.68333333333328</v>
      </c>
      <c r="K209" s="259">
        <v>483.85</v>
      </c>
      <c r="L209" s="259">
        <v>466.15</v>
      </c>
      <c r="M209" s="259">
        <v>145.99958000000001</v>
      </c>
      <c r="N209" s="1"/>
      <c r="O209" s="1"/>
    </row>
    <row r="210" spans="1:15" ht="12.75" customHeight="1">
      <c r="A210" s="30">
        <v>200</v>
      </c>
      <c r="B210" s="269" t="s">
        <v>778</v>
      </c>
      <c r="C210" s="259">
        <v>1418.3</v>
      </c>
      <c r="D210" s="260">
        <v>1434.7666666666667</v>
      </c>
      <c r="E210" s="260">
        <v>1389.5333333333333</v>
      </c>
      <c r="F210" s="260">
        <v>1360.7666666666667</v>
      </c>
      <c r="G210" s="260">
        <v>1315.5333333333333</v>
      </c>
      <c r="H210" s="260">
        <v>1463.5333333333333</v>
      </c>
      <c r="I210" s="260">
        <v>1508.7666666666664</v>
      </c>
      <c r="J210" s="260">
        <v>1537.5333333333333</v>
      </c>
      <c r="K210" s="259">
        <v>1480</v>
      </c>
      <c r="L210" s="259">
        <v>1406</v>
      </c>
      <c r="M210" s="259">
        <v>2.2614399999999999</v>
      </c>
      <c r="N210" s="1"/>
      <c r="O210" s="1"/>
    </row>
    <row r="211" spans="1:15" ht="12.75" customHeight="1">
      <c r="A211" s="30">
        <v>201</v>
      </c>
      <c r="B211" s="269" t="s">
        <v>259</v>
      </c>
      <c r="C211" s="259">
        <v>2783.3</v>
      </c>
      <c r="D211" s="260">
        <v>2782.8166666666671</v>
      </c>
      <c r="E211" s="260">
        <v>2766.6333333333341</v>
      </c>
      <c r="F211" s="260">
        <v>2749.9666666666672</v>
      </c>
      <c r="G211" s="260">
        <v>2733.7833333333342</v>
      </c>
      <c r="H211" s="260">
        <v>2799.483333333334</v>
      </c>
      <c r="I211" s="260">
        <v>2815.6666666666674</v>
      </c>
      <c r="J211" s="260">
        <v>2832.3333333333339</v>
      </c>
      <c r="K211" s="259">
        <v>2799</v>
      </c>
      <c r="L211" s="259">
        <v>2766.15</v>
      </c>
      <c r="M211" s="259">
        <v>6.80281</v>
      </c>
      <c r="N211" s="1"/>
      <c r="O211" s="1"/>
    </row>
    <row r="212" spans="1:15" ht="12.75" customHeight="1">
      <c r="A212" s="30">
        <v>202</v>
      </c>
      <c r="B212" s="269" t="s">
        <v>374</v>
      </c>
      <c r="C212" s="259">
        <v>121.45</v>
      </c>
      <c r="D212" s="260">
        <v>121.06666666666666</v>
      </c>
      <c r="E212" s="260">
        <v>119.63333333333333</v>
      </c>
      <c r="F212" s="260">
        <v>117.81666666666666</v>
      </c>
      <c r="G212" s="260">
        <v>116.38333333333333</v>
      </c>
      <c r="H212" s="260">
        <v>122.88333333333333</v>
      </c>
      <c r="I212" s="260">
        <v>124.31666666666666</v>
      </c>
      <c r="J212" s="260">
        <v>126.13333333333333</v>
      </c>
      <c r="K212" s="259">
        <v>122.5</v>
      </c>
      <c r="L212" s="259">
        <v>119.25</v>
      </c>
      <c r="M212" s="259">
        <v>56.732610000000001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230.1</v>
      </c>
      <c r="D213" s="260">
        <v>231.88333333333333</v>
      </c>
      <c r="E213" s="260">
        <v>227.61666666666665</v>
      </c>
      <c r="F213" s="260">
        <v>225.13333333333333</v>
      </c>
      <c r="G213" s="260">
        <v>220.86666666666665</v>
      </c>
      <c r="H213" s="260">
        <v>234.36666666666665</v>
      </c>
      <c r="I213" s="260">
        <v>238.6333333333333</v>
      </c>
      <c r="J213" s="260">
        <v>241.11666666666665</v>
      </c>
      <c r="K213" s="259">
        <v>236.15</v>
      </c>
      <c r="L213" s="259">
        <v>229.4</v>
      </c>
      <c r="M213" s="259">
        <v>26.024419999999999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2619.85</v>
      </c>
      <c r="D214" s="260">
        <v>2610</v>
      </c>
      <c r="E214" s="260">
        <v>2595</v>
      </c>
      <c r="F214" s="260">
        <v>2570.15</v>
      </c>
      <c r="G214" s="260">
        <v>2555.15</v>
      </c>
      <c r="H214" s="260">
        <v>2634.85</v>
      </c>
      <c r="I214" s="260">
        <v>2649.85</v>
      </c>
      <c r="J214" s="260">
        <v>2674.7</v>
      </c>
      <c r="K214" s="259">
        <v>2625</v>
      </c>
      <c r="L214" s="259">
        <v>2585.15</v>
      </c>
      <c r="M214" s="259">
        <v>16.405110000000001</v>
      </c>
      <c r="N214" s="1"/>
      <c r="O214" s="1"/>
    </row>
    <row r="215" spans="1:15" ht="12.75" customHeight="1">
      <c r="A215" s="30">
        <v>205</v>
      </c>
      <c r="B215" s="269" t="s">
        <v>260</v>
      </c>
      <c r="C215" s="259">
        <v>314.05</v>
      </c>
      <c r="D215" s="260">
        <v>311.71666666666664</v>
      </c>
      <c r="E215" s="260">
        <v>308.43333333333328</v>
      </c>
      <c r="F215" s="260">
        <v>302.81666666666666</v>
      </c>
      <c r="G215" s="260">
        <v>299.5333333333333</v>
      </c>
      <c r="H215" s="260">
        <v>317.33333333333326</v>
      </c>
      <c r="I215" s="260">
        <v>320.61666666666667</v>
      </c>
      <c r="J215" s="260">
        <v>326.23333333333323</v>
      </c>
      <c r="K215" s="259">
        <v>315</v>
      </c>
      <c r="L215" s="259">
        <v>306.10000000000002</v>
      </c>
      <c r="M215" s="259">
        <v>12.27211</v>
      </c>
      <c r="N215" s="1"/>
      <c r="O215" s="1"/>
    </row>
    <row r="216" spans="1:15" ht="12.75" customHeight="1">
      <c r="A216" s="30">
        <v>206</v>
      </c>
      <c r="B216" s="269" t="s">
        <v>288</v>
      </c>
      <c r="C216" s="259">
        <v>3008.55</v>
      </c>
      <c r="D216" s="260">
        <v>2986.9166666666665</v>
      </c>
      <c r="E216" s="260">
        <v>2956.6333333333332</v>
      </c>
      <c r="F216" s="260">
        <v>2904.7166666666667</v>
      </c>
      <c r="G216" s="260">
        <v>2874.4333333333334</v>
      </c>
      <c r="H216" s="260">
        <v>3038.833333333333</v>
      </c>
      <c r="I216" s="260">
        <v>3069.1166666666668</v>
      </c>
      <c r="J216" s="260">
        <v>3121.0333333333328</v>
      </c>
      <c r="K216" s="259">
        <v>3017.2</v>
      </c>
      <c r="L216" s="259">
        <v>2935</v>
      </c>
      <c r="M216" s="259">
        <v>0.26549</v>
      </c>
      <c r="N216" s="1"/>
      <c r="O216" s="1"/>
    </row>
    <row r="217" spans="1:15" ht="12.75" customHeight="1">
      <c r="A217" s="30">
        <v>207</v>
      </c>
      <c r="B217" s="269" t="s">
        <v>779</v>
      </c>
      <c r="C217" s="259">
        <v>747.4</v>
      </c>
      <c r="D217" s="260">
        <v>750.08333333333337</v>
      </c>
      <c r="E217" s="260">
        <v>738.11666666666679</v>
      </c>
      <c r="F217" s="260">
        <v>728.83333333333337</v>
      </c>
      <c r="G217" s="260">
        <v>716.86666666666679</v>
      </c>
      <c r="H217" s="260">
        <v>759.36666666666679</v>
      </c>
      <c r="I217" s="260">
        <v>771.33333333333326</v>
      </c>
      <c r="J217" s="260">
        <v>780.61666666666679</v>
      </c>
      <c r="K217" s="259">
        <v>762.05</v>
      </c>
      <c r="L217" s="259">
        <v>740.8</v>
      </c>
      <c r="M217" s="259">
        <v>1.42066</v>
      </c>
      <c r="N217" s="1"/>
      <c r="O217" s="1"/>
    </row>
    <row r="218" spans="1:15" ht="12.75" customHeight="1">
      <c r="A218" s="30">
        <v>208</v>
      </c>
      <c r="B218" s="269" t="s">
        <v>375</v>
      </c>
      <c r="C218" s="259">
        <v>42328.05</v>
      </c>
      <c r="D218" s="260">
        <v>42454.783333333333</v>
      </c>
      <c r="E218" s="260">
        <v>41944.816666666666</v>
      </c>
      <c r="F218" s="260">
        <v>41561.583333333336</v>
      </c>
      <c r="G218" s="260">
        <v>41051.616666666669</v>
      </c>
      <c r="H218" s="260">
        <v>42838.016666666663</v>
      </c>
      <c r="I218" s="260">
        <v>43347.983333333323</v>
      </c>
      <c r="J218" s="260">
        <v>43731.21666666666</v>
      </c>
      <c r="K218" s="259">
        <v>42964.75</v>
      </c>
      <c r="L218" s="259">
        <v>42071.55</v>
      </c>
      <c r="M218" s="259">
        <v>4.0910000000000002E-2</v>
      </c>
      <c r="N218" s="1"/>
      <c r="O218" s="1"/>
    </row>
    <row r="219" spans="1:15" ht="12.75" customHeight="1">
      <c r="A219" s="30">
        <v>209</v>
      </c>
      <c r="B219" s="269" t="s">
        <v>376</v>
      </c>
      <c r="C219" s="259">
        <v>52.9</v>
      </c>
      <c r="D219" s="260">
        <v>53.066666666666663</v>
      </c>
      <c r="E219" s="260">
        <v>52.133333333333326</v>
      </c>
      <c r="F219" s="260">
        <v>51.36666666666666</v>
      </c>
      <c r="G219" s="260">
        <v>50.433333333333323</v>
      </c>
      <c r="H219" s="260">
        <v>53.833333333333329</v>
      </c>
      <c r="I219" s="260">
        <v>54.766666666666666</v>
      </c>
      <c r="J219" s="260">
        <v>55.533333333333331</v>
      </c>
      <c r="K219" s="259">
        <v>54</v>
      </c>
      <c r="L219" s="259">
        <v>52.3</v>
      </c>
      <c r="M219" s="259">
        <v>104.11579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2675.8</v>
      </c>
      <c r="D220" s="260">
        <v>2664.2833333333333</v>
      </c>
      <c r="E220" s="260">
        <v>2647.5666666666666</v>
      </c>
      <c r="F220" s="260">
        <v>2619.3333333333335</v>
      </c>
      <c r="G220" s="260">
        <v>2602.6166666666668</v>
      </c>
      <c r="H220" s="260">
        <v>2692.5166666666664</v>
      </c>
      <c r="I220" s="260">
        <v>2709.2333333333327</v>
      </c>
      <c r="J220" s="260">
        <v>2737.4666666666662</v>
      </c>
      <c r="K220" s="259">
        <v>2681</v>
      </c>
      <c r="L220" s="259">
        <v>2636.05</v>
      </c>
      <c r="M220" s="259">
        <v>32.674039999999998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933.6</v>
      </c>
      <c r="D221" s="260">
        <v>933</v>
      </c>
      <c r="E221" s="260">
        <v>929</v>
      </c>
      <c r="F221" s="260">
        <v>924.4</v>
      </c>
      <c r="G221" s="260">
        <v>920.4</v>
      </c>
      <c r="H221" s="260">
        <v>937.6</v>
      </c>
      <c r="I221" s="260">
        <v>941.6</v>
      </c>
      <c r="J221" s="260">
        <v>946.2</v>
      </c>
      <c r="K221" s="259">
        <v>937</v>
      </c>
      <c r="L221" s="259">
        <v>928.4</v>
      </c>
      <c r="M221" s="259">
        <v>109.84608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1223.4000000000001</v>
      </c>
      <c r="D222" s="260">
        <v>1228.7166666666667</v>
      </c>
      <c r="E222" s="260">
        <v>1212.6833333333334</v>
      </c>
      <c r="F222" s="260">
        <v>1201.9666666666667</v>
      </c>
      <c r="G222" s="260">
        <v>1185.9333333333334</v>
      </c>
      <c r="H222" s="260">
        <v>1239.4333333333334</v>
      </c>
      <c r="I222" s="260">
        <v>1255.4666666666667</v>
      </c>
      <c r="J222" s="260">
        <v>1266.1833333333334</v>
      </c>
      <c r="K222" s="259">
        <v>1244.75</v>
      </c>
      <c r="L222" s="259">
        <v>1218</v>
      </c>
      <c r="M222" s="259">
        <v>4.2308899999999996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475.3</v>
      </c>
      <c r="D223" s="260">
        <v>476.95</v>
      </c>
      <c r="E223" s="260">
        <v>469.09999999999997</v>
      </c>
      <c r="F223" s="260">
        <v>462.9</v>
      </c>
      <c r="G223" s="260">
        <v>455.04999999999995</v>
      </c>
      <c r="H223" s="260">
        <v>483.15</v>
      </c>
      <c r="I223" s="260">
        <v>491</v>
      </c>
      <c r="J223" s="260">
        <v>497.2</v>
      </c>
      <c r="K223" s="259">
        <v>484.8</v>
      </c>
      <c r="L223" s="259">
        <v>470.75</v>
      </c>
      <c r="M223" s="259">
        <v>18.661860000000001</v>
      </c>
      <c r="N223" s="1"/>
      <c r="O223" s="1"/>
    </row>
    <row r="224" spans="1:15" ht="12.75" customHeight="1">
      <c r="A224" s="30">
        <v>214</v>
      </c>
      <c r="B224" s="269" t="s">
        <v>261</v>
      </c>
      <c r="C224" s="259">
        <v>530.54999999999995</v>
      </c>
      <c r="D224" s="260">
        <v>533.79999999999995</v>
      </c>
      <c r="E224" s="260">
        <v>524.79999999999995</v>
      </c>
      <c r="F224" s="260">
        <v>519.04999999999995</v>
      </c>
      <c r="G224" s="260">
        <v>510.04999999999995</v>
      </c>
      <c r="H224" s="260">
        <v>539.54999999999995</v>
      </c>
      <c r="I224" s="260">
        <v>548.54999999999995</v>
      </c>
      <c r="J224" s="260">
        <v>554.29999999999995</v>
      </c>
      <c r="K224" s="259">
        <v>542.79999999999995</v>
      </c>
      <c r="L224" s="259">
        <v>528.04999999999995</v>
      </c>
      <c r="M224" s="259">
        <v>2.00786</v>
      </c>
      <c r="N224" s="1"/>
      <c r="O224" s="1"/>
    </row>
    <row r="225" spans="1:15" ht="12.75" customHeight="1">
      <c r="A225" s="30">
        <v>215</v>
      </c>
      <c r="B225" s="269" t="s">
        <v>378</v>
      </c>
      <c r="C225" s="259">
        <v>54.25</v>
      </c>
      <c r="D225" s="260">
        <v>54.416666666666664</v>
      </c>
      <c r="E225" s="260">
        <v>53.533333333333331</v>
      </c>
      <c r="F225" s="260">
        <v>52.81666666666667</v>
      </c>
      <c r="G225" s="260">
        <v>51.933333333333337</v>
      </c>
      <c r="H225" s="260">
        <v>55.133333333333326</v>
      </c>
      <c r="I225" s="260">
        <v>56.016666666666666</v>
      </c>
      <c r="J225" s="260">
        <v>56.73333333333332</v>
      </c>
      <c r="K225" s="259">
        <v>55.3</v>
      </c>
      <c r="L225" s="259">
        <v>53.7</v>
      </c>
      <c r="M225" s="259">
        <v>129.7681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60.4</v>
      </c>
      <c r="D226" s="260">
        <v>60.166666666666664</v>
      </c>
      <c r="E226" s="260">
        <v>59.133333333333326</v>
      </c>
      <c r="F226" s="260">
        <v>57.86666666666666</v>
      </c>
      <c r="G226" s="260">
        <v>56.833333333333321</v>
      </c>
      <c r="H226" s="260">
        <v>61.43333333333333</v>
      </c>
      <c r="I226" s="260">
        <v>62.466666666666676</v>
      </c>
      <c r="J226" s="260">
        <v>63.733333333333334</v>
      </c>
      <c r="K226" s="259">
        <v>61.2</v>
      </c>
      <c r="L226" s="259">
        <v>58.9</v>
      </c>
      <c r="M226" s="259">
        <v>601.23157000000003</v>
      </c>
      <c r="N226" s="1"/>
      <c r="O226" s="1"/>
    </row>
    <row r="227" spans="1:15" ht="12.75" customHeight="1">
      <c r="A227" s="30">
        <v>217</v>
      </c>
      <c r="B227" s="269" t="s">
        <v>379</v>
      </c>
      <c r="C227" s="259">
        <v>85.15</v>
      </c>
      <c r="D227" s="260">
        <v>85.05</v>
      </c>
      <c r="E227" s="260">
        <v>83.8</v>
      </c>
      <c r="F227" s="260">
        <v>82.45</v>
      </c>
      <c r="G227" s="260">
        <v>81.2</v>
      </c>
      <c r="H227" s="260">
        <v>86.399999999999991</v>
      </c>
      <c r="I227" s="260">
        <v>87.649999999999991</v>
      </c>
      <c r="J227" s="260">
        <v>88.999999999999986</v>
      </c>
      <c r="K227" s="259">
        <v>86.3</v>
      </c>
      <c r="L227" s="259">
        <v>83.7</v>
      </c>
      <c r="M227" s="259">
        <v>94.880920000000003</v>
      </c>
      <c r="N227" s="1"/>
      <c r="O227" s="1"/>
    </row>
    <row r="228" spans="1:15" ht="12.75" customHeight="1">
      <c r="A228" s="30">
        <v>218</v>
      </c>
      <c r="B228" s="269" t="s">
        <v>380</v>
      </c>
      <c r="C228" s="259">
        <v>927.7</v>
      </c>
      <c r="D228" s="260">
        <v>936.78333333333342</v>
      </c>
      <c r="E228" s="260">
        <v>915.61666666666679</v>
      </c>
      <c r="F228" s="260">
        <v>903.53333333333342</v>
      </c>
      <c r="G228" s="260">
        <v>882.36666666666679</v>
      </c>
      <c r="H228" s="260">
        <v>948.86666666666679</v>
      </c>
      <c r="I228" s="260">
        <v>970.03333333333353</v>
      </c>
      <c r="J228" s="260">
        <v>982.11666666666679</v>
      </c>
      <c r="K228" s="259">
        <v>957.95</v>
      </c>
      <c r="L228" s="259">
        <v>924.7</v>
      </c>
      <c r="M228" s="259">
        <v>0.48165000000000002</v>
      </c>
      <c r="N228" s="1"/>
      <c r="O228" s="1"/>
    </row>
    <row r="229" spans="1:15" ht="12.75" customHeight="1">
      <c r="A229" s="30">
        <v>219</v>
      </c>
      <c r="B229" s="269" t="s">
        <v>381</v>
      </c>
      <c r="C229" s="259">
        <v>473.3</v>
      </c>
      <c r="D229" s="260">
        <v>477.68333333333334</v>
      </c>
      <c r="E229" s="260">
        <v>460.36666666666667</v>
      </c>
      <c r="F229" s="260">
        <v>447.43333333333334</v>
      </c>
      <c r="G229" s="260">
        <v>430.11666666666667</v>
      </c>
      <c r="H229" s="260">
        <v>490.61666666666667</v>
      </c>
      <c r="I229" s="260">
        <v>507.93333333333339</v>
      </c>
      <c r="J229" s="260">
        <v>520.86666666666667</v>
      </c>
      <c r="K229" s="259">
        <v>495</v>
      </c>
      <c r="L229" s="259">
        <v>464.75</v>
      </c>
      <c r="M229" s="259">
        <v>18.86815</v>
      </c>
      <c r="N229" s="1"/>
      <c r="O229" s="1"/>
    </row>
    <row r="230" spans="1:15" ht="12.75" customHeight="1">
      <c r="A230" s="30">
        <v>220</v>
      </c>
      <c r="B230" s="269" t="s">
        <v>382</v>
      </c>
      <c r="C230" s="259">
        <v>1798.7</v>
      </c>
      <c r="D230" s="260">
        <v>1799.7333333333333</v>
      </c>
      <c r="E230" s="260">
        <v>1775.5166666666667</v>
      </c>
      <c r="F230" s="260">
        <v>1752.3333333333333</v>
      </c>
      <c r="G230" s="260">
        <v>1728.1166666666666</v>
      </c>
      <c r="H230" s="260">
        <v>1822.9166666666667</v>
      </c>
      <c r="I230" s="260">
        <v>1847.1333333333334</v>
      </c>
      <c r="J230" s="260">
        <v>1870.3166666666668</v>
      </c>
      <c r="K230" s="259">
        <v>1823.95</v>
      </c>
      <c r="L230" s="259">
        <v>1776.55</v>
      </c>
      <c r="M230" s="259">
        <v>2.9280300000000001</v>
      </c>
      <c r="N230" s="1"/>
      <c r="O230" s="1"/>
    </row>
    <row r="231" spans="1:15" ht="12.75" customHeight="1">
      <c r="A231" s="30">
        <v>221</v>
      </c>
      <c r="B231" s="269" t="s">
        <v>383</v>
      </c>
      <c r="C231" s="259">
        <v>276.95</v>
      </c>
      <c r="D231" s="260">
        <v>276.06666666666666</v>
      </c>
      <c r="E231" s="260">
        <v>272.13333333333333</v>
      </c>
      <c r="F231" s="260">
        <v>267.31666666666666</v>
      </c>
      <c r="G231" s="260">
        <v>263.38333333333333</v>
      </c>
      <c r="H231" s="260">
        <v>280.88333333333333</v>
      </c>
      <c r="I231" s="260">
        <v>284.81666666666661</v>
      </c>
      <c r="J231" s="260">
        <v>289.63333333333333</v>
      </c>
      <c r="K231" s="259">
        <v>280</v>
      </c>
      <c r="L231" s="259">
        <v>271.25</v>
      </c>
      <c r="M231" s="259">
        <v>12.84409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336.75</v>
      </c>
      <c r="D232" s="260">
        <v>336.58333333333331</v>
      </c>
      <c r="E232" s="260">
        <v>334.31666666666661</v>
      </c>
      <c r="F232" s="260">
        <v>331.88333333333327</v>
      </c>
      <c r="G232" s="260">
        <v>329.61666666666656</v>
      </c>
      <c r="H232" s="260">
        <v>339.01666666666665</v>
      </c>
      <c r="I232" s="260">
        <v>341.28333333333342</v>
      </c>
      <c r="J232" s="260">
        <v>343.7166666666667</v>
      </c>
      <c r="K232" s="259">
        <v>338.85</v>
      </c>
      <c r="L232" s="259">
        <v>334.15</v>
      </c>
      <c r="M232" s="259">
        <v>97.163899999999998</v>
      </c>
      <c r="N232" s="1"/>
      <c r="O232" s="1"/>
    </row>
    <row r="233" spans="1:15" ht="12.75" customHeight="1">
      <c r="A233" s="30">
        <v>223</v>
      </c>
      <c r="B233" s="269" t="s">
        <v>385</v>
      </c>
      <c r="C233" s="259">
        <v>114</v>
      </c>
      <c r="D233" s="260">
        <v>114.85000000000001</v>
      </c>
      <c r="E233" s="260">
        <v>112.30000000000001</v>
      </c>
      <c r="F233" s="260">
        <v>110.60000000000001</v>
      </c>
      <c r="G233" s="260">
        <v>108.05000000000001</v>
      </c>
      <c r="H233" s="260">
        <v>116.55000000000001</v>
      </c>
      <c r="I233" s="260">
        <v>119.1</v>
      </c>
      <c r="J233" s="260">
        <v>120.80000000000001</v>
      </c>
      <c r="K233" s="259">
        <v>117.4</v>
      </c>
      <c r="L233" s="259">
        <v>113.15</v>
      </c>
      <c r="M233" s="259">
        <v>6.5209200000000003</v>
      </c>
      <c r="N233" s="1"/>
      <c r="O233" s="1"/>
    </row>
    <row r="234" spans="1:15" ht="12.75" customHeight="1">
      <c r="A234" s="30">
        <v>224</v>
      </c>
      <c r="B234" s="269" t="s">
        <v>386</v>
      </c>
      <c r="C234" s="259">
        <v>248.1</v>
      </c>
      <c r="D234" s="260">
        <v>248.44999999999996</v>
      </c>
      <c r="E234" s="260">
        <v>245.84999999999991</v>
      </c>
      <c r="F234" s="260">
        <v>243.59999999999994</v>
      </c>
      <c r="G234" s="260">
        <v>240.99999999999989</v>
      </c>
      <c r="H234" s="260">
        <v>250.69999999999993</v>
      </c>
      <c r="I234" s="260">
        <v>253.3</v>
      </c>
      <c r="J234" s="260">
        <v>255.54999999999995</v>
      </c>
      <c r="K234" s="259">
        <v>251.05</v>
      </c>
      <c r="L234" s="259">
        <v>246.2</v>
      </c>
      <c r="M234" s="259">
        <v>16.65776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146.6</v>
      </c>
      <c r="D235" s="260">
        <v>146.20000000000002</v>
      </c>
      <c r="E235" s="260">
        <v>143.40000000000003</v>
      </c>
      <c r="F235" s="260">
        <v>140.20000000000002</v>
      </c>
      <c r="G235" s="260">
        <v>137.40000000000003</v>
      </c>
      <c r="H235" s="260">
        <v>149.40000000000003</v>
      </c>
      <c r="I235" s="260">
        <v>152.20000000000005</v>
      </c>
      <c r="J235" s="260">
        <v>155.40000000000003</v>
      </c>
      <c r="K235" s="259">
        <v>149</v>
      </c>
      <c r="L235" s="259">
        <v>143</v>
      </c>
      <c r="M235" s="259">
        <v>156.40317999999999</v>
      </c>
      <c r="N235" s="1"/>
      <c r="O235" s="1"/>
    </row>
    <row r="236" spans="1:15" ht="12.75" customHeight="1">
      <c r="A236" s="30">
        <v>226</v>
      </c>
      <c r="B236" s="269" t="s">
        <v>387</v>
      </c>
      <c r="C236" s="259">
        <v>87.6</v>
      </c>
      <c r="D236" s="260">
        <v>87.683333333333337</v>
      </c>
      <c r="E236" s="260">
        <v>86.166666666666671</v>
      </c>
      <c r="F236" s="260">
        <v>84.733333333333334</v>
      </c>
      <c r="G236" s="260">
        <v>83.216666666666669</v>
      </c>
      <c r="H236" s="260">
        <v>89.116666666666674</v>
      </c>
      <c r="I236" s="260">
        <v>90.633333333333326</v>
      </c>
      <c r="J236" s="260">
        <v>92.066666666666677</v>
      </c>
      <c r="K236" s="259">
        <v>89.2</v>
      </c>
      <c r="L236" s="259">
        <v>86.25</v>
      </c>
      <c r="M236" s="259">
        <v>133.96584999999999</v>
      </c>
      <c r="N236" s="1"/>
      <c r="O236" s="1"/>
    </row>
    <row r="237" spans="1:15" ht="12.75" customHeight="1">
      <c r="A237" s="30">
        <v>227</v>
      </c>
      <c r="B237" s="269" t="s">
        <v>262</v>
      </c>
      <c r="C237" s="259">
        <v>4479.7</v>
      </c>
      <c r="D237" s="260">
        <v>4468.5666666666666</v>
      </c>
      <c r="E237" s="260">
        <v>4441.1333333333332</v>
      </c>
      <c r="F237" s="260">
        <v>4402.5666666666666</v>
      </c>
      <c r="G237" s="260">
        <v>4375.1333333333332</v>
      </c>
      <c r="H237" s="260">
        <v>4507.1333333333332</v>
      </c>
      <c r="I237" s="260">
        <v>4534.5666666666657</v>
      </c>
      <c r="J237" s="260">
        <v>4573.1333333333332</v>
      </c>
      <c r="K237" s="259">
        <v>4496</v>
      </c>
      <c r="L237" s="259">
        <v>4430</v>
      </c>
      <c r="M237" s="259">
        <v>0.40431</v>
      </c>
      <c r="N237" s="1"/>
      <c r="O237" s="1"/>
    </row>
    <row r="238" spans="1:15" ht="12.75" customHeight="1">
      <c r="A238" s="30">
        <v>228</v>
      </c>
      <c r="B238" s="269" t="s">
        <v>388</v>
      </c>
      <c r="C238" s="259">
        <v>284.5</v>
      </c>
      <c r="D238" s="260">
        <v>284.26666666666665</v>
      </c>
      <c r="E238" s="260">
        <v>282.23333333333329</v>
      </c>
      <c r="F238" s="260">
        <v>279.96666666666664</v>
      </c>
      <c r="G238" s="260">
        <v>277.93333333333328</v>
      </c>
      <c r="H238" s="260">
        <v>286.5333333333333</v>
      </c>
      <c r="I238" s="260">
        <v>288.56666666666661</v>
      </c>
      <c r="J238" s="260">
        <v>290.83333333333331</v>
      </c>
      <c r="K238" s="259">
        <v>286.3</v>
      </c>
      <c r="L238" s="259">
        <v>282</v>
      </c>
      <c r="M238" s="259">
        <v>14.517989999999999</v>
      </c>
      <c r="N238" s="1"/>
      <c r="O238" s="1"/>
    </row>
    <row r="239" spans="1:15" ht="12.75" customHeight="1">
      <c r="A239" s="30">
        <v>229</v>
      </c>
      <c r="B239" s="269" t="s">
        <v>389</v>
      </c>
      <c r="C239" s="259">
        <v>151</v>
      </c>
      <c r="D239" s="260">
        <v>151.13333333333333</v>
      </c>
      <c r="E239" s="260">
        <v>149.86666666666665</v>
      </c>
      <c r="F239" s="260">
        <v>148.73333333333332</v>
      </c>
      <c r="G239" s="260">
        <v>147.46666666666664</v>
      </c>
      <c r="H239" s="260">
        <v>152.26666666666665</v>
      </c>
      <c r="I239" s="260">
        <v>153.5333333333333</v>
      </c>
      <c r="J239" s="260">
        <v>154.66666666666666</v>
      </c>
      <c r="K239" s="259">
        <v>152.4</v>
      </c>
      <c r="L239" s="259">
        <v>150</v>
      </c>
      <c r="M239" s="259">
        <v>50.176110000000001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324.25</v>
      </c>
      <c r="D240" s="260">
        <v>323.90000000000003</v>
      </c>
      <c r="E240" s="260">
        <v>321.45000000000005</v>
      </c>
      <c r="F240" s="260">
        <v>318.65000000000003</v>
      </c>
      <c r="G240" s="260">
        <v>316.20000000000005</v>
      </c>
      <c r="H240" s="260">
        <v>326.70000000000005</v>
      </c>
      <c r="I240" s="260">
        <v>329.15</v>
      </c>
      <c r="J240" s="260">
        <v>331.95000000000005</v>
      </c>
      <c r="K240" s="259">
        <v>326.35000000000002</v>
      </c>
      <c r="L240" s="259">
        <v>321.10000000000002</v>
      </c>
      <c r="M240" s="259">
        <v>28.440439999999999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77.05</v>
      </c>
      <c r="D241" s="260">
        <v>77.149999999999991</v>
      </c>
      <c r="E241" s="260">
        <v>76.59999999999998</v>
      </c>
      <c r="F241" s="260">
        <v>76.149999999999991</v>
      </c>
      <c r="G241" s="260">
        <v>75.59999999999998</v>
      </c>
      <c r="H241" s="260">
        <v>77.59999999999998</v>
      </c>
      <c r="I241" s="260">
        <v>78.149999999999991</v>
      </c>
      <c r="J241" s="260">
        <v>78.59999999999998</v>
      </c>
      <c r="K241" s="259">
        <v>77.7</v>
      </c>
      <c r="L241" s="259">
        <v>76.7</v>
      </c>
      <c r="M241" s="259">
        <v>109.4725</v>
      </c>
      <c r="N241" s="1"/>
      <c r="O241" s="1"/>
    </row>
    <row r="242" spans="1:15" ht="12.75" customHeight="1">
      <c r="A242" s="30">
        <v>232</v>
      </c>
      <c r="B242" s="269" t="s">
        <v>390</v>
      </c>
      <c r="C242" s="259">
        <v>22.35</v>
      </c>
      <c r="D242" s="260">
        <v>22.583333333333332</v>
      </c>
      <c r="E242" s="260">
        <v>21.766666666666666</v>
      </c>
      <c r="F242" s="260">
        <v>21.183333333333334</v>
      </c>
      <c r="G242" s="260">
        <v>20.366666666666667</v>
      </c>
      <c r="H242" s="260">
        <v>23.166666666666664</v>
      </c>
      <c r="I242" s="260">
        <v>23.983333333333334</v>
      </c>
      <c r="J242" s="260">
        <v>24.566666666666663</v>
      </c>
      <c r="K242" s="259">
        <v>23.4</v>
      </c>
      <c r="L242" s="259">
        <v>22</v>
      </c>
      <c r="M242" s="259">
        <v>233.94866999999999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729.1</v>
      </c>
      <c r="D243" s="260">
        <v>729.30000000000007</v>
      </c>
      <c r="E243" s="260">
        <v>724.90000000000009</v>
      </c>
      <c r="F243" s="260">
        <v>720.7</v>
      </c>
      <c r="G243" s="260">
        <v>716.30000000000007</v>
      </c>
      <c r="H243" s="260">
        <v>733.50000000000011</v>
      </c>
      <c r="I243" s="260">
        <v>737.9</v>
      </c>
      <c r="J243" s="260">
        <v>742.10000000000014</v>
      </c>
      <c r="K243" s="259">
        <v>733.7</v>
      </c>
      <c r="L243" s="259">
        <v>725.1</v>
      </c>
      <c r="M243" s="259">
        <v>11.14128</v>
      </c>
      <c r="N243" s="1"/>
      <c r="O243" s="1"/>
    </row>
    <row r="244" spans="1:15" ht="12.75" customHeight="1">
      <c r="A244" s="30">
        <v>234</v>
      </c>
      <c r="B244" s="269" t="s">
        <v>774</v>
      </c>
      <c r="C244" s="259">
        <v>33.65</v>
      </c>
      <c r="D244" s="260">
        <v>33.93333333333333</v>
      </c>
      <c r="E244" s="260">
        <v>33.166666666666657</v>
      </c>
      <c r="F244" s="260">
        <v>32.68333333333333</v>
      </c>
      <c r="G244" s="260">
        <v>31.916666666666657</v>
      </c>
      <c r="H244" s="260">
        <v>34.416666666666657</v>
      </c>
      <c r="I244" s="260">
        <v>35.183333333333323</v>
      </c>
      <c r="J244" s="260">
        <v>35.666666666666657</v>
      </c>
      <c r="K244" s="259">
        <v>34.700000000000003</v>
      </c>
      <c r="L244" s="259">
        <v>33.450000000000003</v>
      </c>
      <c r="M244" s="259">
        <v>715.85440000000006</v>
      </c>
      <c r="N244" s="1"/>
      <c r="O244" s="1"/>
    </row>
    <row r="245" spans="1:15" ht="12.75" customHeight="1">
      <c r="A245" s="30">
        <v>235</v>
      </c>
      <c r="B245" s="269" t="s">
        <v>780</v>
      </c>
      <c r="C245" s="259">
        <v>1335.15</v>
      </c>
      <c r="D245" s="260">
        <v>1341.0666666666666</v>
      </c>
      <c r="E245" s="260">
        <v>1324.1333333333332</v>
      </c>
      <c r="F245" s="260">
        <v>1313.1166666666666</v>
      </c>
      <c r="G245" s="260">
        <v>1296.1833333333332</v>
      </c>
      <c r="H245" s="260">
        <v>1352.0833333333333</v>
      </c>
      <c r="I245" s="260">
        <v>1369.0166666666667</v>
      </c>
      <c r="J245" s="260">
        <v>1380.0333333333333</v>
      </c>
      <c r="K245" s="259">
        <v>1358</v>
      </c>
      <c r="L245" s="259">
        <v>1330.05</v>
      </c>
      <c r="M245" s="259">
        <v>0.81052000000000002</v>
      </c>
      <c r="N245" s="1"/>
      <c r="O245" s="1"/>
    </row>
    <row r="246" spans="1:15" ht="12.75" customHeight="1">
      <c r="A246" s="30">
        <v>236</v>
      </c>
      <c r="B246" s="269" t="s">
        <v>391</v>
      </c>
      <c r="C246" s="259">
        <v>393.05</v>
      </c>
      <c r="D246" s="260">
        <v>393.8</v>
      </c>
      <c r="E246" s="260">
        <v>390.40000000000003</v>
      </c>
      <c r="F246" s="260">
        <v>387.75</v>
      </c>
      <c r="G246" s="260">
        <v>384.35</v>
      </c>
      <c r="H246" s="260">
        <v>396.45000000000005</v>
      </c>
      <c r="I246" s="260">
        <v>399.85</v>
      </c>
      <c r="J246" s="260">
        <v>402.50000000000006</v>
      </c>
      <c r="K246" s="259">
        <v>397.2</v>
      </c>
      <c r="L246" s="259">
        <v>391.15</v>
      </c>
      <c r="M246" s="259">
        <v>0.30187000000000003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435.45</v>
      </c>
      <c r="D247" s="260">
        <v>433.95</v>
      </c>
      <c r="E247" s="260">
        <v>427.25</v>
      </c>
      <c r="F247" s="260">
        <v>419.05</v>
      </c>
      <c r="G247" s="260">
        <v>412.35</v>
      </c>
      <c r="H247" s="260">
        <v>442.15</v>
      </c>
      <c r="I247" s="260">
        <v>448.84999999999991</v>
      </c>
      <c r="J247" s="260">
        <v>457.04999999999995</v>
      </c>
      <c r="K247" s="259">
        <v>440.65</v>
      </c>
      <c r="L247" s="259">
        <v>425.75</v>
      </c>
      <c r="M247" s="259">
        <v>31.868939999999998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201.55</v>
      </c>
      <c r="D248" s="260">
        <v>201.78333333333333</v>
      </c>
      <c r="E248" s="260">
        <v>200.26666666666665</v>
      </c>
      <c r="F248" s="260">
        <v>198.98333333333332</v>
      </c>
      <c r="G248" s="260">
        <v>197.46666666666664</v>
      </c>
      <c r="H248" s="260">
        <v>203.06666666666666</v>
      </c>
      <c r="I248" s="260">
        <v>204.58333333333337</v>
      </c>
      <c r="J248" s="260">
        <v>205.86666666666667</v>
      </c>
      <c r="K248" s="259">
        <v>203.3</v>
      </c>
      <c r="L248" s="259">
        <v>200.5</v>
      </c>
      <c r="M248" s="259">
        <v>9.8724600000000002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1195.5</v>
      </c>
      <c r="D249" s="260">
        <v>1191.1166666666666</v>
      </c>
      <c r="E249" s="260">
        <v>1184.2333333333331</v>
      </c>
      <c r="F249" s="260">
        <v>1172.9666666666665</v>
      </c>
      <c r="G249" s="260">
        <v>1166.083333333333</v>
      </c>
      <c r="H249" s="260">
        <v>1202.3833333333332</v>
      </c>
      <c r="I249" s="260">
        <v>1209.2666666666669</v>
      </c>
      <c r="J249" s="260">
        <v>1220.5333333333333</v>
      </c>
      <c r="K249" s="259">
        <v>1198</v>
      </c>
      <c r="L249" s="259">
        <v>1179.8499999999999</v>
      </c>
      <c r="M249" s="259">
        <v>38.420740000000002</v>
      </c>
      <c r="N249" s="1"/>
      <c r="O249" s="1"/>
    </row>
    <row r="250" spans="1:15" ht="12.75" customHeight="1">
      <c r="A250" s="30">
        <v>240</v>
      </c>
      <c r="B250" s="269" t="s">
        <v>392</v>
      </c>
      <c r="C250" s="259">
        <v>17.850000000000001</v>
      </c>
      <c r="D250" s="260">
        <v>17.733333333333334</v>
      </c>
      <c r="E250" s="260">
        <v>17.166666666666668</v>
      </c>
      <c r="F250" s="260">
        <v>16.483333333333334</v>
      </c>
      <c r="G250" s="260">
        <v>15.916666666666668</v>
      </c>
      <c r="H250" s="260">
        <v>18.416666666666668</v>
      </c>
      <c r="I250" s="260">
        <v>18.983333333333331</v>
      </c>
      <c r="J250" s="260">
        <v>19.666666666666668</v>
      </c>
      <c r="K250" s="259">
        <v>18.3</v>
      </c>
      <c r="L250" s="259">
        <v>17.05</v>
      </c>
      <c r="M250" s="259">
        <v>126.45775999999999</v>
      </c>
      <c r="N250" s="1"/>
      <c r="O250" s="1"/>
    </row>
    <row r="251" spans="1:15" ht="12.75" customHeight="1">
      <c r="A251" s="30">
        <v>241</v>
      </c>
      <c r="B251" s="269" t="s">
        <v>163</v>
      </c>
      <c r="C251" s="259">
        <v>4056.45</v>
      </c>
      <c r="D251" s="260">
        <v>4042.5333333333328</v>
      </c>
      <c r="E251" s="260">
        <v>4011.1166666666659</v>
      </c>
      <c r="F251" s="260">
        <v>3965.7833333333328</v>
      </c>
      <c r="G251" s="260">
        <v>3934.3666666666659</v>
      </c>
      <c r="H251" s="260">
        <v>4087.8666666666659</v>
      </c>
      <c r="I251" s="260">
        <v>4119.2833333333328</v>
      </c>
      <c r="J251" s="260">
        <v>4164.6166666666659</v>
      </c>
      <c r="K251" s="259">
        <v>4073.95</v>
      </c>
      <c r="L251" s="259">
        <v>3997.2</v>
      </c>
      <c r="M251" s="259">
        <v>3.3683900000000002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1639.75</v>
      </c>
      <c r="D252" s="260">
        <v>1635.9666666666665</v>
      </c>
      <c r="E252" s="260">
        <v>1627.083333333333</v>
      </c>
      <c r="F252" s="260">
        <v>1614.4166666666665</v>
      </c>
      <c r="G252" s="260">
        <v>1605.5333333333331</v>
      </c>
      <c r="H252" s="260">
        <v>1648.633333333333</v>
      </c>
      <c r="I252" s="260">
        <v>1657.5166666666667</v>
      </c>
      <c r="J252" s="260">
        <v>1670.1833333333329</v>
      </c>
      <c r="K252" s="259">
        <v>1644.85</v>
      </c>
      <c r="L252" s="259">
        <v>1623.3</v>
      </c>
      <c r="M252" s="259">
        <v>38.249659999999999</v>
      </c>
      <c r="N252" s="1"/>
      <c r="O252" s="1"/>
    </row>
    <row r="253" spans="1:15" ht="12.75" customHeight="1">
      <c r="A253" s="30">
        <v>243</v>
      </c>
      <c r="B253" s="269" t="s">
        <v>393</v>
      </c>
      <c r="C253" s="259">
        <v>562.5</v>
      </c>
      <c r="D253" s="260">
        <v>560.44999999999993</v>
      </c>
      <c r="E253" s="260">
        <v>554.59999999999991</v>
      </c>
      <c r="F253" s="260">
        <v>546.69999999999993</v>
      </c>
      <c r="G253" s="260">
        <v>540.84999999999991</v>
      </c>
      <c r="H253" s="260">
        <v>568.34999999999991</v>
      </c>
      <c r="I253" s="260">
        <v>574.20000000000005</v>
      </c>
      <c r="J253" s="260">
        <v>582.09999999999991</v>
      </c>
      <c r="K253" s="259">
        <v>566.29999999999995</v>
      </c>
      <c r="L253" s="259">
        <v>552.54999999999995</v>
      </c>
      <c r="M253" s="259">
        <v>2.8376800000000002</v>
      </c>
      <c r="N253" s="1"/>
      <c r="O253" s="1"/>
    </row>
    <row r="254" spans="1:15" ht="12.75" customHeight="1">
      <c r="A254" s="30">
        <v>244</v>
      </c>
      <c r="B254" s="269" t="s">
        <v>394</v>
      </c>
      <c r="C254" s="259">
        <v>464.6</v>
      </c>
      <c r="D254" s="260">
        <v>466.86666666666662</v>
      </c>
      <c r="E254" s="260">
        <v>457.73333333333323</v>
      </c>
      <c r="F254" s="260">
        <v>450.86666666666662</v>
      </c>
      <c r="G254" s="260">
        <v>441.73333333333323</v>
      </c>
      <c r="H254" s="260">
        <v>473.73333333333323</v>
      </c>
      <c r="I254" s="260">
        <v>482.86666666666656</v>
      </c>
      <c r="J254" s="260">
        <v>489.73333333333323</v>
      </c>
      <c r="K254" s="259">
        <v>476</v>
      </c>
      <c r="L254" s="259">
        <v>460</v>
      </c>
      <c r="M254" s="259">
        <v>6.9229399999999996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1919.05</v>
      </c>
      <c r="D255" s="260">
        <v>1919.9166666666667</v>
      </c>
      <c r="E255" s="260">
        <v>1905.3833333333334</v>
      </c>
      <c r="F255" s="260">
        <v>1891.7166666666667</v>
      </c>
      <c r="G255" s="260">
        <v>1877.1833333333334</v>
      </c>
      <c r="H255" s="260">
        <v>1933.5833333333335</v>
      </c>
      <c r="I255" s="260">
        <v>1948.1166666666668</v>
      </c>
      <c r="J255" s="260">
        <v>1961.7833333333335</v>
      </c>
      <c r="K255" s="259">
        <v>1934.45</v>
      </c>
      <c r="L255" s="259">
        <v>1906.25</v>
      </c>
      <c r="M255" s="259">
        <v>2.9814500000000002</v>
      </c>
      <c r="N255" s="1"/>
      <c r="O255" s="1"/>
    </row>
    <row r="256" spans="1:15" ht="12.75" customHeight="1">
      <c r="A256" s="30">
        <v>246</v>
      </c>
      <c r="B256" s="269" t="s">
        <v>263</v>
      </c>
      <c r="C256" s="259">
        <v>863.8</v>
      </c>
      <c r="D256" s="260">
        <v>865.81666666666661</v>
      </c>
      <c r="E256" s="260">
        <v>860.03333333333319</v>
      </c>
      <c r="F256" s="260">
        <v>856.26666666666654</v>
      </c>
      <c r="G256" s="260">
        <v>850.48333333333312</v>
      </c>
      <c r="H256" s="260">
        <v>869.58333333333326</v>
      </c>
      <c r="I256" s="260">
        <v>875.36666666666656</v>
      </c>
      <c r="J256" s="260">
        <v>879.13333333333333</v>
      </c>
      <c r="K256" s="259">
        <v>871.6</v>
      </c>
      <c r="L256" s="259">
        <v>862.05</v>
      </c>
      <c r="M256" s="259">
        <v>2.3850199999999999</v>
      </c>
      <c r="N256" s="1"/>
      <c r="O256" s="1"/>
    </row>
    <row r="257" spans="1:15" ht="12.75" customHeight="1">
      <c r="A257" s="30">
        <v>247</v>
      </c>
      <c r="B257" s="269" t="s">
        <v>395</v>
      </c>
      <c r="C257" s="259">
        <v>2019.4</v>
      </c>
      <c r="D257" s="260">
        <v>2016.8166666666666</v>
      </c>
      <c r="E257" s="260">
        <v>1992.0833333333333</v>
      </c>
      <c r="F257" s="260">
        <v>1964.7666666666667</v>
      </c>
      <c r="G257" s="260">
        <v>1940.0333333333333</v>
      </c>
      <c r="H257" s="260">
        <v>2044.1333333333332</v>
      </c>
      <c r="I257" s="260">
        <v>2068.8666666666668</v>
      </c>
      <c r="J257" s="260">
        <v>2096.1833333333334</v>
      </c>
      <c r="K257" s="259">
        <v>2041.55</v>
      </c>
      <c r="L257" s="259">
        <v>1989.5</v>
      </c>
      <c r="M257" s="259">
        <v>0.57998000000000005</v>
      </c>
      <c r="N257" s="1"/>
      <c r="O257" s="1"/>
    </row>
    <row r="258" spans="1:15" ht="12.75" customHeight="1">
      <c r="A258" s="30">
        <v>248</v>
      </c>
      <c r="B258" s="269" t="s">
        <v>396</v>
      </c>
      <c r="C258" s="259">
        <v>3190.6</v>
      </c>
      <c r="D258" s="260">
        <v>3206.4333333333329</v>
      </c>
      <c r="E258" s="260">
        <v>3150.6666666666661</v>
      </c>
      <c r="F258" s="260">
        <v>3110.7333333333331</v>
      </c>
      <c r="G258" s="260">
        <v>3054.9666666666662</v>
      </c>
      <c r="H258" s="260">
        <v>3246.3666666666659</v>
      </c>
      <c r="I258" s="260">
        <v>3302.1333333333332</v>
      </c>
      <c r="J258" s="260">
        <v>3342.0666666666657</v>
      </c>
      <c r="K258" s="259">
        <v>3262.2</v>
      </c>
      <c r="L258" s="259">
        <v>3166.5</v>
      </c>
      <c r="M258" s="259">
        <v>1.09839</v>
      </c>
      <c r="N258" s="1"/>
      <c r="O258" s="1"/>
    </row>
    <row r="259" spans="1:15" ht="12.75" customHeight="1">
      <c r="A259" s="30">
        <v>249</v>
      </c>
      <c r="B259" s="269" t="s">
        <v>863</v>
      </c>
      <c r="C259" s="259">
        <v>427.55</v>
      </c>
      <c r="D259" s="260">
        <v>431.15000000000003</v>
      </c>
      <c r="E259" s="260">
        <v>422.60000000000008</v>
      </c>
      <c r="F259" s="260">
        <v>417.65000000000003</v>
      </c>
      <c r="G259" s="260">
        <v>409.10000000000008</v>
      </c>
      <c r="H259" s="260">
        <v>436.10000000000008</v>
      </c>
      <c r="I259" s="260">
        <v>444.65000000000003</v>
      </c>
      <c r="J259" s="260">
        <v>449.60000000000008</v>
      </c>
      <c r="K259" s="259">
        <v>439.7</v>
      </c>
      <c r="L259" s="259">
        <v>426.2</v>
      </c>
      <c r="M259" s="259">
        <v>0.48035</v>
      </c>
      <c r="N259" s="1"/>
      <c r="O259" s="1"/>
    </row>
    <row r="260" spans="1:15" ht="12.75" customHeight="1">
      <c r="A260" s="30">
        <v>250</v>
      </c>
      <c r="B260" s="269" t="s">
        <v>397</v>
      </c>
      <c r="C260" s="259">
        <v>825.35</v>
      </c>
      <c r="D260" s="260">
        <v>802.36666666666667</v>
      </c>
      <c r="E260" s="260">
        <v>769.98333333333335</v>
      </c>
      <c r="F260" s="260">
        <v>714.61666666666667</v>
      </c>
      <c r="G260" s="260">
        <v>682.23333333333335</v>
      </c>
      <c r="H260" s="260">
        <v>857.73333333333335</v>
      </c>
      <c r="I260" s="260">
        <v>890.11666666666679</v>
      </c>
      <c r="J260" s="260">
        <v>945.48333333333335</v>
      </c>
      <c r="K260" s="259">
        <v>834.75</v>
      </c>
      <c r="L260" s="259">
        <v>747</v>
      </c>
      <c r="M260" s="259">
        <v>39.680810000000001</v>
      </c>
      <c r="N260" s="1"/>
      <c r="O260" s="1"/>
    </row>
    <row r="261" spans="1:15" ht="12.75" customHeight="1">
      <c r="A261" s="30">
        <v>251</v>
      </c>
      <c r="B261" s="269" t="s">
        <v>398</v>
      </c>
      <c r="C261" s="259">
        <v>408.2</v>
      </c>
      <c r="D261" s="260">
        <v>410.43333333333334</v>
      </c>
      <c r="E261" s="260">
        <v>404.26666666666665</v>
      </c>
      <c r="F261" s="260">
        <v>400.33333333333331</v>
      </c>
      <c r="G261" s="260">
        <v>394.16666666666663</v>
      </c>
      <c r="H261" s="260">
        <v>414.36666666666667</v>
      </c>
      <c r="I261" s="260">
        <v>420.5333333333333</v>
      </c>
      <c r="J261" s="260">
        <v>424.4666666666667</v>
      </c>
      <c r="K261" s="259">
        <v>416.6</v>
      </c>
      <c r="L261" s="259">
        <v>406.5</v>
      </c>
      <c r="M261" s="259">
        <v>5.5269199999999996</v>
      </c>
      <c r="N261" s="1"/>
      <c r="O261" s="1"/>
    </row>
    <row r="262" spans="1:15" ht="12.75" customHeight="1">
      <c r="A262" s="30">
        <v>252</v>
      </c>
      <c r="B262" s="269" t="s">
        <v>399</v>
      </c>
      <c r="C262" s="259">
        <v>80.75</v>
      </c>
      <c r="D262" s="260">
        <v>81.916666666666671</v>
      </c>
      <c r="E262" s="260">
        <v>78.933333333333337</v>
      </c>
      <c r="F262" s="260">
        <v>77.11666666666666</v>
      </c>
      <c r="G262" s="260">
        <v>74.133333333333326</v>
      </c>
      <c r="H262" s="260">
        <v>83.733333333333348</v>
      </c>
      <c r="I262" s="260">
        <v>86.716666666666669</v>
      </c>
      <c r="J262" s="260">
        <v>88.53333333333336</v>
      </c>
      <c r="K262" s="259">
        <v>84.9</v>
      </c>
      <c r="L262" s="259">
        <v>80.099999999999994</v>
      </c>
      <c r="M262" s="259">
        <v>122.92400000000001</v>
      </c>
      <c r="N262" s="1"/>
      <c r="O262" s="1"/>
    </row>
    <row r="263" spans="1:15" ht="12.75" customHeight="1">
      <c r="A263" s="30">
        <v>253</v>
      </c>
      <c r="B263" s="269" t="s">
        <v>264</v>
      </c>
      <c r="C263" s="259">
        <v>309.8</v>
      </c>
      <c r="D263" s="260">
        <v>310.09999999999997</v>
      </c>
      <c r="E263" s="260">
        <v>305.69999999999993</v>
      </c>
      <c r="F263" s="260">
        <v>301.59999999999997</v>
      </c>
      <c r="G263" s="260">
        <v>297.19999999999993</v>
      </c>
      <c r="H263" s="260">
        <v>314.19999999999993</v>
      </c>
      <c r="I263" s="260">
        <v>318.59999999999991</v>
      </c>
      <c r="J263" s="260">
        <v>322.69999999999993</v>
      </c>
      <c r="K263" s="259">
        <v>314.5</v>
      </c>
      <c r="L263" s="259">
        <v>306</v>
      </c>
      <c r="M263" s="259">
        <v>6.6511399999999998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756.6</v>
      </c>
      <c r="D264" s="260">
        <v>753.86666666666667</v>
      </c>
      <c r="E264" s="260">
        <v>748.73333333333335</v>
      </c>
      <c r="F264" s="260">
        <v>740.86666666666667</v>
      </c>
      <c r="G264" s="260">
        <v>735.73333333333335</v>
      </c>
      <c r="H264" s="260">
        <v>761.73333333333335</v>
      </c>
      <c r="I264" s="260">
        <v>766.86666666666679</v>
      </c>
      <c r="J264" s="260">
        <v>774.73333333333335</v>
      </c>
      <c r="K264" s="259">
        <v>759</v>
      </c>
      <c r="L264" s="259">
        <v>746</v>
      </c>
      <c r="M264" s="259">
        <v>21.293399999999998</v>
      </c>
      <c r="N264" s="1"/>
      <c r="O264" s="1"/>
    </row>
    <row r="265" spans="1:15" ht="12.75" customHeight="1">
      <c r="A265" s="30">
        <v>255</v>
      </c>
      <c r="B265" s="269" t="s">
        <v>400</v>
      </c>
      <c r="C265" s="259">
        <v>112.3</v>
      </c>
      <c r="D265" s="260">
        <v>112.51666666666665</v>
      </c>
      <c r="E265" s="260">
        <v>111.43333333333331</v>
      </c>
      <c r="F265" s="260">
        <v>110.56666666666666</v>
      </c>
      <c r="G265" s="260">
        <v>109.48333333333332</v>
      </c>
      <c r="H265" s="260">
        <v>113.3833333333333</v>
      </c>
      <c r="I265" s="260">
        <v>114.46666666666664</v>
      </c>
      <c r="J265" s="260">
        <v>115.33333333333329</v>
      </c>
      <c r="K265" s="259">
        <v>113.6</v>
      </c>
      <c r="L265" s="259">
        <v>111.65</v>
      </c>
      <c r="M265" s="259">
        <v>3.5469599999999999</v>
      </c>
      <c r="N265" s="1"/>
      <c r="O265" s="1"/>
    </row>
    <row r="266" spans="1:15" ht="12.75" customHeight="1">
      <c r="A266" s="30">
        <v>256</v>
      </c>
      <c r="B266" s="269" t="s">
        <v>401</v>
      </c>
      <c r="C266" s="259">
        <v>179</v>
      </c>
      <c r="D266" s="260">
        <v>178.88333333333333</v>
      </c>
      <c r="E266" s="260">
        <v>176.81666666666666</v>
      </c>
      <c r="F266" s="260">
        <v>174.63333333333333</v>
      </c>
      <c r="G266" s="260">
        <v>172.56666666666666</v>
      </c>
      <c r="H266" s="260">
        <v>181.06666666666666</v>
      </c>
      <c r="I266" s="260">
        <v>183.13333333333333</v>
      </c>
      <c r="J266" s="260">
        <v>185.31666666666666</v>
      </c>
      <c r="K266" s="259">
        <v>180.95</v>
      </c>
      <c r="L266" s="259">
        <v>176.7</v>
      </c>
      <c r="M266" s="259">
        <v>15.190110000000001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569.35</v>
      </c>
      <c r="D267" s="260">
        <v>569.63333333333333</v>
      </c>
      <c r="E267" s="260">
        <v>565.76666666666665</v>
      </c>
      <c r="F267" s="260">
        <v>562.18333333333328</v>
      </c>
      <c r="G267" s="260">
        <v>558.31666666666661</v>
      </c>
      <c r="H267" s="260">
        <v>573.2166666666667</v>
      </c>
      <c r="I267" s="260">
        <v>577.08333333333326</v>
      </c>
      <c r="J267" s="260">
        <v>580.66666666666674</v>
      </c>
      <c r="K267" s="259">
        <v>573.5</v>
      </c>
      <c r="L267" s="259">
        <v>566.04999999999995</v>
      </c>
      <c r="M267" s="259">
        <v>28.295750000000002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553.85</v>
      </c>
      <c r="D268" s="260">
        <v>550.69999999999993</v>
      </c>
      <c r="E268" s="260">
        <v>546.24999999999989</v>
      </c>
      <c r="F268" s="260">
        <v>538.65</v>
      </c>
      <c r="G268" s="260">
        <v>534.19999999999993</v>
      </c>
      <c r="H268" s="260">
        <v>558.29999999999984</v>
      </c>
      <c r="I268" s="260">
        <v>562.74999999999989</v>
      </c>
      <c r="J268" s="260">
        <v>570.3499999999998</v>
      </c>
      <c r="K268" s="259">
        <v>555.15</v>
      </c>
      <c r="L268" s="259">
        <v>543.1</v>
      </c>
      <c r="M268" s="259">
        <v>21.6447</v>
      </c>
      <c r="N268" s="1"/>
      <c r="O268" s="1"/>
    </row>
    <row r="269" spans="1:15" ht="12.75" customHeight="1">
      <c r="A269" s="30">
        <v>259</v>
      </c>
      <c r="B269" s="269" t="s">
        <v>781</v>
      </c>
      <c r="C269" s="259">
        <v>534.54999999999995</v>
      </c>
      <c r="D269" s="260">
        <v>536.2166666666667</v>
      </c>
      <c r="E269" s="260">
        <v>528.43333333333339</v>
      </c>
      <c r="F269" s="260">
        <v>522.31666666666672</v>
      </c>
      <c r="G269" s="260">
        <v>514.53333333333342</v>
      </c>
      <c r="H269" s="260">
        <v>542.33333333333337</v>
      </c>
      <c r="I269" s="260">
        <v>550.11666666666667</v>
      </c>
      <c r="J269" s="260">
        <v>556.23333333333335</v>
      </c>
      <c r="K269" s="259">
        <v>544</v>
      </c>
      <c r="L269" s="259">
        <v>530.1</v>
      </c>
      <c r="M269" s="259">
        <v>2.6920199999999999</v>
      </c>
      <c r="N269" s="1"/>
      <c r="O269" s="1"/>
    </row>
    <row r="270" spans="1:15" ht="12.75" customHeight="1">
      <c r="A270" s="30">
        <v>260</v>
      </c>
      <c r="B270" s="269" t="s">
        <v>782</v>
      </c>
      <c r="C270" s="259">
        <v>375.65</v>
      </c>
      <c r="D270" s="260">
        <v>376.51666666666665</v>
      </c>
      <c r="E270" s="260">
        <v>372.13333333333333</v>
      </c>
      <c r="F270" s="260">
        <v>368.61666666666667</v>
      </c>
      <c r="G270" s="260">
        <v>364.23333333333335</v>
      </c>
      <c r="H270" s="260">
        <v>380.0333333333333</v>
      </c>
      <c r="I270" s="260">
        <v>384.41666666666663</v>
      </c>
      <c r="J270" s="260">
        <v>387.93333333333328</v>
      </c>
      <c r="K270" s="259">
        <v>380.9</v>
      </c>
      <c r="L270" s="259">
        <v>373</v>
      </c>
      <c r="M270" s="259">
        <v>1.32416</v>
      </c>
      <c r="N270" s="1"/>
      <c r="O270" s="1"/>
    </row>
    <row r="271" spans="1:15" ht="12.75" customHeight="1">
      <c r="A271" s="30">
        <v>261</v>
      </c>
      <c r="B271" s="269" t="s">
        <v>402</v>
      </c>
      <c r="C271" s="259">
        <v>593.35</v>
      </c>
      <c r="D271" s="260">
        <v>593.73333333333335</v>
      </c>
      <c r="E271" s="260">
        <v>588.66666666666674</v>
      </c>
      <c r="F271" s="260">
        <v>583.98333333333335</v>
      </c>
      <c r="G271" s="260">
        <v>578.91666666666674</v>
      </c>
      <c r="H271" s="260">
        <v>598.41666666666674</v>
      </c>
      <c r="I271" s="260">
        <v>603.48333333333335</v>
      </c>
      <c r="J271" s="260">
        <v>608.16666666666674</v>
      </c>
      <c r="K271" s="259">
        <v>598.79999999999995</v>
      </c>
      <c r="L271" s="259">
        <v>589.04999999999995</v>
      </c>
      <c r="M271" s="259">
        <v>1.12053</v>
      </c>
      <c r="N271" s="1"/>
      <c r="O271" s="1"/>
    </row>
    <row r="272" spans="1:15" ht="12.75" customHeight="1">
      <c r="A272" s="30">
        <v>262</v>
      </c>
      <c r="B272" s="269" t="s">
        <v>403</v>
      </c>
      <c r="C272" s="259">
        <v>211.65</v>
      </c>
      <c r="D272" s="260">
        <v>211.2166666666667</v>
      </c>
      <c r="E272" s="260">
        <v>208.98333333333341</v>
      </c>
      <c r="F272" s="260">
        <v>206.31666666666672</v>
      </c>
      <c r="G272" s="260">
        <v>204.08333333333343</v>
      </c>
      <c r="H272" s="260">
        <v>213.88333333333338</v>
      </c>
      <c r="I272" s="260">
        <v>216.11666666666667</v>
      </c>
      <c r="J272" s="260">
        <v>218.78333333333336</v>
      </c>
      <c r="K272" s="259">
        <v>213.45</v>
      </c>
      <c r="L272" s="259">
        <v>208.55</v>
      </c>
      <c r="M272" s="259">
        <v>7.2790100000000004</v>
      </c>
      <c r="N272" s="1"/>
      <c r="O272" s="1"/>
    </row>
    <row r="273" spans="1:15" ht="12.75" customHeight="1">
      <c r="A273" s="30">
        <v>263</v>
      </c>
      <c r="B273" s="269" t="s">
        <v>404</v>
      </c>
      <c r="C273" s="259">
        <v>543.1</v>
      </c>
      <c r="D273" s="260">
        <v>544.18333333333339</v>
      </c>
      <c r="E273" s="260">
        <v>535.91666666666674</v>
      </c>
      <c r="F273" s="260">
        <v>528.73333333333335</v>
      </c>
      <c r="G273" s="260">
        <v>520.4666666666667</v>
      </c>
      <c r="H273" s="260">
        <v>551.36666666666679</v>
      </c>
      <c r="I273" s="260">
        <v>559.63333333333344</v>
      </c>
      <c r="J273" s="260">
        <v>566.81666666666683</v>
      </c>
      <c r="K273" s="259">
        <v>552.45000000000005</v>
      </c>
      <c r="L273" s="259">
        <v>537</v>
      </c>
      <c r="M273" s="259">
        <v>6.21509</v>
      </c>
      <c r="N273" s="1"/>
      <c r="O273" s="1"/>
    </row>
    <row r="274" spans="1:15" ht="12.75" customHeight="1">
      <c r="A274" s="30">
        <v>264</v>
      </c>
      <c r="B274" s="269" t="s">
        <v>405</v>
      </c>
      <c r="C274" s="259">
        <v>1610.65</v>
      </c>
      <c r="D274" s="260">
        <v>1618.6166666666668</v>
      </c>
      <c r="E274" s="260">
        <v>1593.2333333333336</v>
      </c>
      <c r="F274" s="260">
        <v>1575.8166666666668</v>
      </c>
      <c r="G274" s="260">
        <v>1550.4333333333336</v>
      </c>
      <c r="H274" s="260">
        <v>1636.0333333333335</v>
      </c>
      <c r="I274" s="260">
        <v>1661.4166666666667</v>
      </c>
      <c r="J274" s="260">
        <v>1678.8333333333335</v>
      </c>
      <c r="K274" s="259">
        <v>1644</v>
      </c>
      <c r="L274" s="259">
        <v>1601.2</v>
      </c>
      <c r="M274" s="259">
        <v>2.3462999999999998</v>
      </c>
      <c r="N274" s="1"/>
      <c r="O274" s="1"/>
    </row>
    <row r="275" spans="1:15" ht="12.75" customHeight="1">
      <c r="A275" s="30">
        <v>265</v>
      </c>
      <c r="B275" s="269" t="s">
        <v>406</v>
      </c>
      <c r="C275" s="259">
        <v>261</v>
      </c>
      <c r="D275" s="260">
        <v>261.23333333333335</v>
      </c>
      <c r="E275" s="260">
        <v>257.9666666666667</v>
      </c>
      <c r="F275" s="260">
        <v>254.93333333333334</v>
      </c>
      <c r="G275" s="260">
        <v>251.66666666666669</v>
      </c>
      <c r="H275" s="260">
        <v>264.26666666666671</v>
      </c>
      <c r="I275" s="260">
        <v>267.53333333333336</v>
      </c>
      <c r="J275" s="260">
        <v>270.56666666666672</v>
      </c>
      <c r="K275" s="259">
        <v>264.5</v>
      </c>
      <c r="L275" s="259">
        <v>258.2</v>
      </c>
      <c r="M275" s="259">
        <v>1.8729899999999999</v>
      </c>
      <c r="N275" s="1"/>
      <c r="O275" s="1"/>
    </row>
    <row r="276" spans="1:15" ht="12.75" customHeight="1">
      <c r="A276" s="30">
        <v>266</v>
      </c>
      <c r="B276" s="269" t="s">
        <v>407</v>
      </c>
      <c r="C276" s="259">
        <v>718.2</v>
      </c>
      <c r="D276" s="260">
        <v>717.41666666666663</v>
      </c>
      <c r="E276" s="260">
        <v>712.83333333333326</v>
      </c>
      <c r="F276" s="260">
        <v>707.46666666666658</v>
      </c>
      <c r="G276" s="260">
        <v>702.88333333333321</v>
      </c>
      <c r="H276" s="260">
        <v>722.7833333333333</v>
      </c>
      <c r="I276" s="260">
        <v>727.36666666666656</v>
      </c>
      <c r="J276" s="260">
        <v>732.73333333333335</v>
      </c>
      <c r="K276" s="259">
        <v>722</v>
      </c>
      <c r="L276" s="259">
        <v>712.05</v>
      </c>
      <c r="M276" s="259">
        <v>5.5682400000000003</v>
      </c>
      <c r="N276" s="1"/>
      <c r="O276" s="1"/>
    </row>
    <row r="277" spans="1:15" ht="12.75" customHeight="1">
      <c r="A277" s="30">
        <v>267</v>
      </c>
      <c r="B277" s="269" t="s">
        <v>408</v>
      </c>
      <c r="C277" s="259">
        <v>423.3</v>
      </c>
      <c r="D277" s="260">
        <v>425.43333333333334</v>
      </c>
      <c r="E277" s="260">
        <v>417.86666666666667</v>
      </c>
      <c r="F277" s="260">
        <v>412.43333333333334</v>
      </c>
      <c r="G277" s="260">
        <v>404.86666666666667</v>
      </c>
      <c r="H277" s="260">
        <v>430.86666666666667</v>
      </c>
      <c r="I277" s="260">
        <v>438.43333333333339</v>
      </c>
      <c r="J277" s="260">
        <v>443.86666666666667</v>
      </c>
      <c r="K277" s="259">
        <v>433</v>
      </c>
      <c r="L277" s="259">
        <v>420</v>
      </c>
      <c r="M277" s="259">
        <v>4.8772799999999998</v>
      </c>
      <c r="N277" s="1"/>
      <c r="O277" s="1"/>
    </row>
    <row r="278" spans="1:15" ht="12.75" customHeight="1">
      <c r="A278" s="30">
        <v>268</v>
      </c>
      <c r="B278" s="269" t="s">
        <v>409</v>
      </c>
      <c r="C278" s="259">
        <v>1184.5</v>
      </c>
      <c r="D278" s="260">
        <v>1188.8500000000001</v>
      </c>
      <c r="E278" s="260">
        <v>1165.7000000000003</v>
      </c>
      <c r="F278" s="260">
        <v>1146.9000000000001</v>
      </c>
      <c r="G278" s="260">
        <v>1123.7500000000002</v>
      </c>
      <c r="H278" s="260">
        <v>1207.6500000000003</v>
      </c>
      <c r="I278" s="260">
        <v>1230.8000000000004</v>
      </c>
      <c r="J278" s="260">
        <v>1249.6000000000004</v>
      </c>
      <c r="K278" s="259">
        <v>1212</v>
      </c>
      <c r="L278" s="259">
        <v>1170.05</v>
      </c>
      <c r="M278" s="259">
        <v>2.1649400000000001</v>
      </c>
      <c r="N278" s="1"/>
      <c r="O278" s="1"/>
    </row>
    <row r="279" spans="1:15" ht="12.75" customHeight="1">
      <c r="A279" s="30">
        <v>269</v>
      </c>
      <c r="B279" s="269" t="s">
        <v>410</v>
      </c>
      <c r="C279" s="259">
        <v>516</v>
      </c>
      <c r="D279" s="260">
        <v>518</v>
      </c>
      <c r="E279" s="260">
        <v>511.20000000000005</v>
      </c>
      <c r="F279" s="260">
        <v>506.40000000000009</v>
      </c>
      <c r="G279" s="260">
        <v>499.60000000000014</v>
      </c>
      <c r="H279" s="260">
        <v>522.79999999999995</v>
      </c>
      <c r="I279" s="260">
        <v>529.59999999999991</v>
      </c>
      <c r="J279" s="260">
        <v>534.39999999999986</v>
      </c>
      <c r="K279" s="259">
        <v>524.79999999999995</v>
      </c>
      <c r="L279" s="259">
        <v>513.20000000000005</v>
      </c>
      <c r="M279" s="259">
        <v>0.70169999999999999</v>
      </c>
      <c r="N279" s="1"/>
      <c r="O279" s="1"/>
    </row>
    <row r="280" spans="1:15" ht="12.75" customHeight="1">
      <c r="A280" s="30">
        <v>270</v>
      </c>
      <c r="B280" s="269" t="s">
        <v>783</v>
      </c>
      <c r="C280" s="259">
        <v>115.5</v>
      </c>
      <c r="D280" s="260">
        <v>114.21666666666665</v>
      </c>
      <c r="E280" s="260">
        <v>112.0333333333333</v>
      </c>
      <c r="F280" s="260">
        <v>108.56666666666665</v>
      </c>
      <c r="G280" s="260">
        <v>106.3833333333333</v>
      </c>
      <c r="H280" s="260">
        <v>117.68333333333331</v>
      </c>
      <c r="I280" s="260">
        <v>119.86666666666667</v>
      </c>
      <c r="J280" s="260">
        <v>123.33333333333331</v>
      </c>
      <c r="K280" s="259">
        <v>116.4</v>
      </c>
      <c r="L280" s="259">
        <v>110.75</v>
      </c>
      <c r="M280" s="259">
        <v>124.99766</v>
      </c>
      <c r="N280" s="1"/>
      <c r="O280" s="1"/>
    </row>
    <row r="281" spans="1:15" ht="12.75" customHeight="1">
      <c r="A281" s="30">
        <v>271</v>
      </c>
      <c r="B281" s="269" t="s">
        <v>411</v>
      </c>
      <c r="C281" s="259">
        <v>447.35</v>
      </c>
      <c r="D281" s="260">
        <v>446.66666666666669</v>
      </c>
      <c r="E281" s="260">
        <v>442.98333333333335</v>
      </c>
      <c r="F281" s="260">
        <v>438.61666666666667</v>
      </c>
      <c r="G281" s="260">
        <v>434.93333333333334</v>
      </c>
      <c r="H281" s="260">
        <v>451.03333333333336</v>
      </c>
      <c r="I281" s="260">
        <v>454.71666666666664</v>
      </c>
      <c r="J281" s="260">
        <v>459.08333333333337</v>
      </c>
      <c r="K281" s="259">
        <v>450.35</v>
      </c>
      <c r="L281" s="259">
        <v>442.3</v>
      </c>
      <c r="M281" s="259">
        <v>0.98826000000000003</v>
      </c>
      <c r="N281" s="1"/>
      <c r="O281" s="1"/>
    </row>
    <row r="282" spans="1:15" ht="12.75" customHeight="1">
      <c r="A282" s="30">
        <v>272</v>
      </c>
      <c r="B282" s="269" t="s">
        <v>412</v>
      </c>
      <c r="C282" s="259">
        <v>99.35</v>
      </c>
      <c r="D282" s="260">
        <v>98.25</v>
      </c>
      <c r="E282" s="260">
        <v>95.25</v>
      </c>
      <c r="F282" s="260">
        <v>91.15</v>
      </c>
      <c r="G282" s="260">
        <v>88.15</v>
      </c>
      <c r="H282" s="260">
        <v>102.35</v>
      </c>
      <c r="I282" s="260">
        <v>105.35</v>
      </c>
      <c r="J282" s="260">
        <v>109.44999999999999</v>
      </c>
      <c r="K282" s="259">
        <v>101.25</v>
      </c>
      <c r="L282" s="259">
        <v>94.15</v>
      </c>
      <c r="M282" s="259">
        <v>165.75045</v>
      </c>
      <c r="N282" s="1"/>
      <c r="O282" s="1"/>
    </row>
    <row r="283" spans="1:15" ht="12.75" customHeight="1">
      <c r="A283" s="30">
        <v>273</v>
      </c>
      <c r="B283" s="269" t="s">
        <v>413</v>
      </c>
      <c r="C283" s="259">
        <v>419.05</v>
      </c>
      <c r="D283" s="260">
        <v>420.59999999999997</v>
      </c>
      <c r="E283" s="260">
        <v>416.44999999999993</v>
      </c>
      <c r="F283" s="260">
        <v>413.84999999999997</v>
      </c>
      <c r="G283" s="260">
        <v>409.69999999999993</v>
      </c>
      <c r="H283" s="260">
        <v>423.19999999999993</v>
      </c>
      <c r="I283" s="260">
        <v>427.34999999999991</v>
      </c>
      <c r="J283" s="260">
        <v>429.94999999999993</v>
      </c>
      <c r="K283" s="259">
        <v>424.75</v>
      </c>
      <c r="L283" s="259">
        <v>418</v>
      </c>
      <c r="M283" s="259">
        <v>3.6254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1938.45</v>
      </c>
      <c r="D284" s="260">
        <v>1934.1333333333332</v>
      </c>
      <c r="E284" s="260">
        <v>1924.3166666666664</v>
      </c>
      <c r="F284" s="260">
        <v>1910.1833333333332</v>
      </c>
      <c r="G284" s="260">
        <v>1900.3666666666663</v>
      </c>
      <c r="H284" s="260">
        <v>1948.2666666666664</v>
      </c>
      <c r="I284" s="260">
        <v>1958.083333333333</v>
      </c>
      <c r="J284" s="260">
        <v>1972.2166666666665</v>
      </c>
      <c r="K284" s="259">
        <v>1943.95</v>
      </c>
      <c r="L284" s="259">
        <v>1920</v>
      </c>
      <c r="M284" s="259">
        <v>12.45509</v>
      </c>
      <c r="N284" s="1"/>
      <c r="O284" s="1"/>
    </row>
    <row r="285" spans="1:15" ht="12.75" customHeight="1">
      <c r="A285" s="30">
        <v>275</v>
      </c>
      <c r="B285" s="269" t="s">
        <v>767</v>
      </c>
      <c r="C285" s="259">
        <v>1504.3</v>
      </c>
      <c r="D285" s="260">
        <v>1511.4666666666665</v>
      </c>
      <c r="E285" s="260">
        <v>1492.833333333333</v>
      </c>
      <c r="F285" s="260">
        <v>1481.3666666666666</v>
      </c>
      <c r="G285" s="260">
        <v>1462.7333333333331</v>
      </c>
      <c r="H285" s="260">
        <v>1522.9333333333329</v>
      </c>
      <c r="I285" s="260">
        <v>1541.5666666666666</v>
      </c>
      <c r="J285" s="260">
        <v>1553.0333333333328</v>
      </c>
      <c r="K285" s="259">
        <v>1530.1</v>
      </c>
      <c r="L285" s="259">
        <v>1500</v>
      </c>
      <c r="M285" s="259">
        <v>0.61299999999999999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93.3</v>
      </c>
      <c r="D286" s="260">
        <v>93</v>
      </c>
      <c r="E286" s="260">
        <v>92.1</v>
      </c>
      <c r="F286" s="260">
        <v>90.899999999999991</v>
      </c>
      <c r="G286" s="260">
        <v>89.999999999999986</v>
      </c>
      <c r="H286" s="260">
        <v>94.2</v>
      </c>
      <c r="I286" s="260">
        <v>95.100000000000009</v>
      </c>
      <c r="J286" s="260">
        <v>96.300000000000011</v>
      </c>
      <c r="K286" s="259">
        <v>93.9</v>
      </c>
      <c r="L286" s="259">
        <v>91.8</v>
      </c>
      <c r="M286" s="259">
        <v>206.89507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4248.95</v>
      </c>
      <c r="D287" s="260">
        <v>4258.55</v>
      </c>
      <c r="E287" s="260">
        <v>4204.8</v>
      </c>
      <c r="F287" s="260">
        <v>4160.6499999999996</v>
      </c>
      <c r="G287" s="260">
        <v>4106.8999999999996</v>
      </c>
      <c r="H287" s="260">
        <v>4302.7000000000007</v>
      </c>
      <c r="I287" s="260">
        <v>4356.4500000000007</v>
      </c>
      <c r="J287" s="260">
        <v>4400.6000000000013</v>
      </c>
      <c r="K287" s="259">
        <v>4312.3</v>
      </c>
      <c r="L287" s="259">
        <v>4214.3999999999996</v>
      </c>
      <c r="M287" s="259">
        <v>2.5870099999999998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403.05</v>
      </c>
      <c r="D288" s="260">
        <v>400.5333333333333</v>
      </c>
      <c r="E288" s="260">
        <v>396.81666666666661</v>
      </c>
      <c r="F288" s="260">
        <v>390.58333333333331</v>
      </c>
      <c r="G288" s="260">
        <v>386.86666666666662</v>
      </c>
      <c r="H288" s="260">
        <v>406.76666666666659</v>
      </c>
      <c r="I288" s="260">
        <v>410.48333333333329</v>
      </c>
      <c r="J288" s="260">
        <v>416.71666666666658</v>
      </c>
      <c r="K288" s="259">
        <v>404.25</v>
      </c>
      <c r="L288" s="259">
        <v>394.3</v>
      </c>
      <c r="M288" s="259">
        <v>23.39996</v>
      </c>
      <c r="N288" s="1"/>
      <c r="O288" s="1"/>
    </row>
    <row r="289" spans="1:15" ht="12.75" customHeight="1">
      <c r="A289" s="30">
        <v>279</v>
      </c>
      <c r="B289" s="269" t="s">
        <v>414</v>
      </c>
      <c r="C289" s="259">
        <v>13376.05</v>
      </c>
      <c r="D289" s="260">
        <v>13388.616666666667</v>
      </c>
      <c r="E289" s="260">
        <v>13218.233333333334</v>
      </c>
      <c r="F289" s="260">
        <v>13060.416666666666</v>
      </c>
      <c r="G289" s="260">
        <v>12890.033333333333</v>
      </c>
      <c r="H289" s="260">
        <v>13546.433333333334</v>
      </c>
      <c r="I289" s="260">
        <v>13716.816666666669</v>
      </c>
      <c r="J289" s="260">
        <v>13874.633333333335</v>
      </c>
      <c r="K289" s="259">
        <v>13559</v>
      </c>
      <c r="L289" s="259">
        <v>13230.8</v>
      </c>
      <c r="M289" s="259">
        <v>3.7039999999999997E-2</v>
      </c>
      <c r="N289" s="1"/>
      <c r="O289" s="1"/>
    </row>
    <row r="290" spans="1:15" ht="12.75" customHeight="1">
      <c r="A290" s="30">
        <v>280</v>
      </c>
      <c r="B290" s="269" t="s">
        <v>1027</v>
      </c>
      <c r="C290" s="259">
        <v>4975.3999999999996</v>
      </c>
      <c r="D290" s="260">
        <v>5017.7166666666662</v>
      </c>
      <c r="E290" s="260">
        <v>4927.6833333333325</v>
      </c>
      <c r="F290" s="260">
        <v>4879.9666666666662</v>
      </c>
      <c r="G290" s="260">
        <v>4789.9333333333325</v>
      </c>
      <c r="H290" s="260">
        <v>5065.4333333333325</v>
      </c>
      <c r="I290" s="260">
        <v>5155.4666666666672</v>
      </c>
      <c r="J290" s="260">
        <v>5203.1833333333325</v>
      </c>
      <c r="K290" s="259">
        <v>5107.75</v>
      </c>
      <c r="L290" s="259">
        <v>4970</v>
      </c>
      <c r="M290" s="259">
        <v>2.8624399999999999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2085.6</v>
      </c>
      <c r="D291" s="260">
        <v>2083.75</v>
      </c>
      <c r="E291" s="260">
        <v>2070.6999999999998</v>
      </c>
      <c r="F291" s="260">
        <v>2055.7999999999997</v>
      </c>
      <c r="G291" s="260">
        <v>2042.7499999999995</v>
      </c>
      <c r="H291" s="260">
        <v>2098.65</v>
      </c>
      <c r="I291" s="260">
        <v>2111.7000000000003</v>
      </c>
      <c r="J291" s="260">
        <v>2126.6000000000004</v>
      </c>
      <c r="K291" s="259">
        <v>2096.8000000000002</v>
      </c>
      <c r="L291" s="259">
        <v>2068.85</v>
      </c>
      <c r="M291" s="259">
        <v>17.675370000000001</v>
      </c>
      <c r="N291" s="1"/>
      <c r="O291" s="1"/>
    </row>
    <row r="292" spans="1:15" ht="12.75" customHeight="1">
      <c r="A292" s="30">
        <v>282</v>
      </c>
      <c r="B292" s="269" t="s">
        <v>825</v>
      </c>
      <c r="C292" s="259">
        <v>370.2</v>
      </c>
      <c r="D292" s="260">
        <v>372.63333333333338</v>
      </c>
      <c r="E292" s="260">
        <v>367.56666666666678</v>
      </c>
      <c r="F292" s="260">
        <v>364.93333333333339</v>
      </c>
      <c r="G292" s="260">
        <v>359.86666666666679</v>
      </c>
      <c r="H292" s="260">
        <v>375.26666666666677</v>
      </c>
      <c r="I292" s="260">
        <v>380.33333333333337</v>
      </c>
      <c r="J292" s="260">
        <v>382.96666666666675</v>
      </c>
      <c r="K292" s="259">
        <v>377.7</v>
      </c>
      <c r="L292" s="259">
        <v>370</v>
      </c>
      <c r="M292" s="259">
        <v>3.3245</v>
      </c>
      <c r="N292" s="1"/>
      <c r="O292" s="1"/>
    </row>
    <row r="293" spans="1:15" ht="12.75" customHeight="1">
      <c r="A293" s="30">
        <v>283</v>
      </c>
      <c r="B293" s="269" t="s">
        <v>265</v>
      </c>
      <c r="C293" s="259">
        <v>420.5</v>
      </c>
      <c r="D293" s="260">
        <v>421.61666666666662</v>
      </c>
      <c r="E293" s="260">
        <v>417.08333333333326</v>
      </c>
      <c r="F293" s="260">
        <v>413.66666666666663</v>
      </c>
      <c r="G293" s="260">
        <v>409.13333333333327</v>
      </c>
      <c r="H293" s="260">
        <v>425.03333333333325</v>
      </c>
      <c r="I293" s="260">
        <v>429.56666666666666</v>
      </c>
      <c r="J293" s="260">
        <v>432.98333333333323</v>
      </c>
      <c r="K293" s="259">
        <v>426.15</v>
      </c>
      <c r="L293" s="259">
        <v>418.2</v>
      </c>
      <c r="M293" s="259">
        <v>16.098690000000001</v>
      </c>
      <c r="N293" s="1"/>
      <c r="O293" s="1"/>
    </row>
    <row r="294" spans="1:15" ht="12.75" customHeight="1">
      <c r="A294" s="30">
        <v>284</v>
      </c>
      <c r="B294" s="269" t="s">
        <v>785</v>
      </c>
      <c r="C294" s="259">
        <v>318.75</v>
      </c>
      <c r="D294" s="260">
        <v>314.68333333333334</v>
      </c>
      <c r="E294" s="260">
        <v>308.36666666666667</v>
      </c>
      <c r="F294" s="260">
        <v>297.98333333333335</v>
      </c>
      <c r="G294" s="260">
        <v>291.66666666666669</v>
      </c>
      <c r="H294" s="260">
        <v>325.06666666666666</v>
      </c>
      <c r="I294" s="260">
        <v>331.38333333333338</v>
      </c>
      <c r="J294" s="260">
        <v>341.76666666666665</v>
      </c>
      <c r="K294" s="259">
        <v>321</v>
      </c>
      <c r="L294" s="259">
        <v>304.3</v>
      </c>
      <c r="M294" s="259">
        <v>22.588280000000001</v>
      </c>
      <c r="N294" s="1"/>
      <c r="O294" s="1"/>
    </row>
    <row r="295" spans="1:15" ht="12.75" customHeight="1">
      <c r="A295" s="30">
        <v>285</v>
      </c>
      <c r="B295" s="269" t="s">
        <v>855</v>
      </c>
      <c r="C295" s="259">
        <v>652.1</v>
      </c>
      <c r="D295" s="260">
        <v>652.0333333333333</v>
      </c>
      <c r="E295" s="260">
        <v>649.06666666666661</v>
      </c>
      <c r="F295" s="260">
        <v>646.0333333333333</v>
      </c>
      <c r="G295" s="260">
        <v>643.06666666666661</v>
      </c>
      <c r="H295" s="260">
        <v>655.06666666666661</v>
      </c>
      <c r="I295" s="260">
        <v>658.0333333333333</v>
      </c>
      <c r="J295" s="260">
        <v>661.06666666666661</v>
      </c>
      <c r="K295" s="259">
        <v>655</v>
      </c>
      <c r="L295" s="259">
        <v>649</v>
      </c>
      <c r="M295" s="259">
        <v>8.0092300000000005</v>
      </c>
      <c r="N295" s="1"/>
      <c r="O295" s="1"/>
    </row>
    <row r="296" spans="1:15" ht="12.75" customHeight="1">
      <c r="A296" s="30">
        <v>286</v>
      </c>
      <c r="B296" s="269" t="s">
        <v>415</v>
      </c>
      <c r="C296" s="259">
        <v>3100.55</v>
      </c>
      <c r="D296" s="260">
        <v>3105.5</v>
      </c>
      <c r="E296" s="260">
        <v>3071.05</v>
      </c>
      <c r="F296" s="260">
        <v>3041.55</v>
      </c>
      <c r="G296" s="260">
        <v>3007.1000000000004</v>
      </c>
      <c r="H296" s="260">
        <v>3135</v>
      </c>
      <c r="I296" s="260">
        <v>3169.45</v>
      </c>
      <c r="J296" s="260">
        <v>3198.95</v>
      </c>
      <c r="K296" s="259">
        <v>3139.95</v>
      </c>
      <c r="L296" s="259">
        <v>3076</v>
      </c>
      <c r="M296" s="259">
        <v>0.27260000000000001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770.1</v>
      </c>
      <c r="D297" s="260">
        <v>769.81666666666661</v>
      </c>
      <c r="E297" s="260">
        <v>761.63333333333321</v>
      </c>
      <c r="F297" s="260">
        <v>753.16666666666663</v>
      </c>
      <c r="G297" s="260">
        <v>744.98333333333323</v>
      </c>
      <c r="H297" s="260">
        <v>778.28333333333319</v>
      </c>
      <c r="I297" s="260">
        <v>786.46666666666658</v>
      </c>
      <c r="J297" s="260">
        <v>794.93333333333317</v>
      </c>
      <c r="K297" s="259">
        <v>778</v>
      </c>
      <c r="L297" s="259">
        <v>761.35</v>
      </c>
      <c r="M297" s="259">
        <v>7.3444900000000004</v>
      </c>
      <c r="N297" s="1"/>
      <c r="O297" s="1"/>
    </row>
    <row r="298" spans="1:15" ht="12.75" customHeight="1">
      <c r="A298" s="30">
        <v>288</v>
      </c>
      <c r="B298" s="269" t="s">
        <v>416</v>
      </c>
      <c r="C298" s="259">
        <v>1722.5</v>
      </c>
      <c r="D298" s="260">
        <v>1732.0166666666667</v>
      </c>
      <c r="E298" s="260">
        <v>1707.0333333333333</v>
      </c>
      <c r="F298" s="260">
        <v>1691.5666666666666</v>
      </c>
      <c r="G298" s="260">
        <v>1666.5833333333333</v>
      </c>
      <c r="H298" s="260">
        <v>1747.4833333333333</v>
      </c>
      <c r="I298" s="260">
        <v>1772.4666666666665</v>
      </c>
      <c r="J298" s="260">
        <v>1787.9333333333334</v>
      </c>
      <c r="K298" s="259">
        <v>1757</v>
      </c>
      <c r="L298" s="259">
        <v>1716.55</v>
      </c>
      <c r="M298" s="259">
        <v>0.63887000000000005</v>
      </c>
      <c r="N298" s="1"/>
      <c r="O298" s="1"/>
    </row>
    <row r="299" spans="1:15" ht="12.75" customHeight="1">
      <c r="A299" s="30">
        <v>289</v>
      </c>
      <c r="B299" s="269" t="s">
        <v>417</v>
      </c>
      <c r="C299" s="259">
        <v>41.6</v>
      </c>
      <c r="D299" s="260">
        <v>41.81666666666667</v>
      </c>
      <c r="E299" s="260">
        <v>41.183333333333337</v>
      </c>
      <c r="F299" s="260">
        <v>40.766666666666666</v>
      </c>
      <c r="G299" s="260">
        <v>40.133333333333333</v>
      </c>
      <c r="H299" s="260">
        <v>42.233333333333341</v>
      </c>
      <c r="I299" s="260">
        <v>42.866666666666681</v>
      </c>
      <c r="J299" s="260">
        <v>43.283333333333346</v>
      </c>
      <c r="K299" s="259">
        <v>42.45</v>
      </c>
      <c r="L299" s="259">
        <v>41.4</v>
      </c>
      <c r="M299" s="259">
        <v>28.747299999999999</v>
      </c>
      <c r="N299" s="1"/>
      <c r="O299" s="1"/>
    </row>
    <row r="300" spans="1:15" ht="12.75" customHeight="1">
      <c r="A300" s="30">
        <v>290</v>
      </c>
      <c r="B300" s="269" t="s">
        <v>418</v>
      </c>
      <c r="C300" s="259">
        <v>166</v>
      </c>
      <c r="D300" s="260">
        <v>167.20000000000002</v>
      </c>
      <c r="E300" s="260">
        <v>163.40000000000003</v>
      </c>
      <c r="F300" s="260">
        <v>160.80000000000001</v>
      </c>
      <c r="G300" s="260">
        <v>157.00000000000003</v>
      </c>
      <c r="H300" s="260">
        <v>169.80000000000004</v>
      </c>
      <c r="I300" s="260">
        <v>173.60000000000005</v>
      </c>
      <c r="J300" s="260">
        <v>176.20000000000005</v>
      </c>
      <c r="K300" s="259">
        <v>171</v>
      </c>
      <c r="L300" s="259">
        <v>164.6</v>
      </c>
      <c r="M300" s="259">
        <v>3.3544499999999999</v>
      </c>
      <c r="N300" s="1"/>
      <c r="O300" s="1"/>
    </row>
    <row r="301" spans="1:15" ht="12.75" customHeight="1">
      <c r="A301" s="30">
        <v>291</v>
      </c>
      <c r="B301" s="269" t="s">
        <v>159</v>
      </c>
      <c r="C301" s="259">
        <v>94673.7</v>
      </c>
      <c r="D301" s="260">
        <v>94656.599999999991</v>
      </c>
      <c r="E301" s="260">
        <v>94069.549999999988</v>
      </c>
      <c r="F301" s="260">
        <v>93465.4</v>
      </c>
      <c r="G301" s="260">
        <v>92878.349999999991</v>
      </c>
      <c r="H301" s="260">
        <v>95260.749999999985</v>
      </c>
      <c r="I301" s="260">
        <v>95847.8</v>
      </c>
      <c r="J301" s="260">
        <v>96451.949999999983</v>
      </c>
      <c r="K301" s="259">
        <v>95243.65</v>
      </c>
      <c r="L301" s="259">
        <v>94052.45</v>
      </c>
      <c r="M301" s="259">
        <v>8.584E-2</v>
      </c>
      <c r="N301" s="1"/>
      <c r="O301" s="1"/>
    </row>
    <row r="302" spans="1:15" ht="12.75" customHeight="1">
      <c r="A302" s="30">
        <v>292</v>
      </c>
      <c r="B302" s="269" t="s">
        <v>826</v>
      </c>
      <c r="C302" s="259">
        <v>1767.6</v>
      </c>
      <c r="D302" s="260">
        <v>1780.8333333333333</v>
      </c>
      <c r="E302" s="260">
        <v>1737.7666666666664</v>
      </c>
      <c r="F302" s="260">
        <v>1707.9333333333332</v>
      </c>
      <c r="G302" s="260">
        <v>1664.8666666666663</v>
      </c>
      <c r="H302" s="260">
        <v>1810.6666666666665</v>
      </c>
      <c r="I302" s="260">
        <v>1853.7333333333336</v>
      </c>
      <c r="J302" s="260">
        <v>1883.5666666666666</v>
      </c>
      <c r="K302" s="259">
        <v>1823.9</v>
      </c>
      <c r="L302" s="259">
        <v>1751</v>
      </c>
      <c r="M302" s="259">
        <v>6.9951699999999999</v>
      </c>
      <c r="N302" s="1"/>
      <c r="O302" s="1"/>
    </row>
    <row r="303" spans="1:15" ht="12.75" customHeight="1">
      <c r="A303" s="30">
        <v>293</v>
      </c>
      <c r="B303" s="269" t="s">
        <v>784</v>
      </c>
      <c r="C303" s="259">
        <v>1087.4000000000001</v>
      </c>
      <c r="D303" s="260">
        <v>1077.5</v>
      </c>
      <c r="E303" s="260">
        <v>1060</v>
      </c>
      <c r="F303" s="260">
        <v>1032.5999999999999</v>
      </c>
      <c r="G303" s="260">
        <v>1015.0999999999999</v>
      </c>
      <c r="H303" s="260">
        <v>1104.9000000000001</v>
      </c>
      <c r="I303" s="260">
        <v>1122.4000000000001</v>
      </c>
      <c r="J303" s="260">
        <v>1149.8000000000002</v>
      </c>
      <c r="K303" s="259">
        <v>1095</v>
      </c>
      <c r="L303" s="259">
        <v>1050.0999999999999</v>
      </c>
      <c r="M303" s="259">
        <v>10.735530000000001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904.15</v>
      </c>
      <c r="D304" s="260">
        <v>904.41666666666663</v>
      </c>
      <c r="E304" s="260">
        <v>897.13333333333321</v>
      </c>
      <c r="F304" s="260">
        <v>890.11666666666656</v>
      </c>
      <c r="G304" s="260">
        <v>882.83333333333314</v>
      </c>
      <c r="H304" s="260">
        <v>911.43333333333328</v>
      </c>
      <c r="I304" s="260">
        <v>918.71666666666681</v>
      </c>
      <c r="J304" s="260">
        <v>925.73333333333335</v>
      </c>
      <c r="K304" s="259">
        <v>911.7</v>
      </c>
      <c r="L304" s="259">
        <v>897.4</v>
      </c>
      <c r="M304" s="259">
        <v>1.6020799999999999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241.15</v>
      </c>
      <c r="D305" s="260">
        <v>237.56666666666669</v>
      </c>
      <c r="E305" s="260">
        <v>231.78333333333339</v>
      </c>
      <c r="F305" s="260">
        <v>222.41666666666669</v>
      </c>
      <c r="G305" s="260">
        <v>216.63333333333338</v>
      </c>
      <c r="H305" s="260">
        <v>246.93333333333339</v>
      </c>
      <c r="I305" s="260">
        <v>252.7166666666667</v>
      </c>
      <c r="J305" s="260">
        <v>262.08333333333337</v>
      </c>
      <c r="K305" s="259">
        <v>243.35</v>
      </c>
      <c r="L305" s="259">
        <v>228.2</v>
      </c>
      <c r="M305" s="259">
        <v>170.08391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1259.8</v>
      </c>
      <c r="D306" s="260">
        <v>1260.6166666666666</v>
      </c>
      <c r="E306" s="260">
        <v>1251.7833333333331</v>
      </c>
      <c r="F306" s="260">
        <v>1243.7666666666664</v>
      </c>
      <c r="G306" s="260">
        <v>1234.9333333333329</v>
      </c>
      <c r="H306" s="260">
        <v>1268.6333333333332</v>
      </c>
      <c r="I306" s="260">
        <v>1277.4666666666667</v>
      </c>
      <c r="J306" s="260">
        <v>1285.4833333333333</v>
      </c>
      <c r="K306" s="259">
        <v>1269.45</v>
      </c>
      <c r="L306" s="259">
        <v>1252.5999999999999</v>
      </c>
      <c r="M306" s="259">
        <v>27.648060000000001</v>
      </c>
      <c r="N306" s="1"/>
      <c r="O306" s="1"/>
    </row>
    <row r="307" spans="1:15" ht="12.75" customHeight="1">
      <c r="A307" s="30">
        <v>297</v>
      </c>
      <c r="B307" s="269" t="s">
        <v>419</v>
      </c>
      <c r="C307" s="259">
        <v>289.39999999999998</v>
      </c>
      <c r="D307" s="260">
        <v>289.7</v>
      </c>
      <c r="E307" s="260">
        <v>287.45</v>
      </c>
      <c r="F307" s="260">
        <v>285.5</v>
      </c>
      <c r="G307" s="260">
        <v>283.25</v>
      </c>
      <c r="H307" s="260">
        <v>291.64999999999998</v>
      </c>
      <c r="I307" s="260">
        <v>293.89999999999998</v>
      </c>
      <c r="J307" s="260">
        <v>295.84999999999997</v>
      </c>
      <c r="K307" s="259">
        <v>291.95</v>
      </c>
      <c r="L307" s="259">
        <v>287.75</v>
      </c>
      <c r="M307" s="259">
        <v>1.69913</v>
      </c>
      <c r="N307" s="1"/>
      <c r="O307" s="1"/>
    </row>
    <row r="308" spans="1:15" ht="12.75" customHeight="1">
      <c r="A308" s="30">
        <v>298</v>
      </c>
      <c r="B308" s="269" t="s">
        <v>420</v>
      </c>
      <c r="C308" s="259">
        <v>288.05</v>
      </c>
      <c r="D308" s="260">
        <v>288.56666666666666</v>
      </c>
      <c r="E308" s="260">
        <v>286.13333333333333</v>
      </c>
      <c r="F308" s="260">
        <v>284.21666666666664</v>
      </c>
      <c r="G308" s="260">
        <v>281.7833333333333</v>
      </c>
      <c r="H308" s="260">
        <v>290.48333333333335</v>
      </c>
      <c r="I308" s="260">
        <v>292.91666666666663</v>
      </c>
      <c r="J308" s="260">
        <v>294.83333333333337</v>
      </c>
      <c r="K308" s="259">
        <v>291</v>
      </c>
      <c r="L308" s="259">
        <v>286.64999999999998</v>
      </c>
      <c r="M308" s="259">
        <v>2.3551500000000001</v>
      </c>
      <c r="N308" s="1"/>
      <c r="O308" s="1"/>
    </row>
    <row r="309" spans="1:15" ht="12.75" customHeight="1">
      <c r="A309" s="30">
        <v>299</v>
      </c>
      <c r="B309" s="269" t="s">
        <v>864</v>
      </c>
      <c r="C309" s="259">
        <v>385.2</v>
      </c>
      <c r="D309" s="260">
        <v>387.7833333333333</v>
      </c>
      <c r="E309" s="260">
        <v>380.31666666666661</v>
      </c>
      <c r="F309" s="260">
        <v>375.43333333333328</v>
      </c>
      <c r="G309" s="260">
        <v>367.96666666666658</v>
      </c>
      <c r="H309" s="260">
        <v>392.66666666666663</v>
      </c>
      <c r="I309" s="260">
        <v>400.13333333333333</v>
      </c>
      <c r="J309" s="260">
        <v>405.01666666666665</v>
      </c>
      <c r="K309" s="259">
        <v>395.25</v>
      </c>
      <c r="L309" s="259">
        <v>382.9</v>
      </c>
      <c r="M309" s="259">
        <v>1.38059</v>
      </c>
      <c r="N309" s="1"/>
      <c r="O309" s="1"/>
    </row>
    <row r="310" spans="1:15" ht="12.75" customHeight="1">
      <c r="A310" s="30">
        <v>300</v>
      </c>
      <c r="B310" s="269" t="s">
        <v>421</v>
      </c>
      <c r="C310" s="259">
        <v>499.05</v>
      </c>
      <c r="D310" s="260">
        <v>502.88333333333338</v>
      </c>
      <c r="E310" s="260">
        <v>494.16666666666674</v>
      </c>
      <c r="F310" s="260">
        <v>489.28333333333336</v>
      </c>
      <c r="G310" s="260">
        <v>480.56666666666672</v>
      </c>
      <c r="H310" s="260">
        <v>507.76666666666677</v>
      </c>
      <c r="I310" s="260">
        <v>516.48333333333335</v>
      </c>
      <c r="J310" s="260">
        <v>521.36666666666679</v>
      </c>
      <c r="K310" s="259">
        <v>511.6</v>
      </c>
      <c r="L310" s="259">
        <v>498</v>
      </c>
      <c r="M310" s="259">
        <v>0.93483000000000005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123.7</v>
      </c>
      <c r="D311" s="260">
        <v>123.46666666666665</v>
      </c>
      <c r="E311" s="260">
        <v>120.93333333333331</v>
      </c>
      <c r="F311" s="260">
        <v>118.16666666666666</v>
      </c>
      <c r="G311" s="260">
        <v>115.63333333333331</v>
      </c>
      <c r="H311" s="260">
        <v>126.23333333333331</v>
      </c>
      <c r="I311" s="260">
        <v>128.76666666666665</v>
      </c>
      <c r="J311" s="260">
        <v>131.5333333333333</v>
      </c>
      <c r="K311" s="259">
        <v>126</v>
      </c>
      <c r="L311" s="259">
        <v>120.7</v>
      </c>
      <c r="M311" s="259">
        <v>245.34021999999999</v>
      </c>
      <c r="N311" s="1"/>
      <c r="O311" s="1"/>
    </row>
    <row r="312" spans="1:15" ht="12.75" customHeight="1">
      <c r="A312" s="30">
        <v>302</v>
      </c>
      <c r="B312" s="269" t="s">
        <v>422</v>
      </c>
      <c r="C312" s="259">
        <v>59.2</v>
      </c>
      <c r="D312" s="260">
        <v>59.449999999999996</v>
      </c>
      <c r="E312" s="260">
        <v>58.499999999999993</v>
      </c>
      <c r="F312" s="260">
        <v>57.8</v>
      </c>
      <c r="G312" s="260">
        <v>56.849999999999994</v>
      </c>
      <c r="H312" s="260">
        <v>60.149999999999991</v>
      </c>
      <c r="I312" s="260">
        <v>61.099999999999994</v>
      </c>
      <c r="J312" s="260">
        <v>61.79999999999999</v>
      </c>
      <c r="K312" s="259">
        <v>60.4</v>
      </c>
      <c r="L312" s="259">
        <v>58.75</v>
      </c>
      <c r="M312" s="259">
        <v>28.793990000000001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500.95</v>
      </c>
      <c r="D313" s="260">
        <v>502.41666666666669</v>
      </c>
      <c r="E313" s="260">
        <v>498.33333333333337</v>
      </c>
      <c r="F313" s="260">
        <v>495.7166666666667</v>
      </c>
      <c r="G313" s="260">
        <v>491.63333333333338</v>
      </c>
      <c r="H313" s="260">
        <v>505.03333333333336</v>
      </c>
      <c r="I313" s="260">
        <v>509.11666666666673</v>
      </c>
      <c r="J313" s="260">
        <v>511.73333333333335</v>
      </c>
      <c r="K313" s="259">
        <v>506.5</v>
      </c>
      <c r="L313" s="259">
        <v>499.8</v>
      </c>
      <c r="M313" s="259">
        <v>10.031330000000001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8792.0499999999993</v>
      </c>
      <c r="D314" s="260">
        <v>8803.4166666666661</v>
      </c>
      <c r="E314" s="260">
        <v>8753.6333333333314</v>
      </c>
      <c r="F314" s="260">
        <v>8715.2166666666653</v>
      </c>
      <c r="G314" s="260">
        <v>8665.4333333333307</v>
      </c>
      <c r="H314" s="260">
        <v>8841.8333333333321</v>
      </c>
      <c r="I314" s="260">
        <v>8891.6166666666686</v>
      </c>
      <c r="J314" s="260">
        <v>8930.0333333333328</v>
      </c>
      <c r="K314" s="259">
        <v>8853.2000000000007</v>
      </c>
      <c r="L314" s="259">
        <v>8765</v>
      </c>
      <c r="M314" s="259">
        <v>5.1962099999999998</v>
      </c>
      <c r="N314" s="1"/>
      <c r="O314" s="1"/>
    </row>
    <row r="315" spans="1:15" ht="12.75" customHeight="1">
      <c r="A315" s="30">
        <v>305</v>
      </c>
      <c r="B315" s="269" t="s">
        <v>786</v>
      </c>
      <c r="C315" s="259">
        <v>1768.6</v>
      </c>
      <c r="D315" s="260">
        <v>1777.9666666666665</v>
      </c>
      <c r="E315" s="260">
        <v>1751.633333333333</v>
      </c>
      <c r="F315" s="260">
        <v>1734.6666666666665</v>
      </c>
      <c r="G315" s="260">
        <v>1708.333333333333</v>
      </c>
      <c r="H315" s="260">
        <v>1794.9333333333329</v>
      </c>
      <c r="I315" s="260">
        <v>1821.2666666666664</v>
      </c>
      <c r="J315" s="260">
        <v>1838.2333333333329</v>
      </c>
      <c r="K315" s="259">
        <v>1804.3</v>
      </c>
      <c r="L315" s="259">
        <v>1761</v>
      </c>
      <c r="M315" s="259">
        <v>0.44140000000000001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720.05</v>
      </c>
      <c r="D316" s="260">
        <v>716.36666666666667</v>
      </c>
      <c r="E316" s="260">
        <v>710.73333333333335</v>
      </c>
      <c r="F316" s="260">
        <v>701.41666666666663</v>
      </c>
      <c r="G316" s="260">
        <v>695.7833333333333</v>
      </c>
      <c r="H316" s="260">
        <v>725.68333333333339</v>
      </c>
      <c r="I316" s="260">
        <v>731.31666666666683</v>
      </c>
      <c r="J316" s="260">
        <v>740.63333333333344</v>
      </c>
      <c r="K316" s="259">
        <v>722</v>
      </c>
      <c r="L316" s="259">
        <v>707.05</v>
      </c>
      <c r="M316" s="259">
        <v>5.4478099999999996</v>
      </c>
      <c r="N316" s="1"/>
      <c r="O316" s="1"/>
    </row>
    <row r="317" spans="1:15" ht="12.75" customHeight="1">
      <c r="A317" s="30">
        <v>307</v>
      </c>
      <c r="B317" s="269" t="s">
        <v>423</v>
      </c>
      <c r="C317" s="259">
        <v>437.6</v>
      </c>
      <c r="D317" s="260">
        <v>441.65000000000003</v>
      </c>
      <c r="E317" s="260">
        <v>431.15000000000009</v>
      </c>
      <c r="F317" s="260">
        <v>424.70000000000005</v>
      </c>
      <c r="G317" s="260">
        <v>414.2000000000001</v>
      </c>
      <c r="H317" s="260">
        <v>448.10000000000008</v>
      </c>
      <c r="I317" s="260">
        <v>458.59999999999997</v>
      </c>
      <c r="J317" s="260">
        <v>465.05000000000007</v>
      </c>
      <c r="K317" s="259">
        <v>452.15</v>
      </c>
      <c r="L317" s="259">
        <v>435.2</v>
      </c>
      <c r="M317" s="259">
        <v>11.702959999999999</v>
      </c>
      <c r="N317" s="1"/>
      <c r="O317" s="1"/>
    </row>
    <row r="318" spans="1:15" ht="12.75" customHeight="1">
      <c r="A318" s="30">
        <v>308</v>
      </c>
      <c r="B318" s="269" t="s">
        <v>424</v>
      </c>
      <c r="C318" s="259">
        <v>911.85</v>
      </c>
      <c r="D318" s="260">
        <v>917.58333333333337</v>
      </c>
      <c r="E318" s="260">
        <v>898.76666666666677</v>
      </c>
      <c r="F318" s="260">
        <v>885.68333333333339</v>
      </c>
      <c r="G318" s="260">
        <v>866.86666666666679</v>
      </c>
      <c r="H318" s="260">
        <v>930.66666666666674</v>
      </c>
      <c r="I318" s="260">
        <v>949.48333333333335</v>
      </c>
      <c r="J318" s="260">
        <v>962.56666666666672</v>
      </c>
      <c r="K318" s="259">
        <v>936.4</v>
      </c>
      <c r="L318" s="259">
        <v>904.5</v>
      </c>
      <c r="M318" s="259">
        <v>34.82846</v>
      </c>
      <c r="N318" s="1"/>
      <c r="O318" s="1"/>
    </row>
    <row r="319" spans="1:15" ht="12.75" customHeight="1">
      <c r="A319" s="30">
        <v>309</v>
      </c>
      <c r="B319" s="269" t="s">
        <v>827</v>
      </c>
      <c r="C319" s="259">
        <v>703.5</v>
      </c>
      <c r="D319" s="260">
        <v>703.2833333333333</v>
      </c>
      <c r="E319" s="260">
        <v>657.61666666666656</v>
      </c>
      <c r="F319" s="260">
        <v>611.73333333333323</v>
      </c>
      <c r="G319" s="260">
        <v>566.06666666666649</v>
      </c>
      <c r="H319" s="260">
        <v>749.16666666666663</v>
      </c>
      <c r="I319" s="260">
        <v>794.83333333333337</v>
      </c>
      <c r="J319" s="260">
        <v>840.7166666666667</v>
      </c>
      <c r="K319" s="259">
        <v>748.95</v>
      </c>
      <c r="L319" s="259">
        <v>657.4</v>
      </c>
      <c r="M319" s="259">
        <v>12.702669999999999</v>
      </c>
      <c r="N319" s="1"/>
      <c r="O319" s="1"/>
    </row>
    <row r="320" spans="1:15" ht="12.75" customHeight="1">
      <c r="A320" s="30">
        <v>310</v>
      </c>
      <c r="B320" s="269" t="s">
        <v>828</v>
      </c>
      <c r="C320" s="259">
        <v>835.05</v>
      </c>
      <c r="D320" s="260">
        <v>834.05000000000007</v>
      </c>
      <c r="E320" s="260">
        <v>825.75000000000011</v>
      </c>
      <c r="F320" s="260">
        <v>816.45</v>
      </c>
      <c r="G320" s="260">
        <v>808.15000000000009</v>
      </c>
      <c r="H320" s="260">
        <v>843.35000000000014</v>
      </c>
      <c r="I320" s="260">
        <v>851.65000000000009</v>
      </c>
      <c r="J320" s="260">
        <v>860.95000000000016</v>
      </c>
      <c r="K320" s="259">
        <v>842.35</v>
      </c>
      <c r="L320" s="259">
        <v>824.75</v>
      </c>
      <c r="M320" s="259">
        <v>0.88863999999999999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1451.35</v>
      </c>
      <c r="D321" s="260">
        <v>1462.05</v>
      </c>
      <c r="E321" s="260">
        <v>1434.3</v>
      </c>
      <c r="F321" s="260">
        <v>1417.25</v>
      </c>
      <c r="G321" s="260">
        <v>1389.5</v>
      </c>
      <c r="H321" s="260">
        <v>1479.1</v>
      </c>
      <c r="I321" s="260">
        <v>1506.85</v>
      </c>
      <c r="J321" s="260">
        <v>1523.8999999999999</v>
      </c>
      <c r="K321" s="259">
        <v>1489.8</v>
      </c>
      <c r="L321" s="259">
        <v>1445</v>
      </c>
      <c r="M321" s="259">
        <v>1.3408899999999999</v>
      </c>
      <c r="N321" s="1"/>
      <c r="O321" s="1"/>
    </row>
    <row r="322" spans="1:15" ht="12.75" customHeight="1">
      <c r="A322" s="30">
        <v>312</v>
      </c>
      <c r="B322" s="269" t="s">
        <v>856</v>
      </c>
      <c r="C322" s="259">
        <v>60.8</v>
      </c>
      <c r="D322" s="260">
        <v>60.566666666666663</v>
      </c>
      <c r="E322" s="260">
        <v>60.133333333333326</v>
      </c>
      <c r="F322" s="260">
        <v>59.466666666666661</v>
      </c>
      <c r="G322" s="260">
        <v>59.033333333333324</v>
      </c>
      <c r="H322" s="260">
        <v>61.233333333333327</v>
      </c>
      <c r="I322" s="260">
        <v>61.666666666666664</v>
      </c>
      <c r="J322" s="260">
        <v>62.333333333333329</v>
      </c>
      <c r="K322" s="259">
        <v>61</v>
      </c>
      <c r="L322" s="259">
        <v>59.9</v>
      </c>
      <c r="M322" s="259">
        <v>21.73218</v>
      </c>
      <c r="N322" s="1"/>
      <c r="O322" s="1"/>
    </row>
    <row r="323" spans="1:15" ht="12.75" customHeight="1">
      <c r="A323" s="30">
        <v>313</v>
      </c>
      <c r="B323" s="269" t="s">
        <v>426</v>
      </c>
      <c r="C323" s="259">
        <v>668.65</v>
      </c>
      <c r="D323" s="260">
        <v>668.86666666666667</v>
      </c>
      <c r="E323" s="260">
        <v>663.7833333333333</v>
      </c>
      <c r="F323" s="260">
        <v>658.91666666666663</v>
      </c>
      <c r="G323" s="260">
        <v>653.83333333333326</v>
      </c>
      <c r="H323" s="260">
        <v>673.73333333333335</v>
      </c>
      <c r="I323" s="260">
        <v>678.81666666666661</v>
      </c>
      <c r="J323" s="260">
        <v>683.68333333333339</v>
      </c>
      <c r="K323" s="259">
        <v>673.95</v>
      </c>
      <c r="L323" s="259">
        <v>664</v>
      </c>
      <c r="M323" s="259">
        <v>1.57304</v>
      </c>
      <c r="N323" s="1"/>
      <c r="O323" s="1"/>
    </row>
    <row r="324" spans="1:15" ht="12.75" customHeight="1">
      <c r="A324" s="30">
        <v>314</v>
      </c>
      <c r="B324" s="269" t="s">
        <v>158</v>
      </c>
      <c r="C324" s="259">
        <v>2135.9499999999998</v>
      </c>
      <c r="D324" s="260">
        <v>2141.6999999999998</v>
      </c>
      <c r="E324" s="260">
        <v>2106.4499999999998</v>
      </c>
      <c r="F324" s="260">
        <v>2076.9499999999998</v>
      </c>
      <c r="G324" s="260">
        <v>2041.6999999999998</v>
      </c>
      <c r="H324" s="260">
        <v>2171.1999999999998</v>
      </c>
      <c r="I324" s="260">
        <v>2206.4499999999998</v>
      </c>
      <c r="J324" s="260">
        <v>2235.9499999999998</v>
      </c>
      <c r="K324" s="259">
        <v>2176.9499999999998</v>
      </c>
      <c r="L324" s="259">
        <v>2112.1999999999998</v>
      </c>
      <c r="M324" s="259">
        <v>3.5809799999999998</v>
      </c>
      <c r="N324" s="1"/>
      <c r="O324" s="1"/>
    </row>
    <row r="325" spans="1:15" ht="12.75" customHeight="1">
      <c r="A325" s="30">
        <v>315</v>
      </c>
      <c r="B325" s="269" t="s">
        <v>427</v>
      </c>
      <c r="C325" s="259">
        <v>1569.45</v>
      </c>
      <c r="D325" s="260">
        <v>1571.0833333333333</v>
      </c>
      <c r="E325" s="260">
        <v>1556.1666666666665</v>
      </c>
      <c r="F325" s="260">
        <v>1542.8833333333332</v>
      </c>
      <c r="G325" s="260">
        <v>1527.9666666666665</v>
      </c>
      <c r="H325" s="260">
        <v>1584.3666666666666</v>
      </c>
      <c r="I325" s="260">
        <v>1599.2833333333331</v>
      </c>
      <c r="J325" s="260">
        <v>1612.5666666666666</v>
      </c>
      <c r="K325" s="259">
        <v>1586</v>
      </c>
      <c r="L325" s="259">
        <v>1557.8</v>
      </c>
      <c r="M325" s="259">
        <v>2.1436299999999999</v>
      </c>
      <c r="N325" s="1"/>
      <c r="O325" s="1"/>
    </row>
    <row r="326" spans="1:15" ht="12.75" customHeight="1">
      <c r="A326" s="30">
        <v>316</v>
      </c>
      <c r="B326" s="269" t="s">
        <v>160</v>
      </c>
      <c r="C326" s="259">
        <v>1142.0999999999999</v>
      </c>
      <c r="D326" s="260">
        <v>1144.6333333333332</v>
      </c>
      <c r="E326" s="260">
        <v>1130.5166666666664</v>
      </c>
      <c r="F326" s="260">
        <v>1118.9333333333332</v>
      </c>
      <c r="G326" s="260">
        <v>1104.8166666666664</v>
      </c>
      <c r="H326" s="260">
        <v>1156.2166666666665</v>
      </c>
      <c r="I326" s="260">
        <v>1170.3333333333333</v>
      </c>
      <c r="J326" s="260">
        <v>1181.9166666666665</v>
      </c>
      <c r="K326" s="259">
        <v>1158.75</v>
      </c>
      <c r="L326" s="259">
        <v>1133.05</v>
      </c>
      <c r="M326" s="259">
        <v>13.960990000000001</v>
      </c>
      <c r="N326" s="1"/>
      <c r="O326" s="1"/>
    </row>
    <row r="327" spans="1:15" ht="12.75" customHeight="1">
      <c r="A327" s="30">
        <v>317</v>
      </c>
      <c r="B327" s="269" t="s">
        <v>266</v>
      </c>
      <c r="C327" s="259">
        <v>579.04999999999995</v>
      </c>
      <c r="D327" s="260">
        <v>580.69999999999993</v>
      </c>
      <c r="E327" s="260">
        <v>575.34999999999991</v>
      </c>
      <c r="F327" s="260">
        <v>571.65</v>
      </c>
      <c r="G327" s="260">
        <v>566.29999999999995</v>
      </c>
      <c r="H327" s="260">
        <v>584.39999999999986</v>
      </c>
      <c r="I327" s="260">
        <v>589.75</v>
      </c>
      <c r="J327" s="260">
        <v>593.44999999999982</v>
      </c>
      <c r="K327" s="259">
        <v>586.04999999999995</v>
      </c>
      <c r="L327" s="259">
        <v>577</v>
      </c>
      <c r="M327" s="259">
        <v>1.3029999999999999</v>
      </c>
      <c r="N327" s="1"/>
      <c r="O327" s="1"/>
    </row>
    <row r="328" spans="1:15" ht="12.75" customHeight="1">
      <c r="A328" s="30">
        <v>318</v>
      </c>
      <c r="B328" s="269" t="s">
        <v>428</v>
      </c>
      <c r="C328" s="259">
        <v>42.3</v>
      </c>
      <c r="D328" s="260">
        <v>42.599999999999994</v>
      </c>
      <c r="E328" s="260">
        <v>41.79999999999999</v>
      </c>
      <c r="F328" s="260">
        <v>41.3</v>
      </c>
      <c r="G328" s="260">
        <v>40.499999999999993</v>
      </c>
      <c r="H328" s="260">
        <v>43.099999999999987</v>
      </c>
      <c r="I328" s="260">
        <v>43.9</v>
      </c>
      <c r="J328" s="260">
        <v>44.399999999999984</v>
      </c>
      <c r="K328" s="259">
        <v>43.4</v>
      </c>
      <c r="L328" s="259">
        <v>42.1</v>
      </c>
      <c r="M328" s="259">
        <v>94.234880000000004</v>
      </c>
      <c r="N328" s="1"/>
      <c r="O328" s="1"/>
    </row>
    <row r="329" spans="1:15" ht="12.75" customHeight="1">
      <c r="A329" s="30">
        <v>319</v>
      </c>
      <c r="B329" s="269" t="s">
        <v>429</v>
      </c>
      <c r="C329" s="259">
        <v>79.8</v>
      </c>
      <c r="D329" s="260">
        <v>80.066666666666677</v>
      </c>
      <c r="E329" s="260">
        <v>79.133333333333354</v>
      </c>
      <c r="F329" s="260">
        <v>78.466666666666683</v>
      </c>
      <c r="G329" s="260">
        <v>77.53333333333336</v>
      </c>
      <c r="H329" s="260">
        <v>80.733333333333348</v>
      </c>
      <c r="I329" s="260">
        <v>81.666666666666657</v>
      </c>
      <c r="J329" s="260">
        <v>82.333333333333343</v>
      </c>
      <c r="K329" s="259">
        <v>81</v>
      </c>
      <c r="L329" s="259">
        <v>79.400000000000006</v>
      </c>
      <c r="M329" s="259">
        <v>26.885590000000001</v>
      </c>
      <c r="N329" s="1"/>
      <c r="O329" s="1"/>
    </row>
    <row r="330" spans="1:15" ht="12.75" customHeight="1">
      <c r="A330" s="30">
        <v>320</v>
      </c>
      <c r="B330" s="269" t="s">
        <v>430</v>
      </c>
      <c r="C330" s="259">
        <v>41.95</v>
      </c>
      <c r="D330" s="260">
        <v>42.35</v>
      </c>
      <c r="E330" s="260">
        <v>41.5</v>
      </c>
      <c r="F330" s="260">
        <v>41.05</v>
      </c>
      <c r="G330" s="260">
        <v>40.199999999999996</v>
      </c>
      <c r="H330" s="260">
        <v>42.800000000000004</v>
      </c>
      <c r="I330" s="260">
        <v>43.650000000000013</v>
      </c>
      <c r="J330" s="260">
        <v>44.100000000000009</v>
      </c>
      <c r="K330" s="259">
        <v>43.2</v>
      </c>
      <c r="L330" s="259">
        <v>41.9</v>
      </c>
      <c r="M330" s="259">
        <v>168.43753000000001</v>
      </c>
      <c r="N330" s="1"/>
      <c r="O330" s="1"/>
    </row>
    <row r="331" spans="1:15" ht="12.75" customHeight="1">
      <c r="A331" s="30">
        <v>321</v>
      </c>
      <c r="B331" s="269" t="s">
        <v>865</v>
      </c>
      <c r="C331" s="259">
        <v>333.6</v>
      </c>
      <c r="D331" s="260">
        <v>335.95</v>
      </c>
      <c r="E331" s="260">
        <v>328.4</v>
      </c>
      <c r="F331" s="260">
        <v>323.2</v>
      </c>
      <c r="G331" s="260">
        <v>315.64999999999998</v>
      </c>
      <c r="H331" s="260">
        <v>341.15</v>
      </c>
      <c r="I331" s="260">
        <v>348.70000000000005</v>
      </c>
      <c r="J331" s="260">
        <v>353.9</v>
      </c>
      <c r="K331" s="259">
        <v>343.5</v>
      </c>
      <c r="L331" s="259">
        <v>330.75</v>
      </c>
      <c r="M331" s="259">
        <v>4.2816099999999997</v>
      </c>
      <c r="N331" s="1"/>
      <c r="O331" s="1"/>
    </row>
    <row r="332" spans="1:15" ht="12.75" customHeight="1">
      <c r="A332" s="30">
        <v>322</v>
      </c>
      <c r="B332" s="269" t="s">
        <v>431</v>
      </c>
      <c r="C332" s="259">
        <v>89.3</v>
      </c>
      <c r="D332" s="260">
        <v>89.816666666666663</v>
      </c>
      <c r="E332" s="260">
        <v>88.183333333333323</v>
      </c>
      <c r="F332" s="260">
        <v>87.066666666666663</v>
      </c>
      <c r="G332" s="260">
        <v>85.433333333333323</v>
      </c>
      <c r="H332" s="260">
        <v>90.933333333333323</v>
      </c>
      <c r="I332" s="260">
        <v>92.566666666666649</v>
      </c>
      <c r="J332" s="260">
        <v>93.683333333333323</v>
      </c>
      <c r="K332" s="259">
        <v>91.45</v>
      </c>
      <c r="L332" s="259">
        <v>88.7</v>
      </c>
      <c r="M332" s="259">
        <v>112.38632</v>
      </c>
      <c r="N332" s="1"/>
      <c r="O332" s="1"/>
    </row>
    <row r="333" spans="1:15" ht="12.75" customHeight="1">
      <c r="A333" s="30">
        <v>323</v>
      </c>
      <c r="B333" s="269" t="s">
        <v>432</v>
      </c>
      <c r="C333" s="259">
        <v>237.25</v>
      </c>
      <c r="D333" s="260">
        <v>236.54999999999998</v>
      </c>
      <c r="E333" s="260">
        <v>233.29999999999995</v>
      </c>
      <c r="F333" s="260">
        <v>229.34999999999997</v>
      </c>
      <c r="G333" s="260">
        <v>226.09999999999994</v>
      </c>
      <c r="H333" s="260">
        <v>240.49999999999997</v>
      </c>
      <c r="I333" s="260">
        <v>243.75000000000003</v>
      </c>
      <c r="J333" s="260">
        <v>247.7</v>
      </c>
      <c r="K333" s="259">
        <v>239.8</v>
      </c>
      <c r="L333" s="259">
        <v>232.6</v>
      </c>
      <c r="M333" s="259">
        <v>4.9799800000000003</v>
      </c>
      <c r="N333" s="1"/>
      <c r="O333" s="1"/>
    </row>
    <row r="334" spans="1:15" ht="12.75" customHeight="1">
      <c r="A334" s="30">
        <v>324</v>
      </c>
      <c r="B334" s="269" t="s">
        <v>168</v>
      </c>
      <c r="C334" s="259">
        <v>175.15</v>
      </c>
      <c r="D334" s="260">
        <v>174.06666666666669</v>
      </c>
      <c r="E334" s="260">
        <v>172.48333333333338</v>
      </c>
      <c r="F334" s="260">
        <v>169.81666666666669</v>
      </c>
      <c r="G334" s="260">
        <v>168.23333333333338</v>
      </c>
      <c r="H334" s="260">
        <v>176.73333333333338</v>
      </c>
      <c r="I334" s="260">
        <v>178.31666666666669</v>
      </c>
      <c r="J334" s="260">
        <v>180.98333333333338</v>
      </c>
      <c r="K334" s="259">
        <v>175.65</v>
      </c>
      <c r="L334" s="259">
        <v>171.4</v>
      </c>
      <c r="M334" s="259">
        <v>98.612120000000004</v>
      </c>
      <c r="N334" s="1"/>
      <c r="O334" s="1"/>
    </row>
    <row r="335" spans="1:15" ht="12.75" customHeight="1">
      <c r="A335" s="30">
        <v>325</v>
      </c>
      <c r="B335" s="269" t="s">
        <v>433</v>
      </c>
      <c r="C335" s="259">
        <v>755.4</v>
      </c>
      <c r="D335" s="260">
        <v>758.93333333333339</v>
      </c>
      <c r="E335" s="260">
        <v>747.91666666666674</v>
      </c>
      <c r="F335" s="260">
        <v>740.43333333333339</v>
      </c>
      <c r="G335" s="260">
        <v>729.41666666666674</v>
      </c>
      <c r="H335" s="260">
        <v>766.41666666666674</v>
      </c>
      <c r="I335" s="260">
        <v>777.43333333333339</v>
      </c>
      <c r="J335" s="260">
        <v>784.91666666666674</v>
      </c>
      <c r="K335" s="259">
        <v>769.95</v>
      </c>
      <c r="L335" s="259">
        <v>751.45</v>
      </c>
      <c r="M335" s="259">
        <v>1.3009299999999999</v>
      </c>
      <c r="N335" s="1"/>
      <c r="O335" s="1"/>
    </row>
    <row r="336" spans="1:15" ht="12.75" customHeight="1">
      <c r="A336" s="30">
        <v>326</v>
      </c>
      <c r="B336" s="269" t="s">
        <v>162</v>
      </c>
      <c r="C336" s="259">
        <v>80.2</v>
      </c>
      <c r="D336" s="260">
        <v>80.050000000000011</v>
      </c>
      <c r="E336" s="260">
        <v>78.950000000000017</v>
      </c>
      <c r="F336" s="260">
        <v>77.7</v>
      </c>
      <c r="G336" s="260">
        <v>76.600000000000009</v>
      </c>
      <c r="H336" s="260">
        <v>81.300000000000026</v>
      </c>
      <c r="I336" s="260">
        <v>82.40000000000002</v>
      </c>
      <c r="J336" s="260">
        <v>83.650000000000034</v>
      </c>
      <c r="K336" s="259">
        <v>81.150000000000006</v>
      </c>
      <c r="L336" s="259">
        <v>78.8</v>
      </c>
      <c r="M336" s="259">
        <v>272.49137999999999</v>
      </c>
      <c r="N336" s="1"/>
      <c r="O336" s="1"/>
    </row>
    <row r="337" spans="1:15" ht="12.75" customHeight="1">
      <c r="A337" s="30">
        <v>327</v>
      </c>
      <c r="B337" s="269" t="s">
        <v>164</v>
      </c>
      <c r="C337" s="259">
        <v>4397.8</v>
      </c>
      <c r="D337" s="260">
        <v>4432.2666666666673</v>
      </c>
      <c r="E337" s="260">
        <v>4320.633333333335</v>
      </c>
      <c r="F337" s="260">
        <v>4243.4666666666681</v>
      </c>
      <c r="G337" s="260">
        <v>4131.8333333333358</v>
      </c>
      <c r="H337" s="260">
        <v>4509.4333333333343</v>
      </c>
      <c r="I337" s="260">
        <v>4621.0666666666675</v>
      </c>
      <c r="J337" s="260">
        <v>4698.2333333333336</v>
      </c>
      <c r="K337" s="259">
        <v>4543.8999999999996</v>
      </c>
      <c r="L337" s="259">
        <v>4355.1000000000004</v>
      </c>
      <c r="M337" s="259">
        <v>2.9910299999999999</v>
      </c>
      <c r="N337" s="1"/>
      <c r="O337" s="1"/>
    </row>
    <row r="338" spans="1:15" ht="12.75" customHeight="1">
      <c r="A338" s="30">
        <v>328</v>
      </c>
      <c r="B338" s="269" t="s">
        <v>787</v>
      </c>
      <c r="C338" s="259">
        <v>615.1</v>
      </c>
      <c r="D338" s="260">
        <v>620.25</v>
      </c>
      <c r="E338" s="260">
        <v>607</v>
      </c>
      <c r="F338" s="260">
        <v>598.9</v>
      </c>
      <c r="G338" s="260">
        <v>585.65</v>
      </c>
      <c r="H338" s="260">
        <v>628.35</v>
      </c>
      <c r="I338" s="260">
        <v>641.6</v>
      </c>
      <c r="J338" s="260">
        <v>649.70000000000005</v>
      </c>
      <c r="K338" s="259">
        <v>633.5</v>
      </c>
      <c r="L338" s="259">
        <v>612.15</v>
      </c>
      <c r="M338" s="259">
        <v>3.0701800000000001</v>
      </c>
      <c r="N338" s="1"/>
      <c r="O338" s="1"/>
    </row>
    <row r="339" spans="1:15" ht="12.75" customHeight="1">
      <c r="A339" s="30">
        <v>329</v>
      </c>
      <c r="B339" s="269" t="s">
        <v>165</v>
      </c>
      <c r="C339" s="259">
        <v>19752.2</v>
      </c>
      <c r="D339" s="260">
        <v>19718.3</v>
      </c>
      <c r="E339" s="260">
        <v>19586.599999999999</v>
      </c>
      <c r="F339" s="260">
        <v>19421</v>
      </c>
      <c r="G339" s="260">
        <v>19289.3</v>
      </c>
      <c r="H339" s="260">
        <v>19883.899999999998</v>
      </c>
      <c r="I339" s="260">
        <v>20015.600000000002</v>
      </c>
      <c r="J339" s="260">
        <v>20181.199999999997</v>
      </c>
      <c r="K339" s="259">
        <v>19850</v>
      </c>
      <c r="L339" s="259">
        <v>19552.7</v>
      </c>
      <c r="M339" s="259">
        <v>0.84999000000000002</v>
      </c>
      <c r="N339" s="1"/>
      <c r="O339" s="1"/>
    </row>
    <row r="340" spans="1:15" ht="12.75" customHeight="1">
      <c r="A340" s="30">
        <v>330</v>
      </c>
      <c r="B340" s="269" t="s">
        <v>434</v>
      </c>
      <c r="C340" s="259">
        <v>75.95</v>
      </c>
      <c r="D340" s="260">
        <v>75.733333333333334</v>
      </c>
      <c r="E340" s="260">
        <v>73.216666666666669</v>
      </c>
      <c r="F340" s="260">
        <v>70.483333333333334</v>
      </c>
      <c r="G340" s="260">
        <v>67.966666666666669</v>
      </c>
      <c r="H340" s="260">
        <v>78.466666666666669</v>
      </c>
      <c r="I340" s="260">
        <v>80.983333333333348</v>
      </c>
      <c r="J340" s="260">
        <v>83.716666666666669</v>
      </c>
      <c r="K340" s="259">
        <v>78.25</v>
      </c>
      <c r="L340" s="259">
        <v>73</v>
      </c>
      <c r="M340" s="259">
        <v>41.603140000000003</v>
      </c>
      <c r="N340" s="1"/>
      <c r="O340" s="1"/>
    </row>
    <row r="341" spans="1:15" ht="12.75" customHeight="1">
      <c r="A341" s="30">
        <v>331</v>
      </c>
      <c r="B341" s="269" t="s">
        <v>161</v>
      </c>
      <c r="C341" s="259">
        <v>267.55</v>
      </c>
      <c r="D341" s="260">
        <v>268.75</v>
      </c>
      <c r="E341" s="260">
        <v>265.8</v>
      </c>
      <c r="F341" s="260">
        <v>264.05</v>
      </c>
      <c r="G341" s="260">
        <v>261.10000000000002</v>
      </c>
      <c r="H341" s="260">
        <v>270.5</v>
      </c>
      <c r="I341" s="260">
        <v>273.45000000000005</v>
      </c>
      <c r="J341" s="260">
        <v>275.2</v>
      </c>
      <c r="K341" s="259">
        <v>271.7</v>
      </c>
      <c r="L341" s="259">
        <v>267</v>
      </c>
      <c r="M341" s="259">
        <v>3.98245</v>
      </c>
      <c r="N341" s="1"/>
      <c r="O341" s="1"/>
    </row>
    <row r="342" spans="1:15" ht="12.75" customHeight="1">
      <c r="A342" s="30">
        <v>332</v>
      </c>
      <c r="B342" s="269" t="s">
        <v>829</v>
      </c>
      <c r="C342" s="259">
        <v>399.1</v>
      </c>
      <c r="D342" s="260">
        <v>396</v>
      </c>
      <c r="E342" s="260">
        <v>392.45</v>
      </c>
      <c r="F342" s="260">
        <v>385.8</v>
      </c>
      <c r="G342" s="260">
        <v>382.25</v>
      </c>
      <c r="H342" s="260">
        <v>402.65</v>
      </c>
      <c r="I342" s="260">
        <v>406.19999999999993</v>
      </c>
      <c r="J342" s="260">
        <v>412.84999999999997</v>
      </c>
      <c r="K342" s="259">
        <v>399.55</v>
      </c>
      <c r="L342" s="259">
        <v>389.35</v>
      </c>
      <c r="M342" s="259">
        <v>1.77024</v>
      </c>
      <c r="N342" s="1"/>
      <c r="O342" s="1"/>
    </row>
    <row r="343" spans="1:15" ht="12.75" customHeight="1">
      <c r="A343" s="30">
        <v>333</v>
      </c>
      <c r="B343" s="269" t="s">
        <v>267</v>
      </c>
      <c r="C343" s="259">
        <v>956.75</v>
      </c>
      <c r="D343" s="260">
        <v>954.15</v>
      </c>
      <c r="E343" s="260">
        <v>947.19999999999993</v>
      </c>
      <c r="F343" s="260">
        <v>937.65</v>
      </c>
      <c r="G343" s="260">
        <v>930.69999999999993</v>
      </c>
      <c r="H343" s="260">
        <v>963.69999999999993</v>
      </c>
      <c r="I343" s="260">
        <v>970.65</v>
      </c>
      <c r="J343" s="260">
        <v>980.19999999999993</v>
      </c>
      <c r="K343" s="259">
        <v>961.1</v>
      </c>
      <c r="L343" s="259">
        <v>944.6</v>
      </c>
      <c r="M343" s="259">
        <v>4.1829999999999998</v>
      </c>
      <c r="N343" s="1"/>
      <c r="O343" s="1"/>
    </row>
    <row r="344" spans="1:15" ht="12.75" customHeight="1">
      <c r="A344" s="30">
        <v>334</v>
      </c>
      <c r="B344" s="269" t="s">
        <v>169</v>
      </c>
      <c r="C344" s="259">
        <v>143.75</v>
      </c>
      <c r="D344" s="260">
        <v>142.76666666666665</v>
      </c>
      <c r="E344" s="260">
        <v>141.58333333333331</v>
      </c>
      <c r="F344" s="260">
        <v>139.41666666666666</v>
      </c>
      <c r="G344" s="260">
        <v>138.23333333333332</v>
      </c>
      <c r="H344" s="260">
        <v>144.93333333333331</v>
      </c>
      <c r="I344" s="260">
        <v>146.11666666666665</v>
      </c>
      <c r="J344" s="260">
        <v>148.2833333333333</v>
      </c>
      <c r="K344" s="259">
        <v>143.94999999999999</v>
      </c>
      <c r="L344" s="259">
        <v>140.6</v>
      </c>
      <c r="M344" s="259">
        <v>184.40387000000001</v>
      </c>
      <c r="N344" s="1"/>
      <c r="O344" s="1"/>
    </row>
    <row r="345" spans="1:15" ht="12.75" customHeight="1">
      <c r="A345" s="30">
        <v>335</v>
      </c>
      <c r="B345" s="269" t="s">
        <v>268</v>
      </c>
      <c r="C345" s="259">
        <v>212</v>
      </c>
      <c r="D345" s="260">
        <v>210.73333333333335</v>
      </c>
      <c r="E345" s="260">
        <v>208.9666666666667</v>
      </c>
      <c r="F345" s="260">
        <v>205.93333333333334</v>
      </c>
      <c r="G345" s="260">
        <v>204.16666666666669</v>
      </c>
      <c r="H345" s="260">
        <v>213.76666666666671</v>
      </c>
      <c r="I345" s="260">
        <v>215.53333333333336</v>
      </c>
      <c r="J345" s="260">
        <v>218.56666666666672</v>
      </c>
      <c r="K345" s="259">
        <v>212.5</v>
      </c>
      <c r="L345" s="259">
        <v>207.7</v>
      </c>
      <c r="M345" s="259">
        <v>9.2132199999999997</v>
      </c>
      <c r="N345" s="1"/>
      <c r="O345" s="1"/>
    </row>
    <row r="346" spans="1:15" ht="12.75" customHeight="1">
      <c r="A346" s="30">
        <v>336</v>
      </c>
      <c r="B346" s="269" t="s">
        <v>866</v>
      </c>
      <c r="C346" s="259">
        <v>498.65</v>
      </c>
      <c r="D346" s="260">
        <v>502.26666666666665</v>
      </c>
      <c r="E346" s="260">
        <v>492.93333333333328</v>
      </c>
      <c r="F346" s="260">
        <v>487.21666666666664</v>
      </c>
      <c r="G346" s="260">
        <v>477.88333333333327</v>
      </c>
      <c r="H346" s="260">
        <v>507.98333333333329</v>
      </c>
      <c r="I346" s="260">
        <v>517.31666666666661</v>
      </c>
      <c r="J346" s="260">
        <v>523.0333333333333</v>
      </c>
      <c r="K346" s="259">
        <v>511.6</v>
      </c>
      <c r="L346" s="259">
        <v>496.55</v>
      </c>
      <c r="M346" s="259">
        <v>1.4512499999999999</v>
      </c>
      <c r="N346" s="1"/>
      <c r="O346" s="1"/>
    </row>
    <row r="347" spans="1:15" ht="12.75" customHeight="1">
      <c r="A347" s="30">
        <v>337</v>
      </c>
      <c r="B347" s="269" t="s">
        <v>811</v>
      </c>
      <c r="C347" s="259">
        <v>523.35</v>
      </c>
      <c r="D347" s="260">
        <v>531.08333333333337</v>
      </c>
      <c r="E347" s="260">
        <v>513.4666666666667</v>
      </c>
      <c r="F347" s="260">
        <v>503.58333333333337</v>
      </c>
      <c r="G347" s="260">
        <v>485.9666666666667</v>
      </c>
      <c r="H347" s="260">
        <v>540.9666666666667</v>
      </c>
      <c r="I347" s="260">
        <v>558.58333333333326</v>
      </c>
      <c r="J347" s="260">
        <v>568.4666666666667</v>
      </c>
      <c r="K347" s="259">
        <v>548.70000000000005</v>
      </c>
      <c r="L347" s="259">
        <v>521.20000000000005</v>
      </c>
      <c r="M347" s="259">
        <v>122.61228</v>
      </c>
      <c r="N347" s="1"/>
      <c r="O347" s="1"/>
    </row>
    <row r="348" spans="1:15" ht="12.75" customHeight="1">
      <c r="A348" s="30">
        <v>338</v>
      </c>
      <c r="B348" s="269" t="s">
        <v>435</v>
      </c>
      <c r="C348" s="259">
        <v>3176</v>
      </c>
      <c r="D348" s="260">
        <v>3192</v>
      </c>
      <c r="E348" s="260">
        <v>3144</v>
      </c>
      <c r="F348" s="260">
        <v>3112</v>
      </c>
      <c r="G348" s="260">
        <v>3064</v>
      </c>
      <c r="H348" s="260">
        <v>3224</v>
      </c>
      <c r="I348" s="260">
        <v>3272</v>
      </c>
      <c r="J348" s="260">
        <v>3304</v>
      </c>
      <c r="K348" s="259">
        <v>3240</v>
      </c>
      <c r="L348" s="259">
        <v>3160</v>
      </c>
      <c r="M348" s="259">
        <v>1.13358</v>
      </c>
      <c r="N348" s="1"/>
      <c r="O348" s="1"/>
    </row>
    <row r="349" spans="1:15" ht="12.75" customHeight="1">
      <c r="A349" s="30">
        <v>339</v>
      </c>
      <c r="B349" s="269" t="s">
        <v>436</v>
      </c>
      <c r="C349" s="259">
        <v>276.60000000000002</v>
      </c>
      <c r="D349" s="260">
        <v>277.90000000000003</v>
      </c>
      <c r="E349" s="260">
        <v>273.95000000000005</v>
      </c>
      <c r="F349" s="260">
        <v>271.3</v>
      </c>
      <c r="G349" s="260">
        <v>267.35000000000002</v>
      </c>
      <c r="H349" s="260">
        <v>280.55000000000007</v>
      </c>
      <c r="I349" s="260">
        <v>284.5</v>
      </c>
      <c r="J349" s="260">
        <v>287.15000000000009</v>
      </c>
      <c r="K349" s="259">
        <v>281.85000000000002</v>
      </c>
      <c r="L349" s="259">
        <v>275.25</v>
      </c>
      <c r="M349" s="259">
        <v>1.5299</v>
      </c>
      <c r="N349" s="1"/>
      <c r="O349" s="1"/>
    </row>
    <row r="350" spans="1:15" ht="12.75" customHeight="1">
      <c r="A350" s="30">
        <v>340</v>
      </c>
      <c r="B350" s="269" t="s">
        <v>812</v>
      </c>
      <c r="C350" s="259">
        <v>477.4</v>
      </c>
      <c r="D350" s="260">
        <v>484.41666666666669</v>
      </c>
      <c r="E350" s="260">
        <v>468.13333333333338</v>
      </c>
      <c r="F350" s="260">
        <v>458.86666666666667</v>
      </c>
      <c r="G350" s="260">
        <v>442.58333333333337</v>
      </c>
      <c r="H350" s="260">
        <v>493.68333333333339</v>
      </c>
      <c r="I350" s="260">
        <v>509.9666666666667</v>
      </c>
      <c r="J350" s="260">
        <v>519.23333333333335</v>
      </c>
      <c r="K350" s="259">
        <v>500.7</v>
      </c>
      <c r="L350" s="259">
        <v>475.15</v>
      </c>
      <c r="M350" s="259">
        <v>62.083300000000001</v>
      </c>
      <c r="N350" s="1"/>
      <c r="O350" s="1"/>
    </row>
    <row r="351" spans="1:15" ht="12.75" customHeight="1">
      <c r="A351" s="30">
        <v>341</v>
      </c>
      <c r="B351" s="269" t="s">
        <v>801</v>
      </c>
      <c r="C351" s="259">
        <v>139.80000000000001</v>
      </c>
      <c r="D351" s="260">
        <v>141.81666666666666</v>
      </c>
      <c r="E351" s="260">
        <v>137.28333333333333</v>
      </c>
      <c r="F351" s="260">
        <v>134.76666666666668</v>
      </c>
      <c r="G351" s="260">
        <v>130.23333333333335</v>
      </c>
      <c r="H351" s="260">
        <v>144.33333333333331</v>
      </c>
      <c r="I351" s="260">
        <v>148.86666666666662</v>
      </c>
      <c r="J351" s="260">
        <v>151.3833333333333</v>
      </c>
      <c r="K351" s="259">
        <v>146.35</v>
      </c>
      <c r="L351" s="259">
        <v>139.30000000000001</v>
      </c>
      <c r="M351" s="259">
        <v>21.36383</v>
      </c>
      <c r="N351" s="1"/>
      <c r="O351" s="1"/>
    </row>
    <row r="352" spans="1:15" ht="12.75" customHeight="1">
      <c r="A352" s="30">
        <v>342</v>
      </c>
      <c r="B352" s="269" t="s">
        <v>176</v>
      </c>
      <c r="C352" s="259">
        <v>3481.6</v>
      </c>
      <c r="D352" s="260">
        <v>3494.2166666666672</v>
      </c>
      <c r="E352" s="260">
        <v>3453.4333333333343</v>
      </c>
      <c r="F352" s="260">
        <v>3425.2666666666673</v>
      </c>
      <c r="G352" s="260">
        <v>3384.4833333333345</v>
      </c>
      <c r="H352" s="260">
        <v>3522.3833333333341</v>
      </c>
      <c r="I352" s="260">
        <v>3563.166666666667</v>
      </c>
      <c r="J352" s="260">
        <v>3591.3333333333339</v>
      </c>
      <c r="K352" s="259">
        <v>3535</v>
      </c>
      <c r="L352" s="259">
        <v>3466.05</v>
      </c>
      <c r="M352" s="259">
        <v>2.37757</v>
      </c>
      <c r="N352" s="1"/>
      <c r="O352" s="1"/>
    </row>
    <row r="353" spans="1:15" ht="12.75" customHeight="1">
      <c r="A353" s="30">
        <v>343</v>
      </c>
      <c r="B353" s="269" t="s">
        <v>438</v>
      </c>
      <c r="C353" s="259">
        <v>445.75</v>
      </c>
      <c r="D353" s="260">
        <v>446.36666666666662</v>
      </c>
      <c r="E353" s="260">
        <v>442.53333333333325</v>
      </c>
      <c r="F353" s="260">
        <v>439.31666666666661</v>
      </c>
      <c r="G353" s="260">
        <v>435.48333333333323</v>
      </c>
      <c r="H353" s="260">
        <v>449.58333333333326</v>
      </c>
      <c r="I353" s="260">
        <v>453.41666666666663</v>
      </c>
      <c r="J353" s="260">
        <v>456.63333333333327</v>
      </c>
      <c r="K353" s="259">
        <v>450.2</v>
      </c>
      <c r="L353" s="259">
        <v>443.15</v>
      </c>
      <c r="M353" s="259">
        <v>3.1112000000000002</v>
      </c>
      <c r="N353" s="1"/>
      <c r="O353" s="1"/>
    </row>
    <row r="354" spans="1:15" ht="12.75" customHeight="1">
      <c r="A354" s="30">
        <v>344</v>
      </c>
      <c r="B354" s="269" t="s">
        <v>439</v>
      </c>
      <c r="C354" s="259">
        <v>266.14999999999998</v>
      </c>
      <c r="D354" s="260">
        <v>262.71666666666664</v>
      </c>
      <c r="E354" s="260">
        <v>240.43333333333328</v>
      </c>
      <c r="F354" s="260">
        <v>214.71666666666664</v>
      </c>
      <c r="G354" s="260">
        <v>192.43333333333328</v>
      </c>
      <c r="H354" s="260">
        <v>288.43333333333328</v>
      </c>
      <c r="I354" s="260">
        <v>310.7166666666667</v>
      </c>
      <c r="J354" s="260">
        <v>336.43333333333328</v>
      </c>
      <c r="K354" s="259">
        <v>285</v>
      </c>
      <c r="L354" s="259">
        <v>237</v>
      </c>
      <c r="M354" s="259">
        <v>2.90333</v>
      </c>
      <c r="N354" s="1"/>
      <c r="O354" s="1"/>
    </row>
    <row r="355" spans="1:15" ht="12.75" customHeight="1">
      <c r="A355" s="30">
        <v>345</v>
      </c>
      <c r="B355" s="269" t="s">
        <v>180</v>
      </c>
      <c r="C355" s="259">
        <v>1912.2</v>
      </c>
      <c r="D355" s="260">
        <v>1907.1666666666667</v>
      </c>
      <c r="E355" s="260">
        <v>1894.5833333333335</v>
      </c>
      <c r="F355" s="260">
        <v>1876.9666666666667</v>
      </c>
      <c r="G355" s="260">
        <v>1864.3833333333334</v>
      </c>
      <c r="H355" s="260">
        <v>1924.7833333333335</v>
      </c>
      <c r="I355" s="260">
        <v>1937.366666666667</v>
      </c>
      <c r="J355" s="260">
        <v>1954.9833333333336</v>
      </c>
      <c r="K355" s="259">
        <v>1919.75</v>
      </c>
      <c r="L355" s="259">
        <v>1889.55</v>
      </c>
      <c r="M355" s="259">
        <v>2.9159199999999998</v>
      </c>
      <c r="N355" s="1"/>
      <c r="O355" s="1"/>
    </row>
    <row r="356" spans="1:15" ht="12.75" customHeight="1">
      <c r="A356" s="30">
        <v>346</v>
      </c>
      <c r="B356" s="269" t="s">
        <v>170</v>
      </c>
      <c r="C356" s="259">
        <v>47533.35</v>
      </c>
      <c r="D356" s="260">
        <v>47527.766666666663</v>
      </c>
      <c r="E356" s="260">
        <v>47165.583333333328</v>
      </c>
      <c r="F356" s="260">
        <v>46797.816666666666</v>
      </c>
      <c r="G356" s="260">
        <v>46435.633333333331</v>
      </c>
      <c r="H356" s="260">
        <v>47895.533333333326</v>
      </c>
      <c r="I356" s="260">
        <v>48257.71666666666</v>
      </c>
      <c r="J356" s="260">
        <v>48625.483333333323</v>
      </c>
      <c r="K356" s="259">
        <v>47889.95</v>
      </c>
      <c r="L356" s="259">
        <v>47160</v>
      </c>
      <c r="M356" s="259">
        <v>0.12545999999999999</v>
      </c>
      <c r="N356" s="1"/>
      <c r="O356" s="1"/>
    </row>
    <row r="357" spans="1:15" ht="12.75" customHeight="1">
      <c r="A357" s="30">
        <v>347</v>
      </c>
      <c r="B357" s="269" t="s">
        <v>857</v>
      </c>
      <c r="C357" s="259">
        <v>1318.3</v>
      </c>
      <c r="D357" s="260">
        <v>1298</v>
      </c>
      <c r="E357" s="260">
        <v>1273.5</v>
      </c>
      <c r="F357" s="260">
        <v>1228.7</v>
      </c>
      <c r="G357" s="260">
        <v>1204.2</v>
      </c>
      <c r="H357" s="260">
        <v>1342.8</v>
      </c>
      <c r="I357" s="260">
        <v>1367.3</v>
      </c>
      <c r="J357" s="260">
        <v>1412.1</v>
      </c>
      <c r="K357" s="259">
        <v>1322.5</v>
      </c>
      <c r="L357" s="259">
        <v>1253.2</v>
      </c>
      <c r="M357" s="259">
        <v>4.6510999999999996</v>
      </c>
      <c r="N357" s="1"/>
      <c r="O357" s="1"/>
    </row>
    <row r="358" spans="1:15" ht="12.75" customHeight="1">
      <c r="A358" s="30">
        <v>348</v>
      </c>
      <c r="B358" s="269" t="s">
        <v>440</v>
      </c>
      <c r="C358" s="259">
        <v>4263.7</v>
      </c>
      <c r="D358" s="260">
        <v>4269.6166666666659</v>
      </c>
      <c r="E358" s="260">
        <v>4211.3333333333321</v>
      </c>
      <c r="F358" s="260">
        <v>4158.9666666666662</v>
      </c>
      <c r="G358" s="260">
        <v>4100.6833333333325</v>
      </c>
      <c r="H358" s="260">
        <v>4321.9833333333318</v>
      </c>
      <c r="I358" s="260">
        <v>4380.2666666666664</v>
      </c>
      <c r="J358" s="260">
        <v>4432.6333333333314</v>
      </c>
      <c r="K358" s="259">
        <v>4327.8999999999996</v>
      </c>
      <c r="L358" s="259">
        <v>4217.25</v>
      </c>
      <c r="M358" s="259">
        <v>3.04928</v>
      </c>
      <c r="N358" s="1"/>
      <c r="O358" s="1"/>
    </row>
    <row r="359" spans="1:15" ht="12.75" customHeight="1">
      <c r="A359" s="30">
        <v>349</v>
      </c>
      <c r="B359" s="269" t="s">
        <v>172</v>
      </c>
      <c r="C359" s="259">
        <v>213.15</v>
      </c>
      <c r="D359" s="260">
        <v>212.73333333333335</v>
      </c>
      <c r="E359" s="260">
        <v>211.9666666666667</v>
      </c>
      <c r="F359" s="260">
        <v>210.78333333333336</v>
      </c>
      <c r="G359" s="260">
        <v>210.01666666666671</v>
      </c>
      <c r="H359" s="260">
        <v>213.91666666666669</v>
      </c>
      <c r="I359" s="260">
        <v>214.68333333333334</v>
      </c>
      <c r="J359" s="260">
        <v>215.86666666666667</v>
      </c>
      <c r="K359" s="259">
        <v>213.5</v>
      </c>
      <c r="L359" s="259">
        <v>211.55</v>
      </c>
      <c r="M359" s="259">
        <v>13.08234</v>
      </c>
      <c r="N359" s="1"/>
      <c r="O359" s="1"/>
    </row>
    <row r="360" spans="1:15" ht="12.75" customHeight="1">
      <c r="A360" s="30">
        <v>350</v>
      </c>
      <c r="B360" s="269" t="s">
        <v>174</v>
      </c>
      <c r="C360" s="259">
        <v>4566.1499999999996</v>
      </c>
      <c r="D360" s="260">
        <v>4581.5166666666664</v>
      </c>
      <c r="E360" s="260">
        <v>4536.6333333333332</v>
      </c>
      <c r="F360" s="260">
        <v>4507.1166666666668</v>
      </c>
      <c r="G360" s="260">
        <v>4462.2333333333336</v>
      </c>
      <c r="H360" s="260">
        <v>4611.0333333333328</v>
      </c>
      <c r="I360" s="260">
        <v>4655.9166666666661</v>
      </c>
      <c r="J360" s="260">
        <v>4685.4333333333325</v>
      </c>
      <c r="K360" s="259">
        <v>4626.3999999999996</v>
      </c>
      <c r="L360" s="259">
        <v>4552</v>
      </c>
      <c r="M360" s="259">
        <v>7.7219999999999997E-2</v>
      </c>
      <c r="N360" s="1"/>
      <c r="O360" s="1"/>
    </row>
    <row r="361" spans="1:15" ht="12.75" customHeight="1">
      <c r="A361" s="30">
        <v>351</v>
      </c>
      <c r="B361" s="269" t="s">
        <v>442</v>
      </c>
      <c r="C361" s="259">
        <v>1449.6</v>
      </c>
      <c r="D361" s="260">
        <v>1467.7666666666664</v>
      </c>
      <c r="E361" s="260">
        <v>1425.9833333333329</v>
      </c>
      <c r="F361" s="260">
        <v>1402.3666666666666</v>
      </c>
      <c r="G361" s="260">
        <v>1360.583333333333</v>
      </c>
      <c r="H361" s="260">
        <v>1491.3833333333328</v>
      </c>
      <c r="I361" s="260">
        <v>1533.1666666666665</v>
      </c>
      <c r="J361" s="260">
        <v>1556.7833333333326</v>
      </c>
      <c r="K361" s="259">
        <v>1509.55</v>
      </c>
      <c r="L361" s="259">
        <v>1444.15</v>
      </c>
      <c r="M361" s="259">
        <v>1.9841</v>
      </c>
      <c r="N361" s="1"/>
      <c r="O361" s="1"/>
    </row>
    <row r="362" spans="1:15" ht="12.75" customHeight="1">
      <c r="A362" s="30">
        <v>352</v>
      </c>
      <c r="B362" s="269" t="s">
        <v>175</v>
      </c>
      <c r="C362" s="259">
        <v>2733.8</v>
      </c>
      <c r="D362" s="260">
        <v>2722.5499999999997</v>
      </c>
      <c r="E362" s="260">
        <v>2705.2499999999995</v>
      </c>
      <c r="F362" s="260">
        <v>2676.7</v>
      </c>
      <c r="G362" s="260">
        <v>2659.3999999999996</v>
      </c>
      <c r="H362" s="260">
        <v>2751.0999999999995</v>
      </c>
      <c r="I362" s="260">
        <v>2768.3999999999996</v>
      </c>
      <c r="J362" s="260">
        <v>2796.9499999999994</v>
      </c>
      <c r="K362" s="259">
        <v>2739.85</v>
      </c>
      <c r="L362" s="259">
        <v>2694</v>
      </c>
      <c r="M362" s="259">
        <v>3.39575</v>
      </c>
      <c r="N362" s="1"/>
      <c r="O362" s="1"/>
    </row>
    <row r="363" spans="1:15" ht="12.75" customHeight="1">
      <c r="A363" s="30">
        <v>353</v>
      </c>
      <c r="B363" s="269" t="s">
        <v>443</v>
      </c>
      <c r="C363" s="259">
        <v>956</v>
      </c>
      <c r="D363" s="260">
        <v>958.65</v>
      </c>
      <c r="E363" s="260">
        <v>949.34999999999991</v>
      </c>
      <c r="F363" s="260">
        <v>942.69999999999993</v>
      </c>
      <c r="G363" s="260">
        <v>933.39999999999986</v>
      </c>
      <c r="H363" s="260">
        <v>965.3</v>
      </c>
      <c r="I363" s="260">
        <v>974.59999999999991</v>
      </c>
      <c r="J363" s="260">
        <v>981.25</v>
      </c>
      <c r="K363" s="259">
        <v>967.95</v>
      </c>
      <c r="L363" s="259">
        <v>952</v>
      </c>
      <c r="M363" s="259">
        <v>0.16705999999999999</v>
      </c>
      <c r="N363" s="1"/>
      <c r="O363" s="1"/>
    </row>
    <row r="364" spans="1:15" ht="12.75" customHeight="1">
      <c r="A364" s="30">
        <v>354</v>
      </c>
      <c r="B364" s="269" t="s">
        <v>269</v>
      </c>
      <c r="C364" s="259">
        <v>2672.6</v>
      </c>
      <c r="D364" s="260">
        <v>2671.3833333333332</v>
      </c>
      <c r="E364" s="260">
        <v>2646.8666666666663</v>
      </c>
      <c r="F364" s="260">
        <v>2621.1333333333332</v>
      </c>
      <c r="G364" s="260">
        <v>2596.6166666666663</v>
      </c>
      <c r="H364" s="260">
        <v>2697.1166666666663</v>
      </c>
      <c r="I364" s="260">
        <v>2721.6333333333328</v>
      </c>
      <c r="J364" s="260">
        <v>2747.3666666666663</v>
      </c>
      <c r="K364" s="259">
        <v>2695.9</v>
      </c>
      <c r="L364" s="259">
        <v>2645.65</v>
      </c>
      <c r="M364" s="259">
        <v>2.3873000000000002</v>
      </c>
      <c r="N364" s="1"/>
      <c r="O364" s="1"/>
    </row>
    <row r="365" spans="1:15" ht="12.75" customHeight="1">
      <c r="A365" s="30">
        <v>355</v>
      </c>
      <c r="B365" s="269" t="s">
        <v>444</v>
      </c>
      <c r="C365" s="259">
        <v>1775.9</v>
      </c>
      <c r="D365" s="260">
        <v>1784.7</v>
      </c>
      <c r="E365" s="260">
        <v>1762.45</v>
      </c>
      <c r="F365" s="260">
        <v>1749</v>
      </c>
      <c r="G365" s="260">
        <v>1726.75</v>
      </c>
      <c r="H365" s="260">
        <v>1798.15</v>
      </c>
      <c r="I365" s="260">
        <v>1820.4</v>
      </c>
      <c r="J365" s="260">
        <v>1833.8500000000001</v>
      </c>
      <c r="K365" s="259">
        <v>1806.95</v>
      </c>
      <c r="L365" s="259">
        <v>1771.25</v>
      </c>
      <c r="M365" s="259">
        <v>0.62397999999999998</v>
      </c>
      <c r="N365" s="1"/>
      <c r="O365" s="1"/>
    </row>
    <row r="366" spans="1:15" ht="12.75" customHeight="1">
      <c r="A366" s="30">
        <v>356</v>
      </c>
      <c r="B366" s="269" t="s">
        <v>788</v>
      </c>
      <c r="C366" s="259">
        <v>305.7</v>
      </c>
      <c r="D366" s="260">
        <v>306.8</v>
      </c>
      <c r="E366" s="260">
        <v>304.10000000000002</v>
      </c>
      <c r="F366" s="260">
        <v>302.5</v>
      </c>
      <c r="G366" s="260">
        <v>299.8</v>
      </c>
      <c r="H366" s="260">
        <v>308.40000000000003</v>
      </c>
      <c r="I366" s="260">
        <v>311.09999999999997</v>
      </c>
      <c r="J366" s="260">
        <v>312.70000000000005</v>
      </c>
      <c r="K366" s="259">
        <v>309.5</v>
      </c>
      <c r="L366" s="259">
        <v>305.2</v>
      </c>
      <c r="M366" s="259">
        <v>15.48279</v>
      </c>
      <c r="N366" s="1"/>
      <c r="O366" s="1"/>
    </row>
    <row r="367" spans="1:15" ht="12.75" customHeight="1">
      <c r="A367" s="30">
        <v>357</v>
      </c>
      <c r="B367" s="269" t="s">
        <v>173</v>
      </c>
      <c r="C367" s="259">
        <v>138.15</v>
      </c>
      <c r="D367" s="260">
        <v>138.96666666666667</v>
      </c>
      <c r="E367" s="260">
        <v>137.03333333333333</v>
      </c>
      <c r="F367" s="260">
        <v>135.91666666666666</v>
      </c>
      <c r="G367" s="260">
        <v>133.98333333333332</v>
      </c>
      <c r="H367" s="260">
        <v>140.08333333333334</v>
      </c>
      <c r="I367" s="260">
        <v>142.01666666666668</v>
      </c>
      <c r="J367" s="260">
        <v>143.13333333333335</v>
      </c>
      <c r="K367" s="259">
        <v>140.9</v>
      </c>
      <c r="L367" s="259">
        <v>137.85</v>
      </c>
      <c r="M367" s="259">
        <v>68.331999999999994</v>
      </c>
      <c r="N367" s="1"/>
      <c r="O367" s="1"/>
    </row>
    <row r="368" spans="1:15" ht="12.75" customHeight="1">
      <c r="A368" s="30">
        <v>358</v>
      </c>
      <c r="B368" s="269" t="s">
        <v>178</v>
      </c>
      <c r="C368" s="259">
        <v>221.9</v>
      </c>
      <c r="D368" s="260">
        <v>220.44999999999996</v>
      </c>
      <c r="E368" s="260">
        <v>218.64999999999992</v>
      </c>
      <c r="F368" s="260">
        <v>215.39999999999995</v>
      </c>
      <c r="G368" s="260">
        <v>213.59999999999991</v>
      </c>
      <c r="H368" s="260">
        <v>223.69999999999993</v>
      </c>
      <c r="I368" s="260">
        <v>225.49999999999994</v>
      </c>
      <c r="J368" s="260">
        <v>228.74999999999994</v>
      </c>
      <c r="K368" s="259">
        <v>222.25</v>
      </c>
      <c r="L368" s="259">
        <v>217.2</v>
      </c>
      <c r="M368" s="259">
        <v>123.58468000000001</v>
      </c>
      <c r="N368" s="1"/>
      <c r="O368" s="1"/>
    </row>
    <row r="369" spans="1:15" ht="12.75" customHeight="1">
      <c r="A369" s="30">
        <v>359</v>
      </c>
      <c r="B369" s="269" t="s">
        <v>789</v>
      </c>
      <c r="C369" s="259">
        <v>378.4</v>
      </c>
      <c r="D369" s="260">
        <v>379.93333333333334</v>
      </c>
      <c r="E369" s="260">
        <v>375.4666666666667</v>
      </c>
      <c r="F369" s="260">
        <v>372.53333333333336</v>
      </c>
      <c r="G369" s="260">
        <v>368.06666666666672</v>
      </c>
      <c r="H369" s="260">
        <v>382.86666666666667</v>
      </c>
      <c r="I369" s="260">
        <v>387.33333333333326</v>
      </c>
      <c r="J369" s="260">
        <v>390.26666666666665</v>
      </c>
      <c r="K369" s="259">
        <v>384.4</v>
      </c>
      <c r="L369" s="259">
        <v>377</v>
      </c>
      <c r="M369" s="259">
        <v>7.3569100000000001</v>
      </c>
      <c r="N369" s="1"/>
      <c r="O369" s="1"/>
    </row>
    <row r="370" spans="1:15" ht="12.75" customHeight="1">
      <c r="A370" s="30">
        <v>360</v>
      </c>
      <c r="B370" s="269" t="s">
        <v>270</v>
      </c>
      <c r="C370" s="259">
        <v>495.35</v>
      </c>
      <c r="D370" s="260">
        <v>499.91666666666669</v>
      </c>
      <c r="E370" s="260">
        <v>488.43333333333339</v>
      </c>
      <c r="F370" s="260">
        <v>481.51666666666671</v>
      </c>
      <c r="G370" s="260">
        <v>470.03333333333342</v>
      </c>
      <c r="H370" s="260">
        <v>506.83333333333337</v>
      </c>
      <c r="I370" s="260">
        <v>518.31666666666661</v>
      </c>
      <c r="J370" s="260">
        <v>525.23333333333335</v>
      </c>
      <c r="K370" s="259">
        <v>511.4</v>
      </c>
      <c r="L370" s="259">
        <v>493</v>
      </c>
      <c r="M370" s="259">
        <v>4.5612199999999996</v>
      </c>
      <c r="N370" s="1"/>
      <c r="O370" s="1"/>
    </row>
    <row r="371" spans="1:15" ht="12.75" customHeight="1">
      <c r="A371" s="30">
        <v>361</v>
      </c>
      <c r="B371" s="269" t="s">
        <v>445</v>
      </c>
      <c r="C371" s="259">
        <v>623.29999999999995</v>
      </c>
      <c r="D371" s="260">
        <v>618.09999999999991</v>
      </c>
      <c r="E371" s="260">
        <v>606.29999999999984</v>
      </c>
      <c r="F371" s="260">
        <v>589.29999999999995</v>
      </c>
      <c r="G371" s="260">
        <v>577.49999999999989</v>
      </c>
      <c r="H371" s="260">
        <v>635.0999999999998</v>
      </c>
      <c r="I371" s="260">
        <v>646.9</v>
      </c>
      <c r="J371" s="260">
        <v>663.89999999999975</v>
      </c>
      <c r="K371" s="259">
        <v>629.9</v>
      </c>
      <c r="L371" s="259">
        <v>601.1</v>
      </c>
      <c r="M371" s="259">
        <v>11.807309999999999</v>
      </c>
      <c r="N371" s="1"/>
      <c r="O371" s="1"/>
    </row>
    <row r="372" spans="1:15" ht="12.75" customHeight="1">
      <c r="A372" s="30">
        <v>362</v>
      </c>
      <c r="B372" s="269" t="s">
        <v>446</v>
      </c>
      <c r="C372" s="259">
        <v>124.9</v>
      </c>
      <c r="D372" s="260">
        <v>126.2</v>
      </c>
      <c r="E372" s="260">
        <v>123.05000000000001</v>
      </c>
      <c r="F372" s="260">
        <v>121.2</v>
      </c>
      <c r="G372" s="260">
        <v>118.05000000000001</v>
      </c>
      <c r="H372" s="260">
        <v>128.05000000000001</v>
      </c>
      <c r="I372" s="260">
        <v>131.20000000000002</v>
      </c>
      <c r="J372" s="260">
        <v>133.05000000000001</v>
      </c>
      <c r="K372" s="259">
        <v>129.35</v>
      </c>
      <c r="L372" s="259">
        <v>124.35</v>
      </c>
      <c r="M372" s="259">
        <v>7.60609</v>
      </c>
      <c r="N372" s="1"/>
      <c r="O372" s="1"/>
    </row>
    <row r="373" spans="1:15" ht="12.75" customHeight="1">
      <c r="A373" s="30">
        <v>363</v>
      </c>
      <c r="B373" s="269" t="s">
        <v>830</v>
      </c>
      <c r="C373" s="259">
        <v>1206.95</v>
      </c>
      <c r="D373" s="260">
        <v>1200.9833333333333</v>
      </c>
      <c r="E373" s="260">
        <v>1187.9666666666667</v>
      </c>
      <c r="F373" s="260">
        <v>1168.9833333333333</v>
      </c>
      <c r="G373" s="260">
        <v>1155.9666666666667</v>
      </c>
      <c r="H373" s="260">
        <v>1219.9666666666667</v>
      </c>
      <c r="I373" s="260">
        <v>1232.9833333333336</v>
      </c>
      <c r="J373" s="260">
        <v>1251.9666666666667</v>
      </c>
      <c r="K373" s="259">
        <v>1214</v>
      </c>
      <c r="L373" s="259">
        <v>1182</v>
      </c>
      <c r="M373" s="259">
        <v>0.22389999999999999</v>
      </c>
      <c r="N373" s="1"/>
      <c r="O373" s="1"/>
    </row>
    <row r="374" spans="1:15" ht="12.75" customHeight="1">
      <c r="A374" s="30">
        <v>364</v>
      </c>
      <c r="B374" s="269" t="s">
        <v>447</v>
      </c>
      <c r="C374" s="259">
        <v>4116.3500000000004</v>
      </c>
      <c r="D374" s="260">
        <v>4139.1166666666668</v>
      </c>
      <c r="E374" s="260">
        <v>4077.2333333333336</v>
      </c>
      <c r="F374" s="260">
        <v>4038.1166666666668</v>
      </c>
      <c r="G374" s="260">
        <v>3976.2333333333336</v>
      </c>
      <c r="H374" s="260">
        <v>4178.2333333333336</v>
      </c>
      <c r="I374" s="260">
        <v>4240.1166666666668</v>
      </c>
      <c r="J374" s="260">
        <v>4279.2333333333336</v>
      </c>
      <c r="K374" s="259">
        <v>4201</v>
      </c>
      <c r="L374" s="259">
        <v>4100</v>
      </c>
      <c r="M374" s="259">
        <v>4.4569999999999999E-2</v>
      </c>
      <c r="N374" s="1"/>
      <c r="O374" s="1"/>
    </row>
    <row r="375" spans="1:15" ht="12.75" customHeight="1">
      <c r="A375" s="30">
        <v>365</v>
      </c>
      <c r="B375" s="269" t="s">
        <v>271</v>
      </c>
      <c r="C375" s="259">
        <v>14191.5</v>
      </c>
      <c r="D375" s="260">
        <v>14173.716666666667</v>
      </c>
      <c r="E375" s="260">
        <v>14017.783333333335</v>
      </c>
      <c r="F375" s="260">
        <v>13844.066666666668</v>
      </c>
      <c r="G375" s="260">
        <v>13688.133333333335</v>
      </c>
      <c r="H375" s="260">
        <v>14347.433333333334</v>
      </c>
      <c r="I375" s="260">
        <v>14503.366666666669</v>
      </c>
      <c r="J375" s="260">
        <v>14677.083333333334</v>
      </c>
      <c r="K375" s="259">
        <v>14329.65</v>
      </c>
      <c r="L375" s="259">
        <v>14000</v>
      </c>
      <c r="M375" s="259">
        <v>0.11829000000000001</v>
      </c>
      <c r="N375" s="1"/>
      <c r="O375" s="1"/>
    </row>
    <row r="376" spans="1:15" ht="12.75" customHeight="1">
      <c r="A376" s="30">
        <v>366</v>
      </c>
      <c r="B376" s="269" t="s">
        <v>177</v>
      </c>
      <c r="C376" s="259">
        <v>55.15</v>
      </c>
      <c r="D376" s="260">
        <v>54.766666666666673</v>
      </c>
      <c r="E376" s="260">
        <v>54.183333333333344</v>
      </c>
      <c r="F376" s="260">
        <v>53.216666666666669</v>
      </c>
      <c r="G376" s="260">
        <v>52.63333333333334</v>
      </c>
      <c r="H376" s="260">
        <v>55.733333333333348</v>
      </c>
      <c r="I376" s="260">
        <v>56.316666666666677</v>
      </c>
      <c r="J376" s="260">
        <v>57.283333333333353</v>
      </c>
      <c r="K376" s="259">
        <v>55.35</v>
      </c>
      <c r="L376" s="259">
        <v>53.8</v>
      </c>
      <c r="M376" s="259">
        <v>996.38072999999997</v>
      </c>
      <c r="N376" s="1"/>
      <c r="O376" s="1"/>
    </row>
    <row r="377" spans="1:15" ht="12.75" customHeight="1">
      <c r="A377" s="30">
        <v>367</v>
      </c>
      <c r="B377" s="269" t="s">
        <v>448</v>
      </c>
      <c r="C377" s="259">
        <v>438.85</v>
      </c>
      <c r="D377" s="260">
        <v>440.08333333333331</v>
      </c>
      <c r="E377" s="260">
        <v>435.26666666666665</v>
      </c>
      <c r="F377" s="260">
        <v>431.68333333333334</v>
      </c>
      <c r="G377" s="260">
        <v>426.86666666666667</v>
      </c>
      <c r="H377" s="260">
        <v>443.66666666666663</v>
      </c>
      <c r="I377" s="260">
        <v>448.48333333333335</v>
      </c>
      <c r="J377" s="260">
        <v>452.06666666666661</v>
      </c>
      <c r="K377" s="259">
        <v>444.9</v>
      </c>
      <c r="L377" s="259">
        <v>436.5</v>
      </c>
      <c r="M377" s="259">
        <v>8.9209800000000001</v>
      </c>
      <c r="N377" s="1"/>
      <c r="O377" s="1"/>
    </row>
    <row r="378" spans="1:15" ht="12.75" customHeight="1">
      <c r="A378" s="30">
        <v>368</v>
      </c>
      <c r="B378" s="269" t="s">
        <v>182</v>
      </c>
      <c r="C378" s="259">
        <v>154.85</v>
      </c>
      <c r="D378" s="260">
        <v>154.48333333333332</v>
      </c>
      <c r="E378" s="260">
        <v>152.56666666666663</v>
      </c>
      <c r="F378" s="260">
        <v>150.2833333333333</v>
      </c>
      <c r="G378" s="260">
        <v>148.36666666666662</v>
      </c>
      <c r="H378" s="260">
        <v>156.76666666666665</v>
      </c>
      <c r="I378" s="260">
        <v>158.68333333333334</v>
      </c>
      <c r="J378" s="260">
        <v>160.96666666666667</v>
      </c>
      <c r="K378" s="259">
        <v>156.4</v>
      </c>
      <c r="L378" s="259">
        <v>152.19999999999999</v>
      </c>
      <c r="M378" s="259">
        <v>95.196899999999999</v>
      </c>
      <c r="N378" s="1"/>
      <c r="O378" s="1"/>
    </row>
    <row r="379" spans="1:15" ht="12.75" customHeight="1">
      <c r="A379" s="30">
        <v>369</v>
      </c>
      <c r="B379" s="269" t="s">
        <v>183</v>
      </c>
      <c r="C379" s="259">
        <v>111.85</v>
      </c>
      <c r="D379" s="260">
        <v>111.8</v>
      </c>
      <c r="E379" s="260">
        <v>110.55</v>
      </c>
      <c r="F379" s="260">
        <v>109.25</v>
      </c>
      <c r="G379" s="260">
        <v>108</v>
      </c>
      <c r="H379" s="260">
        <v>113.1</v>
      </c>
      <c r="I379" s="260">
        <v>114.35</v>
      </c>
      <c r="J379" s="260">
        <v>115.64999999999999</v>
      </c>
      <c r="K379" s="259">
        <v>113.05</v>
      </c>
      <c r="L379" s="259">
        <v>110.5</v>
      </c>
      <c r="M379" s="259">
        <v>118.13355</v>
      </c>
      <c r="N379" s="1"/>
      <c r="O379" s="1"/>
    </row>
    <row r="380" spans="1:15" ht="12.75" customHeight="1">
      <c r="A380" s="30">
        <v>370</v>
      </c>
      <c r="B380" s="269" t="s">
        <v>790</v>
      </c>
      <c r="C380" s="259">
        <v>807.85</v>
      </c>
      <c r="D380" s="260">
        <v>811.36666666666667</v>
      </c>
      <c r="E380" s="260">
        <v>798.48333333333335</v>
      </c>
      <c r="F380" s="260">
        <v>789.11666666666667</v>
      </c>
      <c r="G380" s="260">
        <v>776.23333333333335</v>
      </c>
      <c r="H380" s="260">
        <v>820.73333333333335</v>
      </c>
      <c r="I380" s="260">
        <v>833.61666666666679</v>
      </c>
      <c r="J380" s="260">
        <v>842.98333333333335</v>
      </c>
      <c r="K380" s="259">
        <v>824.25</v>
      </c>
      <c r="L380" s="259">
        <v>802</v>
      </c>
      <c r="M380" s="259">
        <v>2.2811499999999998</v>
      </c>
      <c r="N380" s="1"/>
      <c r="O380" s="1"/>
    </row>
    <row r="381" spans="1:15" ht="12.75" customHeight="1">
      <c r="A381" s="30">
        <v>371</v>
      </c>
      <c r="B381" s="269" t="s">
        <v>449</v>
      </c>
      <c r="C381" s="259">
        <v>369.2</v>
      </c>
      <c r="D381" s="260">
        <v>371.08333333333331</v>
      </c>
      <c r="E381" s="260">
        <v>366.11666666666662</v>
      </c>
      <c r="F381" s="260">
        <v>363.0333333333333</v>
      </c>
      <c r="G381" s="260">
        <v>358.06666666666661</v>
      </c>
      <c r="H381" s="260">
        <v>374.16666666666663</v>
      </c>
      <c r="I381" s="260">
        <v>379.13333333333333</v>
      </c>
      <c r="J381" s="260">
        <v>382.21666666666664</v>
      </c>
      <c r="K381" s="259">
        <v>376.05</v>
      </c>
      <c r="L381" s="259">
        <v>368</v>
      </c>
      <c r="M381" s="259">
        <v>3.0557599999999998</v>
      </c>
      <c r="N381" s="1"/>
      <c r="O381" s="1"/>
    </row>
    <row r="382" spans="1:15" ht="12.75" customHeight="1">
      <c r="A382" s="30">
        <v>372</v>
      </c>
      <c r="B382" s="269" t="s">
        <v>450</v>
      </c>
      <c r="C382" s="259">
        <v>1110.45</v>
      </c>
      <c r="D382" s="260">
        <v>1112.1499999999999</v>
      </c>
      <c r="E382" s="260">
        <v>1094.2999999999997</v>
      </c>
      <c r="F382" s="260">
        <v>1078.1499999999999</v>
      </c>
      <c r="G382" s="260">
        <v>1060.2999999999997</v>
      </c>
      <c r="H382" s="260">
        <v>1128.2999999999997</v>
      </c>
      <c r="I382" s="260">
        <v>1146.1499999999996</v>
      </c>
      <c r="J382" s="260">
        <v>1162.2999999999997</v>
      </c>
      <c r="K382" s="259">
        <v>1130</v>
      </c>
      <c r="L382" s="259">
        <v>1096</v>
      </c>
      <c r="M382" s="259">
        <v>3.04637</v>
      </c>
      <c r="N382" s="1"/>
      <c r="O382" s="1"/>
    </row>
    <row r="383" spans="1:15" ht="12.75" customHeight="1">
      <c r="A383" s="30">
        <v>373</v>
      </c>
      <c r="B383" s="269" t="s">
        <v>451</v>
      </c>
      <c r="C383" s="259">
        <v>71.400000000000006</v>
      </c>
      <c r="D383" s="260">
        <v>73.250000000000014</v>
      </c>
      <c r="E383" s="260">
        <v>69.550000000000026</v>
      </c>
      <c r="F383" s="260">
        <v>67.700000000000017</v>
      </c>
      <c r="G383" s="260">
        <v>64.000000000000028</v>
      </c>
      <c r="H383" s="260">
        <v>75.100000000000023</v>
      </c>
      <c r="I383" s="260">
        <v>78.800000000000011</v>
      </c>
      <c r="J383" s="260">
        <v>80.65000000000002</v>
      </c>
      <c r="K383" s="259">
        <v>76.95</v>
      </c>
      <c r="L383" s="259">
        <v>71.400000000000006</v>
      </c>
      <c r="M383" s="259">
        <v>181.16172</v>
      </c>
      <c r="N383" s="1"/>
      <c r="O383" s="1"/>
    </row>
    <row r="384" spans="1:15" ht="12.75" customHeight="1">
      <c r="A384" s="30">
        <v>374</v>
      </c>
      <c r="B384" s="269" t="s">
        <v>452</v>
      </c>
      <c r="C384" s="259">
        <v>187.2</v>
      </c>
      <c r="D384" s="260">
        <v>187.73333333333335</v>
      </c>
      <c r="E384" s="260">
        <v>184.56666666666669</v>
      </c>
      <c r="F384" s="260">
        <v>181.93333333333334</v>
      </c>
      <c r="G384" s="260">
        <v>178.76666666666668</v>
      </c>
      <c r="H384" s="260">
        <v>190.3666666666667</v>
      </c>
      <c r="I384" s="260">
        <v>193.53333333333333</v>
      </c>
      <c r="J384" s="260">
        <v>196.16666666666671</v>
      </c>
      <c r="K384" s="259">
        <v>190.9</v>
      </c>
      <c r="L384" s="259">
        <v>185.1</v>
      </c>
      <c r="M384" s="259">
        <v>20.20195</v>
      </c>
      <c r="N384" s="1"/>
      <c r="O384" s="1"/>
    </row>
    <row r="385" spans="1:15" ht="12.75" customHeight="1">
      <c r="A385" s="30">
        <v>375</v>
      </c>
      <c r="B385" s="269" t="s">
        <v>453</v>
      </c>
      <c r="C385" s="259">
        <v>735.5</v>
      </c>
      <c r="D385" s="260">
        <v>731.61666666666667</v>
      </c>
      <c r="E385" s="260">
        <v>720.23333333333335</v>
      </c>
      <c r="F385" s="260">
        <v>704.9666666666667</v>
      </c>
      <c r="G385" s="260">
        <v>693.58333333333337</v>
      </c>
      <c r="H385" s="260">
        <v>746.88333333333333</v>
      </c>
      <c r="I385" s="260">
        <v>758.26666666666677</v>
      </c>
      <c r="J385" s="260">
        <v>773.5333333333333</v>
      </c>
      <c r="K385" s="259">
        <v>743</v>
      </c>
      <c r="L385" s="259">
        <v>716.35</v>
      </c>
      <c r="M385" s="259">
        <v>2.6076899999999998</v>
      </c>
      <c r="N385" s="1"/>
      <c r="O385" s="1"/>
    </row>
    <row r="386" spans="1:15" ht="12.75" customHeight="1">
      <c r="A386" s="30">
        <v>376</v>
      </c>
      <c r="B386" s="269" t="s">
        <v>454</v>
      </c>
      <c r="C386" s="259">
        <v>243.85</v>
      </c>
      <c r="D386" s="260">
        <v>243.78333333333333</v>
      </c>
      <c r="E386" s="260">
        <v>241.21666666666667</v>
      </c>
      <c r="F386" s="260">
        <v>238.58333333333334</v>
      </c>
      <c r="G386" s="260">
        <v>236.01666666666668</v>
      </c>
      <c r="H386" s="260">
        <v>246.41666666666666</v>
      </c>
      <c r="I386" s="260">
        <v>248.98333333333332</v>
      </c>
      <c r="J386" s="260">
        <v>251.61666666666665</v>
      </c>
      <c r="K386" s="259">
        <v>246.35</v>
      </c>
      <c r="L386" s="259">
        <v>241.15</v>
      </c>
      <c r="M386" s="259">
        <v>4.9139099999999996</v>
      </c>
      <c r="N386" s="1"/>
      <c r="O386" s="1"/>
    </row>
    <row r="387" spans="1:15" ht="12.75" customHeight="1">
      <c r="A387" s="30">
        <v>377</v>
      </c>
      <c r="B387" s="269" t="s">
        <v>455</v>
      </c>
      <c r="C387" s="259">
        <v>123.8</v>
      </c>
      <c r="D387" s="260">
        <v>124.03333333333335</v>
      </c>
      <c r="E387" s="260">
        <v>122.16666666666669</v>
      </c>
      <c r="F387" s="260">
        <v>120.53333333333335</v>
      </c>
      <c r="G387" s="260">
        <v>118.66666666666669</v>
      </c>
      <c r="H387" s="260">
        <v>125.66666666666669</v>
      </c>
      <c r="I387" s="260">
        <v>127.53333333333333</v>
      </c>
      <c r="J387" s="260">
        <v>129.16666666666669</v>
      </c>
      <c r="K387" s="259">
        <v>125.9</v>
      </c>
      <c r="L387" s="259">
        <v>122.4</v>
      </c>
      <c r="M387" s="259">
        <v>39.177239999999998</v>
      </c>
      <c r="N387" s="1"/>
      <c r="O387" s="1"/>
    </row>
    <row r="388" spans="1:15" ht="12.75" customHeight="1">
      <c r="A388" s="30">
        <v>378</v>
      </c>
      <c r="B388" s="269" t="s">
        <v>456</v>
      </c>
      <c r="C388" s="259">
        <v>1974.1</v>
      </c>
      <c r="D388" s="260">
        <v>1973.3</v>
      </c>
      <c r="E388" s="260">
        <v>1957.3</v>
      </c>
      <c r="F388" s="260">
        <v>1940.5</v>
      </c>
      <c r="G388" s="260">
        <v>1924.5</v>
      </c>
      <c r="H388" s="260">
        <v>1990.1</v>
      </c>
      <c r="I388" s="260">
        <v>2006.1</v>
      </c>
      <c r="J388" s="260">
        <v>2022.8999999999999</v>
      </c>
      <c r="K388" s="259">
        <v>1989.3</v>
      </c>
      <c r="L388" s="259">
        <v>1956.5</v>
      </c>
      <c r="M388" s="259">
        <v>7.392E-2</v>
      </c>
      <c r="N388" s="1"/>
      <c r="O388" s="1"/>
    </row>
    <row r="389" spans="1:15" ht="12.75" customHeight="1">
      <c r="A389" s="30">
        <v>379</v>
      </c>
      <c r="B389" s="269" t="s">
        <v>831</v>
      </c>
      <c r="C389" s="259">
        <v>49.95</v>
      </c>
      <c r="D389" s="260">
        <v>50.116666666666674</v>
      </c>
      <c r="E389" s="260">
        <v>49.633333333333347</v>
      </c>
      <c r="F389" s="260">
        <v>49.31666666666667</v>
      </c>
      <c r="G389" s="260">
        <v>48.833333333333343</v>
      </c>
      <c r="H389" s="260">
        <v>50.433333333333351</v>
      </c>
      <c r="I389" s="260">
        <v>50.916666666666671</v>
      </c>
      <c r="J389" s="260">
        <v>51.233333333333356</v>
      </c>
      <c r="K389" s="259">
        <v>50.6</v>
      </c>
      <c r="L389" s="259">
        <v>49.8</v>
      </c>
      <c r="M389" s="259">
        <v>10.31427</v>
      </c>
      <c r="N389" s="1"/>
      <c r="O389" s="1"/>
    </row>
    <row r="390" spans="1:15" ht="12.75" customHeight="1">
      <c r="A390" s="30">
        <v>380</v>
      </c>
      <c r="B390" s="269" t="s">
        <v>867</v>
      </c>
      <c r="C390" s="259">
        <v>1581.05</v>
      </c>
      <c r="D390" s="260">
        <v>1577.6166666666668</v>
      </c>
      <c r="E390" s="260">
        <v>1546.2333333333336</v>
      </c>
      <c r="F390" s="260">
        <v>1511.4166666666667</v>
      </c>
      <c r="G390" s="260">
        <v>1480.0333333333335</v>
      </c>
      <c r="H390" s="260">
        <v>1612.4333333333336</v>
      </c>
      <c r="I390" s="260">
        <v>1643.8166666666668</v>
      </c>
      <c r="J390" s="260">
        <v>1678.6333333333337</v>
      </c>
      <c r="K390" s="259">
        <v>1609</v>
      </c>
      <c r="L390" s="259">
        <v>1542.8</v>
      </c>
      <c r="M390" s="259">
        <v>22.220300000000002</v>
      </c>
      <c r="N390" s="1"/>
      <c r="O390" s="1"/>
    </row>
    <row r="391" spans="1:15" ht="12.75" customHeight="1">
      <c r="A391" s="30">
        <v>381</v>
      </c>
      <c r="B391" s="269" t="s">
        <v>457</v>
      </c>
      <c r="C391" s="259">
        <v>180.1</v>
      </c>
      <c r="D391" s="260">
        <v>179.73333333333332</v>
      </c>
      <c r="E391" s="260">
        <v>177.76666666666665</v>
      </c>
      <c r="F391" s="260">
        <v>175.43333333333334</v>
      </c>
      <c r="G391" s="260">
        <v>173.46666666666667</v>
      </c>
      <c r="H391" s="260">
        <v>182.06666666666663</v>
      </c>
      <c r="I391" s="260">
        <v>184.03333333333327</v>
      </c>
      <c r="J391" s="260">
        <v>186.36666666666662</v>
      </c>
      <c r="K391" s="259">
        <v>181.7</v>
      </c>
      <c r="L391" s="259">
        <v>177.4</v>
      </c>
      <c r="M391" s="259">
        <v>21.772960000000001</v>
      </c>
      <c r="N391" s="1"/>
      <c r="O391" s="1"/>
    </row>
    <row r="392" spans="1:15" ht="12.75" customHeight="1">
      <c r="A392" s="30">
        <v>382</v>
      </c>
      <c r="B392" s="269" t="s">
        <v>458</v>
      </c>
      <c r="C392" s="259">
        <v>948.55</v>
      </c>
      <c r="D392" s="260">
        <v>951.85</v>
      </c>
      <c r="E392" s="260">
        <v>941.7</v>
      </c>
      <c r="F392" s="260">
        <v>934.85</v>
      </c>
      <c r="G392" s="260">
        <v>924.7</v>
      </c>
      <c r="H392" s="260">
        <v>958.7</v>
      </c>
      <c r="I392" s="260">
        <v>968.84999999999991</v>
      </c>
      <c r="J392" s="260">
        <v>975.7</v>
      </c>
      <c r="K392" s="259">
        <v>962</v>
      </c>
      <c r="L392" s="259">
        <v>945</v>
      </c>
      <c r="M392" s="259">
        <v>0.79379999999999995</v>
      </c>
      <c r="N392" s="1"/>
      <c r="O392" s="1"/>
    </row>
    <row r="393" spans="1:15" ht="12.75" customHeight="1">
      <c r="A393" s="30">
        <v>383</v>
      </c>
      <c r="B393" s="269" t="s">
        <v>184</v>
      </c>
      <c r="C393" s="259">
        <v>2682.45</v>
      </c>
      <c r="D393" s="260">
        <v>2692.4</v>
      </c>
      <c r="E393" s="260">
        <v>2668.05</v>
      </c>
      <c r="F393" s="260">
        <v>2653.65</v>
      </c>
      <c r="G393" s="260">
        <v>2629.3</v>
      </c>
      <c r="H393" s="260">
        <v>2706.8</v>
      </c>
      <c r="I393" s="260">
        <v>2731.1499999999996</v>
      </c>
      <c r="J393" s="260">
        <v>2745.55</v>
      </c>
      <c r="K393" s="259">
        <v>2716.75</v>
      </c>
      <c r="L393" s="259">
        <v>2678</v>
      </c>
      <c r="M393" s="259">
        <v>68.433670000000006</v>
      </c>
      <c r="N393" s="1"/>
      <c r="O393" s="1"/>
    </row>
    <row r="394" spans="1:15" ht="12.75" customHeight="1">
      <c r="A394" s="30">
        <v>384</v>
      </c>
      <c r="B394" s="269" t="s">
        <v>802</v>
      </c>
      <c r="C394" s="259">
        <v>118.6</v>
      </c>
      <c r="D394" s="260">
        <v>118.75</v>
      </c>
      <c r="E394" s="260">
        <v>118</v>
      </c>
      <c r="F394" s="260">
        <v>117.4</v>
      </c>
      <c r="G394" s="260">
        <v>116.65</v>
      </c>
      <c r="H394" s="260">
        <v>119.35</v>
      </c>
      <c r="I394" s="260">
        <v>120.1</v>
      </c>
      <c r="J394" s="260">
        <v>120.69999999999999</v>
      </c>
      <c r="K394" s="259">
        <v>119.5</v>
      </c>
      <c r="L394" s="259">
        <v>118.15</v>
      </c>
      <c r="M394" s="259">
        <v>2.7276099999999999</v>
      </c>
      <c r="N394" s="1"/>
      <c r="O394" s="1"/>
    </row>
    <row r="395" spans="1:15" ht="12.75" customHeight="1">
      <c r="A395" s="30">
        <v>385</v>
      </c>
      <c r="B395" s="269" t="s">
        <v>459</v>
      </c>
      <c r="C395" s="259">
        <v>816.7</v>
      </c>
      <c r="D395" s="260">
        <v>816.98333333333323</v>
      </c>
      <c r="E395" s="260">
        <v>809.96666666666647</v>
      </c>
      <c r="F395" s="260">
        <v>803.23333333333323</v>
      </c>
      <c r="G395" s="260">
        <v>796.21666666666647</v>
      </c>
      <c r="H395" s="260">
        <v>823.71666666666647</v>
      </c>
      <c r="I395" s="260">
        <v>830.73333333333312</v>
      </c>
      <c r="J395" s="260">
        <v>837.46666666666647</v>
      </c>
      <c r="K395" s="259">
        <v>824</v>
      </c>
      <c r="L395" s="259">
        <v>810.25</v>
      </c>
      <c r="M395" s="259">
        <v>0.31333</v>
      </c>
      <c r="N395" s="1"/>
      <c r="O395" s="1"/>
    </row>
    <row r="396" spans="1:15" ht="12.75" customHeight="1">
      <c r="A396" s="30">
        <v>386</v>
      </c>
      <c r="B396" s="269" t="s">
        <v>460</v>
      </c>
      <c r="C396" s="259">
        <v>1347.2</v>
      </c>
      <c r="D396" s="260">
        <v>1345.1000000000001</v>
      </c>
      <c r="E396" s="260">
        <v>1334.3500000000004</v>
      </c>
      <c r="F396" s="260">
        <v>1321.5000000000002</v>
      </c>
      <c r="G396" s="260">
        <v>1310.7500000000005</v>
      </c>
      <c r="H396" s="260">
        <v>1357.9500000000003</v>
      </c>
      <c r="I396" s="260">
        <v>1368.6999999999998</v>
      </c>
      <c r="J396" s="260">
        <v>1381.5500000000002</v>
      </c>
      <c r="K396" s="259">
        <v>1355.85</v>
      </c>
      <c r="L396" s="259">
        <v>1332.25</v>
      </c>
      <c r="M396" s="259">
        <v>0.85962000000000005</v>
      </c>
      <c r="N396" s="1"/>
      <c r="O396" s="1"/>
    </row>
    <row r="397" spans="1:15" ht="12.75" customHeight="1">
      <c r="A397" s="30">
        <v>387</v>
      </c>
      <c r="B397" s="269" t="s">
        <v>272</v>
      </c>
      <c r="C397" s="259">
        <v>831.15</v>
      </c>
      <c r="D397" s="260">
        <v>833.81666666666661</v>
      </c>
      <c r="E397" s="260">
        <v>825.63333333333321</v>
      </c>
      <c r="F397" s="260">
        <v>820.11666666666656</v>
      </c>
      <c r="G397" s="260">
        <v>811.93333333333317</v>
      </c>
      <c r="H397" s="260">
        <v>839.33333333333326</v>
      </c>
      <c r="I397" s="260">
        <v>847.51666666666665</v>
      </c>
      <c r="J397" s="260">
        <v>853.0333333333333</v>
      </c>
      <c r="K397" s="259">
        <v>842</v>
      </c>
      <c r="L397" s="259">
        <v>828.3</v>
      </c>
      <c r="M397" s="259">
        <v>16.706849999999999</v>
      </c>
      <c r="N397" s="1"/>
      <c r="O397" s="1"/>
    </row>
    <row r="398" spans="1:15" ht="12.75" customHeight="1">
      <c r="A398" s="30">
        <v>388</v>
      </c>
      <c r="B398" s="269" t="s">
        <v>186</v>
      </c>
      <c r="C398" s="259">
        <v>1284.55</v>
      </c>
      <c r="D398" s="260">
        <v>1285.4333333333332</v>
      </c>
      <c r="E398" s="260">
        <v>1272.7666666666664</v>
      </c>
      <c r="F398" s="260">
        <v>1260.9833333333333</v>
      </c>
      <c r="G398" s="260">
        <v>1248.3166666666666</v>
      </c>
      <c r="H398" s="260">
        <v>1297.2166666666662</v>
      </c>
      <c r="I398" s="260">
        <v>1309.8833333333328</v>
      </c>
      <c r="J398" s="260">
        <v>1321.6666666666661</v>
      </c>
      <c r="K398" s="259">
        <v>1298.0999999999999</v>
      </c>
      <c r="L398" s="259">
        <v>1273.6500000000001</v>
      </c>
      <c r="M398" s="259">
        <v>6.8442100000000003</v>
      </c>
      <c r="N398" s="1"/>
      <c r="O398" s="1"/>
    </row>
    <row r="399" spans="1:15" ht="12.75" customHeight="1">
      <c r="A399" s="30">
        <v>389</v>
      </c>
      <c r="B399" s="269" t="s">
        <v>461</v>
      </c>
      <c r="C399" s="259">
        <v>392.7</v>
      </c>
      <c r="D399" s="260">
        <v>394.51666666666665</v>
      </c>
      <c r="E399" s="260">
        <v>389.23333333333329</v>
      </c>
      <c r="F399" s="260">
        <v>385.76666666666665</v>
      </c>
      <c r="G399" s="260">
        <v>380.48333333333329</v>
      </c>
      <c r="H399" s="260">
        <v>397.98333333333329</v>
      </c>
      <c r="I399" s="260">
        <v>403.26666666666659</v>
      </c>
      <c r="J399" s="260">
        <v>406.73333333333329</v>
      </c>
      <c r="K399" s="259">
        <v>399.8</v>
      </c>
      <c r="L399" s="259">
        <v>391.05</v>
      </c>
      <c r="M399" s="259">
        <v>0.75456999999999996</v>
      </c>
      <c r="N399" s="1"/>
      <c r="O399" s="1"/>
    </row>
    <row r="400" spans="1:15" ht="12.75" customHeight="1">
      <c r="A400" s="30">
        <v>390</v>
      </c>
      <c r="B400" s="269" t="s">
        <v>462</v>
      </c>
      <c r="C400" s="259">
        <v>41.1</v>
      </c>
      <c r="D400" s="260">
        <v>41.183333333333337</v>
      </c>
      <c r="E400" s="260">
        <v>40.016666666666673</v>
      </c>
      <c r="F400" s="260">
        <v>38.933333333333337</v>
      </c>
      <c r="G400" s="260">
        <v>37.766666666666673</v>
      </c>
      <c r="H400" s="260">
        <v>42.266666666666673</v>
      </c>
      <c r="I400" s="260">
        <v>43.43333333333333</v>
      </c>
      <c r="J400" s="260">
        <v>44.516666666666673</v>
      </c>
      <c r="K400" s="259">
        <v>42.35</v>
      </c>
      <c r="L400" s="259">
        <v>40.1</v>
      </c>
      <c r="M400" s="259">
        <v>357.94761</v>
      </c>
      <c r="N400" s="1"/>
      <c r="O400" s="1"/>
    </row>
    <row r="401" spans="1:15" ht="12.75" customHeight="1">
      <c r="A401" s="30">
        <v>391</v>
      </c>
      <c r="B401" s="269" t="s">
        <v>463</v>
      </c>
      <c r="C401" s="259">
        <v>4767.45</v>
      </c>
      <c r="D401" s="260">
        <v>4808.2333333333336</v>
      </c>
      <c r="E401" s="260">
        <v>4709.2166666666672</v>
      </c>
      <c r="F401" s="260">
        <v>4650.9833333333336</v>
      </c>
      <c r="G401" s="260">
        <v>4551.9666666666672</v>
      </c>
      <c r="H401" s="260">
        <v>4866.4666666666672</v>
      </c>
      <c r="I401" s="260">
        <v>4965.4833333333336</v>
      </c>
      <c r="J401" s="260">
        <v>5023.7166666666672</v>
      </c>
      <c r="K401" s="259">
        <v>4907.25</v>
      </c>
      <c r="L401" s="259">
        <v>4750</v>
      </c>
      <c r="M401" s="259">
        <v>0.255</v>
      </c>
      <c r="N401" s="1"/>
      <c r="O401" s="1"/>
    </row>
    <row r="402" spans="1:15" ht="12.75" customHeight="1">
      <c r="A402" s="30">
        <v>392</v>
      </c>
      <c r="B402" s="269" t="s">
        <v>190</v>
      </c>
      <c r="C402" s="259">
        <v>2399.0500000000002</v>
      </c>
      <c r="D402" s="260">
        <v>2396.0833333333335</v>
      </c>
      <c r="E402" s="260">
        <v>2376.166666666667</v>
      </c>
      <c r="F402" s="260">
        <v>2353.2833333333333</v>
      </c>
      <c r="G402" s="260">
        <v>2333.3666666666668</v>
      </c>
      <c r="H402" s="260">
        <v>2418.9666666666672</v>
      </c>
      <c r="I402" s="260">
        <v>2438.8833333333341</v>
      </c>
      <c r="J402" s="260">
        <v>2461.7666666666673</v>
      </c>
      <c r="K402" s="259">
        <v>2416</v>
      </c>
      <c r="L402" s="259">
        <v>2373.1999999999998</v>
      </c>
      <c r="M402" s="259">
        <v>5.42347</v>
      </c>
      <c r="N402" s="1"/>
      <c r="O402" s="1"/>
    </row>
    <row r="403" spans="1:15" ht="12.75" customHeight="1">
      <c r="A403" s="30">
        <v>393</v>
      </c>
      <c r="B403" s="269" t="s">
        <v>808</v>
      </c>
      <c r="C403" s="259">
        <v>75.45</v>
      </c>
      <c r="D403" s="260">
        <v>75.149999999999991</v>
      </c>
      <c r="E403" s="260">
        <v>73.999999999999986</v>
      </c>
      <c r="F403" s="260">
        <v>72.55</v>
      </c>
      <c r="G403" s="260">
        <v>71.399999999999991</v>
      </c>
      <c r="H403" s="260">
        <v>76.59999999999998</v>
      </c>
      <c r="I403" s="260">
        <v>77.749999999999986</v>
      </c>
      <c r="J403" s="260">
        <v>79.199999999999974</v>
      </c>
      <c r="K403" s="259">
        <v>76.3</v>
      </c>
      <c r="L403" s="259">
        <v>73.7</v>
      </c>
      <c r="M403" s="259">
        <v>173.91816</v>
      </c>
      <c r="N403" s="1"/>
      <c r="O403" s="1"/>
    </row>
    <row r="404" spans="1:15" ht="12.75" customHeight="1">
      <c r="A404" s="30">
        <v>394</v>
      </c>
      <c r="B404" s="269" t="s">
        <v>273</v>
      </c>
      <c r="C404" s="259">
        <v>5711.45</v>
      </c>
      <c r="D404" s="260">
        <v>5730.4666666666672</v>
      </c>
      <c r="E404" s="260">
        <v>5680.9833333333345</v>
      </c>
      <c r="F404" s="260">
        <v>5650.5166666666673</v>
      </c>
      <c r="G404" s="260">
        <v>5601.0333333333347</v>
      </c>
      <c r="H404" s="260">
        <v>5760.9333333333343</v>
      </c>
      <c r="I404" s="260">
        <v>5810.4166666666679</v>
      </c>
      <c r="J404" s="260">
        <v>5840.8833333333341</v>
      </c>
      <c r="K404" s="259">
        <v>5779.95</v>
      </c>
      <c r="L404" s="259">
        <v>5700</v>
      </c>
      <c r="M404" s="259">
        <v>0.10943</v>
      </c>
      <c r="N404" s="1"/>
      <c r="O404" s="1"/>
    </row>
    <row r="405" spans="1:15" ht="12.75" customHeight="1">
      <c r="A405" s="30">
        <v>395</v>
      </c>
      <c r="B405" s="269" t="s">
        <v>832</v>
      </c>
      <c r="C405" s="259">
        <v>1373.35</v>
      </c>
      <c r="D405" s="260">
        <v>1369.3999999999999</v>
      </c>
      <c r="E405" s="260">
        <v>1360.0499999999997</v>
      </c>
      <c r="F405" s="260">
        <v>1346.7499999999998</v>
      </c>
      <c r="G405" s="260">
        <v>1337.3999999999996</v>
      </c>
      <c r="H405" s="260">
        <v>1382.6999999999998</v>
      </c>
      <c r="I405" s="260">
        <v>1392.0499999999997</v>
      </c>
      <c r="J405" s="260">
        <v>1405.35</v>
      </c>
      <c r="K405" s="259">
        <v>1378.75</v>
      </c>
      <c r="L405" s="259">
        <v>1356.1</v>
      </c>
      <c r="M405" s="259">
        <v>0.46765000000000001</v>
      </c>
      <c r="N405" s="1"/>
      <c r="O405" s="1"/>
    </row>
    <row r="406" spans="1:15" ht="12.75" customHeight="1">
      <c r="A406" s="30">
        <v>396</v>
      </c>
      <c r="B406" s="269" t="s">
        <v>833</v>
      </c>
      <c r="C406" s="259">
        <v>382.1</v>
      </c>
      <c r="D406" s="260">
        <v>383.5</v>
      </c>
      <c r="E406" s="260">
        <v>378.8</v>
      </c>
      <c r="F406" s="260">
        <v>375.5</v>
      </c>
      <c r="G406" s="260">
        <v>370.8</v>
      </c>
      <c r="H406" s="260">
        <v>386.8</v>
      </c>
      <c r="I406" s="260">
        <v>391.50000000000006</v>
      </c>
      <c r="J406" s="260">
        <v>394.8</v>
      </c>
      <c r="K406" s="259">
        <v>388.2</v>
      </c>
      <c r="L406" s="259">
        <v>380.2</v>
      </c>
      <c r="M406" s="259">
        <v>0.64012999999999998</v>
      </c>
      <c r="N406" s="1"/>
      <c r="O406" s="1"/>
    </row>
    <row r="407" spans="1:15" ht="12.75" customHeight="1">
      <c r="A407" s="30">
        <v>397</v>
      </c>
      <c r="B407" s="269" t="s">
        <v>464</v>
      </c>
      <c r="C407" s="259">
        <v>2736.05</v>
      </c>
      <c r="D407" s="260">
        <v>2751.7999999999997</v>
      </c>
      <c r="E407" s="260">
        <v>2670.2499999999995</v>
      </c>
      <c r="F407" s="260">
        <v>2604.4499999999998</v>
      </c>
      <c r="G407" s="260">
        <v>2522.8999999999996</v>
      </c>
      <c r="H407" s="260">
        <v>2817.5999999999995</v>
      </c>
      <c r="I407" s="260">
        <v>2899.1499999999996</v>
      </c>
      <c r="J407" s="260">
        <v>2964.9499999999994</v>
      </c>
      <c r="K407" s="259">
        <v>2833.35</v>
      </c>
      <c r="L407" s="259">
        <v>2686</v>
      </c>
      <c r="M407" s="259">
        <v>2.7147199999999998</v>
      </c>
      <c r="N407" s="1"/>
      <c r="O407" s="1"/>
    </row>
    <row r="408" spans="1:15" ht="12.75" customHeight="1">
      <c r="A408" s="30">
        <v>398</v>
      </c>
      <c r="B408" s="269" t="s">
        <v>868</v>
      </c>
      <c r="C408" s="259">
        <v>498.15</v>
      </c>
      <c r="D408" s="260">
        <v>482.11666666666662</v>
      </c>
      <c r="E408" s="260">
        <v>451.23333333333323</v>
      </c>
      <c r="F408" s="260">
        <v>404.31666666666661</v>
      </c>
      <c r="G408" s="260">
        <v>373.43333333333322</v>
      </c>
      <c r="H408" s="260">
        <v>529.0333333333333</v>
      </c>
      <c r="I408" s="260">
        <v>559.91666666666652</v>
      </c>
      <c r="J408" s="260">
        <v>606.83333333333326</v>
      </c>
      <c r="K408" s="259">
        <v>513</v>
      </c>
      <c r="L408" s="259">
        <v>435.2</v>
      </c>
      <c r="M408" s="259">
        <v>56.37368</v>
      </c>
      <c r="N408" s="1"/>
      <c r="O408" s="1"/>
    </row>
    <row r="409" spans="1:15" ht="12.75" customHeight="1">
      <c r="A409" s="30">
        <v>399</v>
      </c>
      <c r="B409" s="269" t="s">
        <v>465</v>
      </c>
      <c r="C409" s="259">
        <v>2626.85</v>
      </c>
      <c r="D409" s="260">
        <v>2635.05</v>
      </c>
      <c r="E409" s="260">
        <v>2608.1000000000004</v>
      </c>
      <c r="F409" s="260">
        <v>2589.3500000000004</v>
      </c>
      <c r="G409" s="260">
        <v>2562.4000000000005</v>
      </c>
      <c r="H409" s="260">
        <v>2653.8</v>
      </c>
      <c r="I409" s="260">
        <v>2680.75</v>
      </c>
      <c r="J409" s="260">
        <v>2699.5</v>
      </c>
      <c r="K409" s="259">
        <v>2662</v>
      </c>
      <c r="L409" s="259">
        <v>2616.3000000000002</v>
      </c>
      <c r="M409" s="259">
        <v>0.11479</v>
      </c>
      <c r="N409" s="1"/>
      <c r="O409" s="1"/>
    </row>
    <row r="410" spans="1:15" ht="12.75" customHeight="1">
      <c r="A410" s="30">
        <v>400</v>
      </c>
      <c r="B410" s="269" t="s">
        <v>466</v>
      </c>
      <c r="C410" s="259">
        <v>299</v>
      </c>
      <c r="D410" s="260">
        <v>300.63333333333333</v>
      </c>
      <c r="E410" s="260">
        <v>295.36666666666667</v>
      </c>
      <c r="F410" s="260">
        <v>291.73333333333335</v>
      </c>
      <c r="G410" s="260">
        <v>286.4666666666667</v>
      </c>
      <c r="H410" s="260">
        <v>304.26666666666665</v>
      </c>
      <c r="I410" s="260">
        <v>309.5333333333333</v>
      </c>
      <c r="J410" s="260">
        <v>313.16666666666663</v>
      </c>
      <c r="K410" s="259">
        <v>305.89999999999998</v>
      </c>
      <c r="L410" s="259">
        <v>297</v>
      </c>
      <c r="M410" s="259">
        <v>1.2567900000000001</v>
      </c>
      <c r="N410" s="1"/>
      <c r="O410" s="1"/>
    </row>
    <row r="411" spans="1:15" ht="12.75" customHeight="1">
      <c r="A411" s="30">
        <v>401</v>
      </c>
      <c r="B411" s="269" t="s">
        <v>467</v>
      </c>
      <c r="C411" s="259">
        <v>135.94999999999999</v>
      </c>
      <c r="D411" s="260">
        <v>136.56666666666669</v>
      </c>
      <c r="E411" s="260">
        <v>133.73333333333338</v>
      </c>
      <c r="F411" s="260">
        <v>131.51666666666668</v>
      </c>
      <c r="G411" s="260">
        <v>128.68333333333337</v>
      </c>
      <c r="H411" s="260">
        <v>138.78333333333339</v>
      </c>
      <c r="I411" s="260">
        <v>141.6166666666667</v>
      </c>
      <c r="J411" s="260">
        <v>143.8333333333334</v>
      </c>
      <c r="K411" s="259">
        <v>139.4</v>
      </c>
      <c r="L411" s="259">
        <v>134.35</v>
      </c>
      <c r="M411" s="259">
        <v>23.068069999999999</v>
      </c>
      <c r="N411" s="1"/>
      <c r="O411" s="1"/>
    </row>
    <row r="412" spans="1:15" ht="12.75" customHeight="1">
      <c r="A412" s="30">
        <v>402</v>
      </c>
      <c r="B412" s="269" t="s">
        <v>869</v>
      </c>
      <c r="C412" s="259">
        <v>694.4</v>
      </c>
      <c r="D412" s="260">
        <v>694.9</v>
      </c>
      <c r="E412" s="260">
        <v>684.84999999999991</v>
      </c>
      <c r="F412" s="260">
        <v>675.3</v>
      </c>
      <c r="G412" s="260">
        <v>665.24999999999989</v>
      </c>
      <c r="H412" s="260">
        <v>704.44999999999993</v>
      </c>
      <c r="I412" s="260">
        <v>714.49999999999989</v>
      </c>
      <c r="J412" s="260">
        <v>724.05</v>
      </c>
      <c r="K412" s="259">
        <v>704.95</v>
      </c>
      <c r="L412" s="259">
        <v>685.35</v>
      </c>
      <c r="M412" s="259">
        <v>0.43861</v>
      </c>
      <c r="N412" s="1"/>
      <c r="O412" s="1"/>
    </row>
    <row r="413" spans="1:15" ht="12.75" customHeight="1">
      <c r="A413" s="30">
        <v>403</v>
      </c>
      <c r="B413" s="269" t="s">
        <v>188</v>
      </c>
      <c r="C413" s="259">
        <v>23755.599999999999</v>
      </c>
      <c r="D413" s="260">
        <v>23851.483333333334</v>
      </c>
      <c r="E413" s="260">
        <v>23592.966666666667</v>
      </c>
      <c r="F413" s="260">
        <v>23430.333333333332</v>
      </c>
      <c r="G413" s="260">
        <v>23171.816666666666</v>
      </c>
      <c r="H413" s="260">
        <v>24014.116666666669</v>
      </c>
      <c r="I413" s="260">
        <v>24272.633333333339</v>
      </c>
      <c r="J413" s="260">
        <v>24435.26666666667</v>
      </c>
      <c r="K413" s="259">
        <v>24110</v>
      </c>
      <c r="L413" s="259">
        <v>23688.85</v>
      </c>
      <c r="M413" s="259">
        <v>0.23169999999999999</v>
      </c>
      <c r="N413" s="1"/>
      <c r="O413" s="1"/>
    </row>
    <row r="414" spans="1:15" ht="12.75" customHeight="1">
      <c r="A414" s="30">
        <v>404</v>
      </c>
      <c r="B414" s="269" t="s">
        <v>834</v>
      </c>
      <c r="C414" s="259">
        <v>59.5</v>
      </c>
      <c r="D414" s="260">
        <v>59.800000000000004</v>
      </c>
      <c r="E414" s="260">
        <v>58.850000000000009</v>
      </c>
      <c r="F414" s="260">
        <v>58.2</v>
      </c>
      <c r="G414" s="260">
        <v>57.250000000000007</v>
      </c>
      <c r="H414" s="260">
        <v>60.45000000000001</v>
      </c>
      <c r="I414" s="260">
        <v>61.400000000000013</v>
      </c>
      <c r="J414" s="260">
        <v>62.050000000000011</v>
      </c>
      <c r="K414" s="259">
        <v>60.75</v>
      </c>
      <c r="L414" s="259">
        <v>59.15</v>
      </c>
      <c r="M414" s="259">
        <v>127.46129999999999</v>
      </c>
      <c r="N414" s="1"/>
      <c r="O414" s="1"/>
    </row>
    <row r="415" spans="1:15" ht="12.75" customHeight="1">
      <c r="A415" s="30">
        <v>405</v>
      </c>
      <c r="B415" s="269" t="s">
        <v>191</v>
      </c>
      <c r="C415" s="259">
        <v>1294.8499999999999</v>
      </c>
      <c r="D415" s="260">
        <v>1291.2833333333333</v>
      </c>
      <c r="E415" s="260">
        <v>1282.5666666666666</v>
      </c>
      <c r="F415" s="260">
        <v>1270.2833333333333</v>
      </c>
      <c r="G415" s="260">
        <v>1261.5666666666666</v>
      </c>
      <c r="H415" s="260">
        <v>1303.5666666666666</v>
      </c>
      <c r="I415" s="260">
        <v>1312.2833333333333</v>
      </c>
      <c r="J415" s="260">
        <v>1324.5666666666666</v>
      </c>
      <c r="K415" s="259">
        <v>1300</v>
      </c>
      <c r="L415" s="259">
        <v>1279</v>
      </c>
      <c r="M415" s="259">
        <v>8.8353199999999994</v>
      </c>
      <c r="N415" s="1"/>
      <c r="O415" s="1"/>
    </row>
    <row r="416" spans="1:15" ht="12.75" customHeight="1">
      <c r="A416" s="30">
        <v>406</v>
      </c>
      <c r="B416" s="269" t="s">
        <v>835</v>
      </c>
      <c r="C416" s="259">
        <v>293.2</v>
      </c>
      <c r="D416" s="260">
        <v>294.63333333333327</v>
      </c>
      <c r="E416" s="260">
        <v>291.36666666666656</v>
      </c>
      <c r="F416" s="260">
        <v>289.5333333333333</v>
      </c>
      <c r="G416" s="260">
        <v>286.26666666666659</v>
      </c>
      <c r="H416" s="260">
        <v>296.46666666666653</v>
      </c>
      <c r="I416" s="260">
        <v>299.73333333333329</v>
      </c>
      <c r="J416" s="260">
        <v>301.56666666666649</v>
      </c>
      <c r="K416" s="259">
        <v>297.89999999999998</v>
      </c>
      <c r="L416" s="259">
        <v>292.8</v>
      </c>
      <c r="M416" s="259">
        <v>1.77003</v>
      </c>
      <c r="N416" s="1"/>
      <c r="O416" s="1"/>
    </row>
    <row r="417" spans="1:15" ht="12.75" customHeight="1">
      <c r="A417" s="30">
        <v>407</v>
      </c>
      <c r="B417" s="269" t="s">
        <v>189</v>
      </c>
      <c r="C417" s="259">
        <v>2764.1</v>
      </c>
      <c r="D417" s="260">
        <v>2763.4</v>
      </c>
      <c r="E417" s="260">
        <v>2741.7000000000003</v>
      </c>
      <c r="F417" s="260">
        <v>2719.3</v>
      </c>
      <c r="G417" s="260">
        <v>2697.6000000000004</v>
      </c>
      <c r="H417" s="260">
        <v>2785.8</v>
      </c>
      <c r="I417" s="260">
        <v>2807.5</v>
      </c>
      <c r="J417" s="260">
        <v>2829.9</v>
      </c>
      <c r="K417" s="259">
        <v>2785.1</v>
      </c>
      <c r="L417" s="259">
        <v>2741</v>
      </c>
      <c r="M417" s="259">
        <v>1.7607600000000001</v>
      </c>
      <c r="N417" s="1"/>
      <c r="O417" s="1"/>
    </row>
    <row r="418" spans="1:15" ht="12.75" customHeight="1">
      <c r="A418" s="30">
        <v>408</v>
      </c>
      <c r="B418" s="269" t="s">
        <v>468</v>
      </c>
      <c r="C418" s="259">
        <v>670.05</v>
      </c>
      <c r="D418" s="260">
        <v>661.48333333333323</v>
      </c>
      <c r="E418" s="260">
        <v>648.56666666666649</v>
      </c>
      <c r="F418" s="260">
        <v>627.08333333333326</v>
      </c>
      <c r="G418" s="260">
        <v>614.16666666666652</v>
      </c>
      <c r="H418" s="260">
        <v>682.96666666666647</v>
      </c>
      <c r="I418" s="260">
        <v>695.88333333333321</v>
      </c>
      <c r="J418" s="260">
        <v>717.36666666666645</v>
      </c>
      <c r="K418" s="259">
        <v>674.4</v>
      </c>
      <c r="L418" s="259">
        <v>640</v>
      </c>
      <c r="M418" s="259">
        <v>7.7626900000000001</v>
      </c>
      <c r="N418" s="1"/>
      <c r="O418" s="1"/>
    </row>
    <row r="419" spans="1:15" ht="12.75" customHeight="1">
      <c r="A419" s="30">
        <v>409</v>
      </c>
      <c r="B419" s="269" t="s">
        <v>469</v>
      </c>
      <c r="C419" s="259">
        <v>4025.55</v>
      </c>
      <c r="D419" s="260">
        <v>4047.5333333333333</v>
      </c>
      <c r="E419" s="260">
        <v>3984.0166666666664</v>
      </c>
      <c r="F419" s="260">
        <v>3942.4833333333331</v>
      </c>
      <c r="G419" s="260">
        <v>3878.9666666666662</v>
      </c>
      <c r="H419" s="260">
        <v>4089.0666666666666</v>
      </c>
      <c r="I419" s="260">
        <v>4152.5833333333339</v>
      </c>
      <c r="J419" s="260">
        <v>4194.1166666666668</v>
      </c>
      <c r="K419" s="259">
        <v>4111.05</v>
      </c>
      <c r="L419" s="259">
        <v>4006</v>
      </c>
      <c r="M419" s="259">
        <v>0.22344</v>
      </c>
      <c r="N419" s="1"/>
      <c r="O419" s="1"/>
    </row>
    <row r="420" spans="1:15" ht="12.75" customHeight="1">
      <c r="A420" s="30">
        <v>410</v>
      </c>
      <c r="B420" s="269" t="s">
        <v>803</v>
      </c>
      <c r="C420" s="259">
        <v>459.85</v>
      </c>
      <c r="D420" s="260">
        <v>460.2166666666667</v>
      </c>
      <c r="E420" s="260">
        <v>456.63333333333338</v>
      </c>
      <c r="F420" s="260">
        <v>453.41666666666669</v>
      </c>
      <c r="G420" s="260">
        <v>449.83333333333337</v>
      </c>
      <c r="H420" s="260">
        <v>463.43333333333339</v>
      </c>
      <c r="I420" s="260">
        <v>467.01666666666665</v>
      </c>
      <c r="J420" s="260">
        <v>470.23333333333341</v>
      </c>
      <c r="K420" s="259">
        <v>463.8</v>
      </c>
      <c r="L420" s="259">
        <v>457</v>
      </c>
      <c r="M420" s="259">
        <v>7.2768699999999997</v>
      </c>
      <c r="N420" s="1"/>
      <c r="O420" s="1"/>
    </row>
    <row r="421" spans="1:15" ht="12.75" customHeight="1">
      <c r="A421" s="30">
        <v>411</v>
      </c>
      <c r="B421" s="269" t="s">
        <v>470</v>
      </c>
      <c r="C421" s="259">
        <v>589.45000000000005</v>
      </c>
      <c r="D421" s="260">
        <v>589.08333333333337</v>
      </c>
      <c r="E421" s="260">
        <v>581.36666666666679</v>
      </c>
      <c r="F421" s="260">
        <v>573.28333333333342</v>
      </c>
      <c r="G421" s="260">
        <v>565.56666666666683</v>
      </c>
      <c r="H421" s="260">
        <v>597.16666666666674</v>
      </c>
      <c r="I421" s="260">
        <v>604.88333333333321</v>
      </c>
      <c r="J421" s="260">
        <v>612.9666666666667</v>
      </c>
      <c r="K421" s="259">
        <v>596.79999999999995</v>
      </c>
      <c r="L421" s="259">
        <v>581</v>
      </c>
      <c r="M421" s="259">
        <v>2.20865</v>
      </c>
      <c r="N421" s="1"/>
      <c r="O421" s="1"/>
    </row>
    <row r="422" spans="1:15" ht="12.75" customHeight="1">
      <c r="A422" s="30">
        <v>412</v>
      </c>
      <c r="B422" s="269" t="s">
        <v>836</v>
      </c>
      <c r="C422" s="259">
        <v>622.1</v>
      </c>
      <c r="D422" s="260">
        <v>626.48333333333346</v>
      </c>
      <c r="E422" s="260">
        <v>615.26666666666688</v>
      </c>
      <c r="F422" s="260">
        <v>608.43333333333339</v>
      </c>
      <c r="G422" s="260">
        <v>597.21666666666681</v>
      </c>
      <c r="H422" s="260">
        <v>633.31666666666695</v>
      </c>
      <c r="I422" s="260">
        <v>644.53333333333342</v>
      </c>
      <c r="J422" s="260">
        <v>651.36666666666702</v>
      </c>
      <c r="K422" s="259">
        <v>637.70000000000005</v>
      </c>
      <c r="L422" s="259">
        <v>619.65</v>
      </c>
      <c r="M422" s="259">
        <v>1.10181</v>
      </c>
      <c r="N422" s="1"/>
      <c r="O422" s="1"/>
    </row>
    <row r="423" spans="1:15" ht="12.75" customHeight="1">
      <c r="A423" s="30">
        <v>413</v>
      </c>
      <c r="B423" s="269" t="s">
        <v>187</v>
      </c>
      <c r="C423" s="259">
        <v>617.29999999999995</v>
      </c>
      <c r="D423" s="260">
        <v>614.2833333333333</v>
      </c>
      <c r="E423" s="260">
        <v>610.56666666666661</v>
      </c>
      <c r="F423" s="260">
        <v>603.83333333333326</v>
      </c>
      <c r="G423" s="260">
        <v>600.11666666666656</v>
      </c>
      <c r="H423" s="260">
        <v>621.01666666666665</v>
      </c>
      <c r="I423" s="260">
        <v>624.73333333333335</v>
      </c>
      <c r="J423" s="260">
        <v>631.4666666666667</v>
      </c>
      <c r="K423" s="259">
        <v>618</v>
      </c>
      <c r="L423" s="259">
        <v>607.54999999999995</v>
      </c>
      <c r="M423" s="259">
        <v>115.85602</v>
      </c>
      <c r="N423" s="1"/>
      <c r="O423" s="1"/>
    </row>
    <row r="424" spans="1:15" ht="12.75" customHeight="1">
      <c r="A424" s="30">
        <v>414</v>
      </c>
      <c r="B424" s="269" t="s">
        <v>185</v>
      </c>
      <c r="C424" s="259">
        <v>88.1</v>
      </c>
      <c r="D424" s="260">
        <v>87.916666666666671</v>
      </c>
      <c r="E424" s="260">
        <v>87.183333333333337</v>
      </c>
      <c r="F424" s="260">
        <v>86.266666666666666</v>
      </c>
      <c r="G424" s="260">
        <v>85.533333333333331</v>
      </c>
      <c r="H424" s="260">
        <v>88.833333333333343</v>
      </c>
      <c r="I424" s="260">
        <v>89.566666666666663</v>
      </c>
      <c r="J424" s="260">
        <v>90.483333333333348</v>
      </c>
      <c r="K424" s="259">
        <v>88.65</v>
      </c>
      <c r="L424" s="259">
        <v>87</v>
      </c>
      <c r="M424" s="259">
        <v>214.57721000000001</v>
      </c>
      <c r="N424" s="1"/>
      <c r="O424" s="1"/>
    </row>
    <row r="425" spans="1:15" ht="12.75" customHeight="1">
      <c r="A425" s="30">
        <v>415</v>
      </c>
      <c r="B425" s="269" t="s">
        <v>471</v>
      </c>
      <c r="C425" s="259">
        <v>288.3</v>
      </c>
      <c r="D425" s="260">
        <v>289.38333333333338</v>
      </c>
      <c r="E425" s="260">
        <v>286.71666666666675</v>
      </c>
      <c r="F425" s="260">
        <v>285.13333333333338</v>
      </c>
      <c r="G425" s="260">
        <v>282.46666666666675</v>
      </c>
      <c r="H425" s="260">
        <v>290.96666666666675</v>
      </c>
      <c r="I425" s="260">
        <v>293.63333333333338</v>
      </c>
      <c r="J425" s="260">
        <v>295.21666666666675</v>
      </c>
      <c r="K425" s="259">
        <v>292.05</v>
      </c>
      <c r="L425" s="259">
        <v>287.8</v>
      </c>
      <c r="M425" s="259">
        <v>0.99058999999999997</v>
      </c>
      <c r="N425" s="1"/>
      <c r="O425" s="1"/>
    </row>
    <row r="426" spans="1:15" ht="12.75" customHeight="1">
      <c r="A426" s="30">
        <v>416</v>
      </c>
      <c r="B426" s="269" t="s">
        <v>472</v>
      </c>
      <c r="C426" s="259">
        <v>176.35</v>
      </c>
      <c r="D426" s="260">
        <v>177.06666666666669</v>
      </c>
      <c r="E426" s="260">
        <v>174.78333333333339</v>
      </c>
      <c r="F426" s="260">
        <v>173.2166666666667</v>
      </c>
      <c r="G426" s="260">
        <v>170.93333333333339</v>
      </c>
      <c r="H426" s="260">
        <v>178.63333333333338</v>
      </c>
      <c r="I426" s="260">
        <v>180.91666666666669</v>
      </c>
      <c r="J426" s="260">
        <v>182.48333333333338</v>
      </c>
      <c r="K426" s="259">
        <v>179.35</v>
      </c>
      <c r="L426" s="259">
        <v>175.5</v>
      </c>
      <c r="M426" s="259">
        <v>5.22546</v>
      </c>
      <c r="N426" s="1"/>
      <c r="O426" s="1"/>
    </row>
    <row r="427" spans="1:15" ht="12.75" customHeight="1">
      <c r="A427" s="30">
        <v>417</v>
      </c>
      <c r="B427" s="269" t="s">
        <v>473</v>
      </c>
      <c r="C427" s="259">
        <v>389.6</v>
      </c>
      <c r="D427" s="260">
        <v>391.0333333333333</v>
      </c>
      <c r="E427" s="260">
        <v>387.61666666666662</v>
      </c>
      <c r="F427" s="260">
        <v>385.63333333333333</v>
      </c>
      <c r="G427" s="260">
        <v>382.21666666666664</v>
      </c>
      <c r="H427" s="260">
        <v>393.01666666666659</v>
      </c>
      <c r="I427" s="260">
        <v>396.43333333333334</v>
      </c>
      <c r="J427" s="260">
        <v>398.41666666666657</v>
      </c>
      <c r="K427" s="259">
        <v>394.45</v>
      </c>
      <c r="L427" s="259">
        <v>389.05</v>
      </c>
      <c r="M427" s="259">
        <v>0.93628999999999996</v>
      </c>
      <c r="N427" s="1"/>
      <c r="O427" s="1"/>
    </row>
    <row r="428" spans="1:15" ht="12.75" customHeight="1">
      <c r="A428" s="30">
        <v>418</v>
      </c>
      <c r="B428" s="269" t="s">
        <v>474</v>
      </c>
      <c r="C428" s="259">
        <v>492.15</v>
      </c>
      <c r="D428" s="260">
        <v>486.38333333333338</v>
      </c>
      <c r="E428" s="260">
        <v>478.51666666666677</v>
      </c>
      <c r="F428" s="260">
        <v>464.88333333333338</v>
      </c>
      <c r="G428" s="260">
        <v>457.01666666666677</v>
      </c>
      <c r="H428" s="260">
        <v>500.01666666666677</v>
      </c>
      <c r="I428" s="260">
        <v>507.88333333333344</v>
      </c>
      <c r="J428" s="260">
        <v>521.51666666666677</v>
      </c>
      <c r="K428" s="259">
        <v>494.25</v>
      </c>
      <c r="L428" s="259">
        <v>472.75</v>
      </c>
      <c r="M428" s="259">
        <v>7.98461</v>
      </c>
      <c r="N428" s="1"/>
      <c r="O428" s="1"/>
    </row>
    <row r="429" spans="1:15" ht="12.75" customHeight="1">
      <c r="A429" s="30">
        <v>419</v>
      </c>
      <c r="B429" s="269" t="s">
        <v>475</v>
      </c>
      <c r="C429" s="259">
        <v>249.75</v>
      </c>
      <c r="D429" s="260">
        <v>251.03333333333333</v>
      </c>
      <c r="E429" s="260">
        <v>246.71666666666667</v>
      </c>
      <c r="F429" s="260">
        <v>243.68333333333334</v>
      </c>
      <c r="G429" s="260">
        <v>239.36666666666667</v>
      </c>
      <c r="H429" s="260">
        <v>254.06666666666666</v>
      </c>
      <c r="I429" s="260">
        <v>258.38333333333333</v>
      </c>
      <c r="J429" s="260">
        <v>261.41666666666663</v>
      </c>
      <c r="K429" s="259">
        <v>255.35</v>
      </c>
      <c r="L429" s="259">
        <v>248</v>
      </c>
      <c r="M429" s="259">
        <v>1.8106800000000001</v>
      </c>
      <c r="N429" s="1"/>
      <c r="O429" s="1"/>
    </row>
    <row r="430" spans="1:15" ht="12.75" customHeight="1">
      <c r="A430" s="30">
        <v>420</v>
      </c>
      <c r="B430" s="269" t="s">
        <v>192</v>
      </c>
      <c r="C430" s="259">
        <v>1039.4000000000001</v>
      </c>
      <c r="D430" s="260">
        <v>1038.7</v>
      </c>
      <c r="E430" s="260">
        <v>1031.45</v>
      </c>
      <c r="F430" s="260">
        <v>1023.5</v>
      </c>
      <c r="G430" s="260">
        <v>1016.25</v>
      </c>
      <c r="H430" s="260">
        <v>1046.6500000000001</v>
      </c>
      <c r="I430" s="260">
        <v>1053.9000000000001</v>
      </c>
      <c r="J430" s="260">
        <v>1061.8500000000001</v>
      </c>
      <c r="K430" s="259">
        <v>1045.95</v>
      </c>
      <c r="L430" s="259">
        <v>1030.75</v>
      </c>
      <c r="M430" s="259">
        <v>22.946339999999999</v>
      </c>
      <c r="N430" s="1"/>
      <c r="O430" s="1"/>
    </row>
    <row r="431" spans="1:15" ht="12.75" customHeight="1">
      <c r="A431" s="30">
        <v>421</v>
      </c>
      <c r="B431" s="269" t="s">
        <v>193</v>
      </c>
      <c r="C431" s="259">
        <v>496.4</v>
      </c>
      <c r="D431" s="260">
        <v>494.01666666666665</v>
      </c>
      <c r="E431" s="260">
        <v>491.0333333333333</v>
      </c>
      <c r="F431" s="260">
        <v>485.66666666666663</v>
      </c>
      <c r="G431" s="260">
        <v>482.68333333333328</v>
      </c>
      <c r="H431" s="260">
        <v>499.38333333333333</v>
      </c>
      <c r="I431" s="260">
        <v>502.36666666666667</v>
      </c>
      <c r="J431" s="260">
        <v>507.73333333333335</v>
      </c>
      <c r="K431" s="259">
        <v>497</v>
      </c>
      <c r="L431" s="259">
        <v>488.65</v>
      </c>
      <c r="M431" s="259">
        <v>5.8478700000000003</v>
      </c>
      <c r="N431" s="1"/>
      <c r="O431" s="1"/>
    </row>
    <row r="432" spans="1:15" ht="12.75" customHeight="1">
      <c r="A432" s="30">
        <v>422</v>
      </c>
      <c r="B432" s="269" t="s">
        <v>476</v>
      </c>
      <c r="C432" s="259">
        <v>2315</v>
      </c>
      <c r="D432" s="260">
        <v>2295.5333333333333</v>
      </c>
      <c r="E432" s="260">
        <v>2264.6166666666668</v>
      </c>
      <c r="F432" s="260">
        <v>2214.2333333333336</v>
      </c>
      <c r="G432" s="260">
        <v>2183.3166666666671</v>
      </c>
      <c r="H432" s="260">
        <v>2345.9166666666665</v>
      </c>
      <c r="I432" s="260">
        <v>2376.8333333333335</v>
      </c>
      <c r="J432" s="260">
        <v>2427.2166666666662</v>
      </c>
      <c r="K432" s="259">
        <v>2326.4499999999998</v>
      </c>
      <c r="L432" s="259">
        <v>2245.15</v>
      </c>
      <c r="M432" s="259">
        <v>0.43098999999999998</v>
      </c>
      <c r="N432" s="1"/>
      <c r="O432" s="1"/>
    </row>
    <row r="433" spans="1:15" ht="12.75" customHeight="1">
      <c r="A433" s="30">
        <v>423</v>
      </c>
      <c r="B433" s="269" t="s">
        <v>477</v>
      </c>
      <c r="C433" s="259">
        <v>925.3</v>
      </c>
      <c r="D433" s="260">
        <v>919.88333333333321</v>
      </c>
      <c r="E433" s="260">
        <v>912.71666666666647</v>
      </c>
      <c r="F433" s="260">
        <v>900.13333333333321</v>
      </c>
      <c r="G433" s="260">
        <v>892.96666666666647</v>
      </c>
      <c r="H433" s="260">
        <v>932.46666666666647</v>
      </c>
      <c r="I433" s="260">
        <v>939.63333333333321</v>
      </c>
      <c r="J433" s="260">
        <v>952.21666666666647</v>
      </c>
      <c r="K433" s="259">
        <v>927.05</v>
      </c>
      <c r="L433" s="259">
        <v>907.3</v>
      </c>
      <c r="M433" s="259">
        <v>0.57167000000000001</v>
      </c>
      <c r="N433" s="1"/>
      <c r="O433" s="1"/>
    </row>
    <row r="434" spans="1:15" ht="12.75" customHeight="1">
      <c r="A434" s="30">
        <v>424</v>
      </c>
      <c r="B434" s="269" t="s">
        <v>478</v>
      </c>
      <c r="C434" s="259">
        <v>392.35</v>
      </c>
      <c r="D434" s="260">
        <v>394.65000000000003</v>
      </c>
      <c r="E434" s="260">
        <v>387.75000000000006</v>
      </c>
      <c r="F434" s="260">
        <v>383.15000000000003</v>
      </c>
      <c r="G434" s="260">
        <v>376.25000000000006</v>
      </c>
      <c r="H434" s="260">
        <v>399.25000000000006</v>
      </c>
      <c r="I434" s="260">
        <v>406.15000000000003</v>
      </c>
      <c r="J434" s="260">
        <v>410.75000000000006</v>
      </c>
      <c r="K434" s="259">
        <v>401.55</v>
      </c>
      <c r="L434" s="259">
        <v>390.05</v>
      </c>
      <c r="M434" s="259">
        <v>2.7753299999999999</v>
      </c>
      <c r="N434" s="1"/>
      <c r="O434" s="1"/>
    </row>
    <row r="435" spans="1:15" ht="12.75" customHeight="1">
      <c r="A435" s="30">
        <v>425</v>
      </c>
      <c r="B435" s="269" t="s">
        <v>479</v>
      </c>
      <c r="C435" s="259">
        <v>337.5</v>
      </c>
      <c r="D435" s="260">
        <v>340.18333333333334</v>
      </c>
      <c r="E435" s="260">
        <v>332.4666666666667</v>
      </c>
      <c r="F435" s="260">
        <v>327.43333333333334</v>
      </c>
      <c r="G435" s="260">
        <v>319.7166666666667</v>
      </c>
      <c r="H435" s="260">
        <v>345.2166666666667</v>
      </c>
      <c r="I435" s="260">
        <v>352.93333333333328</v>
      </c>
      <c r="J435" s="260">
        <v>357.9666666666667</v>
      </c>
      <c r="K435" s="259">
        <v>347.9</v>
      </c>
      <c r="L435" s="259">
        <v>335.15</v>
      </c>
      <c r="M435" s="259">
        <v>1.3317699999999999</v>
      </c>
      <c r="N435" s="1"/>
      <c r="O435" s="1"/>
    </row>
    <row r="436" spans="1:15" ht="12.75" customHeight="1">
      <c r="A436" s="30">
        <v>426</v>
      </c>
      <c r="B436" s="269" t="s">
        <v>480</v>
      </c>
      <c r="C436" s="259">
        <v>2488.4</v>
      </c>
      <c r="D436" s="260">
        <v>2505.6333333333337</v>
      </c>
      <c r="E436" s="260">
        <v>2442.8166666666675</v>
      </c>
      <c r="F436" s="260">
        <v>2397.233333333334</v>
      </c>
      <c r="G436" s="260">
        <v>2334.4166666666679</v>
      </c>
      <c r="H436" s="260">
        <v>2551.2166666666672</v>
      </c>
      <c r="I436" s="260">
        <v>2614.0333333333338</v>
      </c>
      <c r="J436" s="260">
        <v>2659.6166666666668</v>
      </c>
      <c r="K436" s="259">
        <v>2568.4499999999998</v>
      </c>
      <c r="L436" s="259">
        <v>2460.0500000000002</v>
      </c>
      <c r="M436" s="259">
        <v>0.49519000000000002</v>
      </c>
      <c r="N436" s="1"/>
      <c r="O436" s="1"/>
    </row>
    <row r="437" spans="1:15" ht="12.75" customHeight="1">
      <c r="A437" s="30">
        <v>427</v>
      </c>
      <c r="B437" s="269" t="s">
        <v>481</v>
      </c>
      <c r="C437" s="259">
        <v>463.15</v>
      </c>
      <c r="D437" s="260">
        <v>465.25</v>
      </c>
      <c r="E437" s="260">
        <v>459.4</v>
      </c>
      <c r="F437" s="260">
        <v>455.65</v>
      </c>
      <c r="G437" s="260">
        <v>449.79999999999995</v>
      </c>
      <c r="H437" s="260">
        <v>469</v>
      </c>
      <c r="I437" s="260">
        <v>474.85</v>
      </c>
      <c r="J437" s="260">
        <v>478.6</v>
      </c>
      <c r="K437" s="259">
        <v>471.1</v>
      </c>
      <c r="L437" s="259">
        <v>461.5</v>
      </c>
      <c r="M437" s="259">
        <v>2.4080900000000001</v>
      </c>
      <c r="N437" s="1"/>
      <c r="O437" s="1"/>
    </row>
    <row r="438" spans="1:15" ht="12.75" customHeight="1">
      <c r="A438" s="30">
        <v>428</v>
      </c>
      <c r="B438" s="269" t="s">
        <v>482</v>
      </c>
      <c r="C438" s="259">
        <v>10</v>
      </c>
      <c r="D438" s="260">
        <v>9.9666666666666668</v>
      </c>
      <c r="E438" s="260">
        <v>9.5333333333333332</v>
      </c>
      <c r="F438" s="260">
        <v>9.0666666666666664</v>
      </c>
      <c r="G438" s="260">
        <v>8.6333333333333329</v>
      </c>
      <c r="H438" s="260">
        <v>10.433333333333334</v>
      </c>
      <c r="I438" s="260">
        <v>10.866666666666667</v>
      </c>
      <c r="J438" s="260">
        <v>11.333333333333334</v>
      </c>
      <c r="K438" s="259">
        <v>10.4</v>
      </c>
      <c r="L438" s="259">
        <v>9.5</v>
      </c>
      <c r="M438" s="259">
        <v>4398.1153999999997</v>
      </c>
      <c r="N438" s="1"/>
      <c r="O438" s="1"/>
    </row>
    <row r="439" spans="1:15" ht="12.75" customHeight="1">
      <c r="A439" s="30">
        <v>429</v>
      </c>
      <c r="B439" s="269" t="s">
        <v>870</v>
      </c>
      <c r="C439" s="259">
        <v>273.85000000000002</v>
      </c>
      <c r="D439" s="260">
        <v>269.88333333333338</v>
      </c>
      <c r="E439" s="260">
        <v>260.51666666666677</v>
      </c>
      <c r="F439" s="260">
        <v>247.18333333333339</v>
      </c>
      <c r="G439" s="260">
        <v>237.81666666666678</v>
      </c>
      <c r="H439" s="260">
        <v>283.21666666666675</v>
      </c>
      <c r="I439" s="260">
        <v>292.58333333333343</v>
      </c>
      <c r="J439" s="260">
        <v>305.91666666666674</v>
      </c>
      <c r="K439" s="259">
        <v>279.25</v>
      </c>
      <c r="L439" s="259">
        <v>256.55</v>
      </c>
      <c r="M439" s="259">
        <v>30.578119999999998</v>
      </c>
      <c r="N439" s="1"/>
      <c r="O439" s="1"/>
    </row>
    <row r="440" spans="1:15" ht="12.75" customHeight="1">
      <c r="A440" s="30">
        <v>430</v>
      </c>
      <c r="B440" s="269" t="s">
        <v>483</v>
      </c>
      <c r="C440" s="259">
        <v>938.5</v>
      </c>
      <c r="D440" s="260">
        <v>940.83333333333337</v>
      </c>
      <c r="E440" s="260">
        <v>932.66666666666674</v>
      </c>
      <c r="F440" s="260">
        <v>926.83333333333337</v>
      </c>
      <c r="G440" s="260">
        <v>918.66666666666674</v>
      </c>
      <c r="H440" s="260">
        <v>946.66666666666674</v>
      </c>
      <c r="I440" s="260">
        <v>954.83333333333348</v>
      </c>
      <c r="J440" s="260">
        <v>960.66666666666674</v>
      </c>
      <c r="K440" s="259">
        <v>949</v>
      </c>
      <c r="L440" s="259">
        <v>935</v>
      </c>
      <c r="M440" s="259">
        <v>0.23566000000000001</v>
      </c>
      <c r="N440" s="1"/>
      <c r="O440" s="1"/>
    </row>
    <row r="441" spans="1:15" ht="12.75" customHeight="1">
      <c r="A441" s="30">
        <v>431</v>
      </c>
      <c r="B441" s="269" t="s">
        <v>274</v>
      </c>
      <c r="C441" s="259">
        <v>600.54999999999995</v>
      </c>
      <c r="D441" s="260">
        <v>601.35</v>
      </c>
      <c r="E441" s="260">
        <v>597.20000000000005</v>
      </c>
      <c r="F441" s="260">
        <v>593.85</v>
      </c>
      <c r="G441" s="260">
        <v>589.70000000000005</v>
      </c>
      <c r="H441" s="260">
        <v>604.70000000000005</v>
      </c>
      <c r="I441" s="260">
        <v>608.84999999999991</v>
      </c>
      <c r="J441" s="260">
        <v>612.20000000000005</v>
      </c>
      <c r="K441" s="259">
        <v>605.5</v>
      </c>
      <c r="L441" s="259">
        <v>598</v>
      </c>
      <c r="M441" s="259">
        <v>1.8161</v>
      </c>
      <c r="N441" s="1"/>
      <c r="O441" s="1"/>
    </row>
    <row r="442" spans="1:15" ht="12.75" customHeight="1">
      <c r="A442" s="30">
        <v>432</v>
      </c>
      <c r="B442" s="269" t="s">
        <v>484</v>
      </c>
      <c r="C442" s="259">
        <v>1886.75</v>
      </c>
      <c r="D442" s="260">
        <v>1879.7333333333333</v>
      </c>
      <c r="E442" s="260">
        <v>1869.5166666666667</v>
      </c>
      <c r="F442" s="260">
        <v>1852.2833333333333</v>
      </c>
      <c r="G442" s="260">
        <v>1842.0666666666666</v>
      </c>
      <c r="H442" s="260">
        <v>1896.9666666666667</v>
      </c>
      <c r="I442" s="260">
        <v>1907.1833333333334</v>
      </c>
      <c r="J442" s="260">
        <v>1924.4166666666667</v>
      </c>
      <c r="K442" s="259">
        <v>1889.95</v>
      </c>
      <c r="L442" s="259">
        <v>1862.5</v>
      </c>
      <c r="M442" s="259">
        <v>8.4190000000000001E-2</v>
      </c>
      <c r="N442" s="1"/>
      <c r="O442" s="1"/>
    </row>
    <row r="443" spans="1:15" ht="12.75" customHeight="1">
      <c r="A443" s="30">
        <v>433</v>
      </c>
      <c r="B443" s="269" t="s">
        <v>485</v>
      </c>
      <c r="C443" s="259">
        <v>569.29999999999995</v>
      </c>
      <c r="D443" s="260">
        <v>571.93333333333328</v>
      </c>
      <c r="E443" s="260">
        <v>562.86666666666656</v>
      </c>
      <c r="F443" s="260">
        <v>556.43333333333328</v>
      </c>
      <c r="G443" s="260">
        <v>547.36666666666656</v>
      </c>
      <c r="H443" s="260">
        <v>578.36666666666656</v>
      </c>
      <c r="I443" s="260">
        <v>587.43333333333339</v>
      </c>
      <c r="J443" s="260">
        <v>593.86666666666656</v>
      </c>
      <c r="K443" s="259">
        <v>581</v>
      </c>
      <c r="L443" s="259">
        <v>565.5</v>
      </c>
      <c r="M443" s="259">
        <v>0.30874000000000001</v>
      </c>
      <c r="N443" s="1"/>
      <c r="O443" s="1"/>
    </row>
    <row r="444" spans="1:15" ht="12.75" customHeight="1">
      <c r="A444" s="30">
        <v>434</v>
      </c>
      <c r="B444" s="269" t="s">
        <v>486</v>
      </c>
      <c r="C444" s="259">
        <v>874.8</v>
      </c>
      <c r="D444" s="260">
        <v>877.7833333333333</v>
      </c>
      <c r="E444" s="260">
        <v>870.11666666666656</v>
      </c>
      <c r="F444" s="260">
        <v>865.43333333333328</v>
      </c>
      <c r="G444" s="260">
        <v>857.76666666666654</v>
      </c>
      <c r="H444" s="260">
        <v>882.46666666666658</v>
      </c>
      <c r="I444" s="260">
        <v>890.13333333333333</v>
      </c>
      <c r="J444" s="260">
        <v>894.81666666666661</v>
      </c>
      <c r="K444" s="259">
        <v>885.45</v>
      </c>
      <c r="L444" s="259">
        <v>873.1</v>
      </c>
      <c r="M444" s="259">
        <v>0.26767000000000002</v>
      </c>
      <c r="N444" s="1"/>
      <c r="O444" s="1"/>
    </row>
    <row r="445" spans="1:15" ht="12.75" customHeight="1">
      <c r="A445" s="30">
        <v>435</v>
      </c>
      <c r="B445" s="269" t="s">
        <v>487</v>
      </c>
      <c r="C445" s="259">
        <v>41.45</v>
      </c>
      <c r="D445" s="260">
        <v>41.6</v>
      </c>
      <c r="E445" s="260">
        <v>40.6</v>
      </c>
      <c r="F445" s="260">
        <v>39.75</v>
      </c>
      <c r="G445" s="260">
        <v>38.75</v>
      </c>
      <c r="H445" s="260">
        <v>42.45</v>
      </c>
      <c r="I445" s="260">
        <v>43.45</v>
      </c>
      <c r="J445" s="260">
        <v>44.300000000000004</v>
      </c>
      <c r="K445" s="259">
        <v>42.6</v>
      </c>
      <c r="L445" s="259">
        <v>40.75</v>
      </c>
      <c r="M445" s="259">
        <v>201.08269999999999</v>
      </c>
      <c r="N445" s="1"/>
      <c r="O445" s="1"/>
    </row>
    <row r="446" spans="1:15" ht="12.75" customHeight="1">
      <c r="A446" s="30">
        <v>436</v>
      </c>
      <c r="B446" s="269" t="s">
        <v>205</v>
      </c>
      <c r="C446" s="259">
        <v>1017.8</v>
      </c>
      <c r="D446" s="260">
        <v>1027.25</v>
      </c>
      <c r="E446" s="260">
        <v>1001</v>
      </c>
      <c r="F446" s="260">
        <v>984.2</v>
      </c>
      <c r="G446" s="260">
        <v>957.95</v>
      </c>
      <c r="H446" s="260">
        <v>1044.05</v>
      </c>
      <c r="I446" s="260">
        <v>1070.3</v>
      </c>
      <c r="J446" s="260">
        <v>1087.0999999999999</v>
      </c>
      <c r="K446" s="259">
        <v>1053.5</v>
      </c>
      <c r="L446" s="259">
        <v>1010.45</v>
      </c>
      <c r="M446" s="259">
        <v>28.960730000000002</v>
      </c>
      <c r="N446" s="1"/>
      <c r="O446" s="1"/>
    </row>
    <row r="447" spans="1:15" ht="12.75" customHeight="1">
      <c r="A447" s="30">
        <v>437</v>
      </c>
      <c r="B447" s="269" t="s">
        <v>488</v>
      </c>
      <c r="C447" s="259">
        <v>803.85</v>
      </c>
      <c r="D447" s="260">
        <v>804.88333333333333</v>
      </c>
      <c r="E447" s="260">
        <v>791.31666666666661</v>
      </c>
      <c r="F447" s="260">
        <v>778.7833333333333</v>
      </c>
      <c r="G447" s="260">
        <v>765.21666666666658</v>
      </c>
      <c r="H447" s="260">
        <v>817.41666666666663</v>
      </c>
      <c r="I447" s="260">
        <v>830.98333333333346</v>
      </c>
      <c r="J447" s="260">
        <v>843.51666666666665</v>
      </c>
      <c r="K447" s="259">
        <v>818.45</v>
      </c>
      <c r="L447" s="259">
        <v>792.35</v>
      </c>
      <c r="M447" s="259">
        <v>4.7659599999999998</v>
      </c>
      <c r="N447" s="1"/>
      <c r="O447" s="1"/>
    </row>
    <row r="448" spans="1:15" ht="12.75" customHeight="1">
      <c r="A448" s="30">
        <v>438</v>
      </c>
      <c r="B448" s="269" t="s">
        <v>194</v>
      </c>
      <c r="C448" s="259">
        <v>1056.7</v>
      </c>
      <c r="D448" s="260">
        <v>1055.9833333333333</v>
      </c>
      <c r="E448" s="260">
        <v>1040.5166666666667</v>
      </c>
      <c r="F448" s="260">
        <v>1024.3333333333333</v>
      </c>
      <c r="G448" s="260">
        <v>1008.8666666666666</v>
      </c>
      <c r="H448" s="260">
        <v>1072.1666666666667</v>
      </c>
      <c r="I448" s="260">
        <v>1087.6333333333334</v>
      </c>
      <c r="J448" s="260">
        <v>1103.8166666666668</v>
      </c>
      <c r="K448" s="259">
        <v>1071.45</v>
      </c>
      <c r="L448" s="259">
        <v>1039.8</v>
      </c>
      <c r="M448" s="259">
        <v>14.95223</v>
      </c>
      <c r="N448" s="1"/>
      <c r="O448" s="1"/>
    </row>
    <row r="449" spans="1:15" ht="12.75" customHeight="1">
      <c r="A449" s="30">
        <v>439</v>
      </c>
      <c r="B449" s="269" t="s">
        <v>489</v>
      </c>
      <c r="C449" s="259">
        <v>230</v>
      </c>
      <c r="D449" s="260">
        <v>230.9</v>
      </c>
      <c r="E449" s="260">
        <v>228.20000000000002</v>
      </c>
      <c r="F449" s="260">
        <v>226.4</v>
      </c>
      <c r="G449" s="260">
        <v>223.70000000000002</v>
      </c>
      <c r="H449" s="260">
        <v>232.70000000000002</v>
      </c>
      <c r="I449" s="260">
        <v>235.4</v>
      </c>
      <c r="J449" s="260">
        <v>237.20000000000002</v>
      </c>
      <c r="K449" s="259">
        <v>233.6</v>
      </c>
      <c r="L449" s="259">
        <v>229.1</v>
      </c>
      <c r="M449" s="259">
        <v>5.62805</v>
      </c>
      <c r="N449" s="1"/>
      <c r="O449" s="1"/>
    </row>
    <row r="450" spans="1:15" ht="12.75" customHeight="1">
      <c r="A450" s="30">
        <v>440</v>
      </c>
      <c r="B450" s="269" t="s">
        <v>490</v>
      </c>
      <c r="C450" s="259">
        <v>1323.1</v>
      </c>
      <c r="D450" s="260">
        <v>1331.9833333333333</v>
      </c>
      <c r="E450" s="260">
        <v>1309.5166666666667</v>
      </c>
      <c r="F450" s="260">
        <v>1295.9333333333334</v>
      </c>
      <c r="G450" s="260">
        <v>1273.4666666666667</v>
      </c>
      <c r="H450" s="260">
        <v>1345.5666666666666</v>
      </c>
      <c r="I450" s="260">
        <v>1368.0333333333333</v>
      </c>
      <c r="J450" s="260">
        <v>1381.6166666666666</v>
      </c>
      <c r="K450" s="259">
        <v>1354.45</v>
      </c>
      <c r="L450" s="259">
        <v>1318.4</v>
      </c>
      <c r="M450" s="259">
        <v>8.49892</v>
      </c>
      <c r="N450" s="1"/>
      <c r="O450" s="1"/>
    </row>
    <row r="451" spans="1:15" ht="12.75" customHeight="1">
      <c r="A451" s="30">
        <v>441</v>
      </c>
      <c r="B451" s="269" t="s">
        <v>199</v>
      </c>
      <c r="C451" s="259">
        <v>3425.9</v>
      </c>
      <c r="D451" s="260">
        <v>3424.0166666666664</v>
      </c>
      <c r="E451" s="260">
        <v>3408.8833333333328</v>
      </c>
      <c r="F451" s="260">
        <v>3391.8666666666663</v>
      </c>
      <c r="G451" s="260">
        <v>3376.7333333333327</v>
      </c>
      <c r="H451" s="260">
        <v>3441.0333333333328</v>
      </c>
      <c r="I451" s="260">
        <v>3456.1666666666661</v>
      </c>
      <c r="J451" s="260">
        <v>3473.1833333333329</v>
      </c>
      <c r="K451" s="259">
        <v>3439.15</v>
      </c>
      <c r="L451" s="259">
        <v>3407</v>
      </c>
      <c r="M451" s="259">
        <v>14.75065</v>
      </c>
      <c r="N451" s="1"/>
      <c r="O451" s="1"/>
    </row>
    <row r="452" spans="1:15" ht="12.75" customHeight="1">
      <c r="A452" s="30">
        <v>442</v>
      </c>
      <c r="B452" s="269" t="s">
        <v>195</v>
      </c>
      <c r="C452" s="259">
        <v>800.5</v>
      </c>
      <c r="D452" s="260">
        <v>797.36666666666667</v>
      </c>
      <c r="E452" s="260">
        <v>791.73333333333335</v>
      </c>
      <c r="F452" s="260">
        <v>782.9666666666667</v>
      </c>
      <c r="G452" s="260">
        <v>777.33333333333337</v>
      </c>
      <c r="H452" s="260">
        <v>806.13333333333333</v>
      </c>
      <c r="I452" s="260">
        <v>811.76666666666677</v>
      </c>
      <c r="J452" s="260">
        <v>820.5333333333333</v>
      </c>
      <c r="K452" s="259">
        <v>803</v>
      </c>
      <c r="L452" s="259">
        <v>788.6</v>
      </c>
      <c r="M452" s="259">
        <v>15.402010000000001</v>
      </c>
      <c r="N452" s="1"/>
      <c r="O452" s="1"/>
    </row>
    <row r="453" spans="1:15" ht="12.75" customHeight="1">
      <c r="A453" s="30">
        <v>443</v>
      </c>
      <c r="B453" s="269" t="s">
        <v>275</v>
      </c>
      <c r="C453" s="259">
        <v>6961.4</v>
      </c>
      <c r="D453" s="260">
        <v>6986.2333333333336</v>
      </c>
      <c r="E453" s="260">
        <v>6925.166666666667</v>
      </c>
      <c r="F453" s="260">
        <v>6888.9333333333334</v>
      </c>
      <c r="G453" s="260">
        <v>6827.8666666666668</v>
      </c>
      <c r="H453" s="260">
        <v>7022.4666666666672</v>
      </c>
      <c r="I453" s="260">
        <v>7083.5333333333328</v>
      </c>
      <c r="J453" s="260">
        <v>7119.7666666666673</v>
      </c>
      <c r="K453" s="259">
        <v>7047.3</v>
      </c>
      <c r="L453" s="259">
        <v>6950</v>
      </c>
      <c r="M453" s="259">
        <v>1.2256899999999999</v>
      </c>
      <c r="N453" s="1"/>
      <c r="O453" s="1"/>
    </row>
    <row r="454" spans="1:15" ht="12.75" customHeight="1">
      <c r="A454" s="30">
        <v>444</v>
      </c>
      <c r="B454" s="269" t="s">
        <v>837</v>
      </c>
      <c r="C454" s="259">
        <v>2325.4</v>
      </c>
      <c r="D454" s="260">
        <v>2331.4166666666665</v>
      </c>
      <c r="E454" s="260">
        <v>2312.9833333333331</v>
      </c>
      <c r="F454" s="260">
        <v>2300.5666666666666</v>
      </c>
      <c r="G454" s="260">
        <v>2282.1333333333332</v>
      </c>
      <c r="H454" s="260">
        <v>2343.833333333333</v>
      </c>
      <c r="I454" s="260">
        <v>2362.2666666666664</v>
      </c>
      <c r="J454" s="260">
        <v>2374.6833333333329</v>
      </c>
      <c r="K454" s="259">
        <v>2349.85</v>
      </c>
      <c r="L454" s="259">
        <v>2319</v>
      </c>
      <c r="M454" s="259">
        <v>0.15458</v>
      </c>
      <c r="N454" s="1"/>
      <c r="O454" s="1"/>
    </row>
    <row r="455" spans="1:15" ht="12.75" customHeight="1">
      <c r="A455" s="30">
        <v>445</v>
      </c>
      <c r="B455" s="269" t="s">
        <v>491</v>
      </c>
      <c r="C455" s="259">
        <v>230.55</v>
      </c>
      <c r="D455" s="260">
        <v>230.65</v>
      </c>
      <c r="E455" s="260">
        <v>227.60000000000002</v>
      </c>
      <c r="F455" s="260">
        <v>224.65</v>
      </c>
      <c r="G455" s="260">
        <v>221.60000000000002</v>
      </c>
      <c r="H455" s="260">
        <v>233.60000000000002</v>
      </c>
      <c r="I455" s="260">
        <v>236.65000000000003</v>
      </c>
      <c r="J455" s="260">
        <v>239.60000000000002</v>
      </c>
      <c r="K455" s="259">
        <v>233.7</v>
      </c>
      <c r="L455" s="259">
        <v>227.7</v>
      </c>
      <c r="M455" s="259">
        <v>19.967790000000001</v>
      </c>
      <c r="N455" s="1"/>
      <c r="O455" s="1"/>
    </row>
    <row r="456" spans="1:15" ht="12.75" customHeight="1">
      <c r="A456" s="30">
        <v>446</v>
      </c>
      <c r="B456" s="269" t="s">
        <v>196</v>
      </c>
      <c r="C456" s="259">
        <v>428.75</v>
      </c>
      <c r="D456" s="260">
        <v>431.34999999999997</v>
      </c>
      <c r="E456" s="260">
        <v>425.19999999999993</v>
      </c>
      <c r="F456" s="260">
        <v>421.65</v>
      </c>
      <c r="G456" s="260">
        <v>415.49999999999994</v>
      </c>
      <c r="H456" s="260">
        <v>434.89999999999992</v>
      </c>
      <c r="I456" s="260">
        <v>441.0499999999999</v>
      </c>
      <c r="J456" s="260">
        <v>444.59999999999991</v>
      </c>
      <c r="K456" s="259">
        <v>437.5</v>
      </c>
      <c r="L456" s="259">
        <v>427.8</v>
      </c>
      <c r="M456" s="259">
        <v>128.57807</v>
      </c>
      <c r="N456" s="1"/>
      <c r="O456" s="1"/>
    </row>
    <row r="457" spans="1:15" ht="12.75" customHeight="1">
      <c r="A457" s="30">
        <v>447</v>
      </c>
      <c r="B457" s="269" t="s">
        <v>197</v>
      </c>
      <c r="C457" s="259">
        <v>224.2</v>
      </c>
      <c r="D457" s="260">
        <v>224.13333333333333</v>
      </c>
      <c r="E457" s="260">
        <v>222.41666666666666</v>
      </c>
      <c r="F457" s="260">
        <v>220.63333333333333</v>
      </c>
      <c r="G457" s="260">
        <v>218.91666666666666</v>
      </c>
      <c r="H457" s="260">
        <v>225.91666666666666</v>
      </c>
      <c r="I457" s="260">
        <v>227.63333333333335</v>
      </c>
      <c r="J457" s="260">
        <v>229.41666666666666</v>
      </c>
      <c r="K457" s="259">
        <v>225.85</v>
      </c>
      <c r="L457" s="259">
        <v>222.35</v>
      </c>
      <c r="M457" s="259">
        <v>107.5061</v>
      </c>
      <c r="N457" s="1"/>
      <c r="O457" s="1"/>
    </row>
    <row r="458" spans="1:15" ht="12.75" customHeight="1">
      <c r="A458" s="30">
        <v>448</v>
      </c>
      <c r="B458" s="269" t="s">
        <v>198</v>
      </c>
      <c r="C458" s="259">
        <v>115.85</v>
      </c>
      <c r="D458" s="260">
        <v>114.86666666666667</v>
      </c>
      <c r="E458" s="260">
        <v>113.63333333333335</v>
      </c>
      <c r="F458" s="260">
        <v>111.41666666666669</v>
      </c>
      <c r="G458" s="260">
        <v>110.18333333333337</v>
      </c>
      <c r="H458" s="260">
        <v>117.08333333333334</v>
      </c>
      <c r="I458" s="260">
        <v>118.31666666666666</v>
      </c>
      <c r="J458" s="260">
        <v>120.53333333333333</v>
      </c>
      <c r="K458" s="259">
        <v>116.1</v>
      </c>
      <c r="L458" s="259">
        <v>112.65</v>
      </c>
      <c r="M458" s="259">
        <v>964.41799000000003</v>
      </c>
      <c r="N458" s="1"/>
      <c r="O458" s="1"/>
    </row>
    <row r="459" spans="1:15" ht="12.75" customHeight="1">
      <c r="A459" s="30">
        <v>449</v>
      </c>
      <c r="B459" s="269" t="s">
        <v>791</v>
      </c>
      <c r="C459" s="259">
        <v>100.3</v>
      </c>
      <c r="D459" s="260">
        <v>100.86666666666667</v>
      </c>
      <c r="E459" s="260">
        <v>99.433333333333351</v>
      </c>
      <c r="F459" s="260">
        <v>98.566666666666677</v>
      </c>
      <c r="G459" s="260">
        <v>97.133333333333354</v>
      </c>
      <c r="H459" s="260">
        <v>101.73333333333335</v>
      </c>
      <c r="I459" s="260">
        <v>103.16666666666669</v>
      </c>
      <c r="J459" s="260">
        <v>104.03333333333335</v>
      </c>
      <c r="K459" s="259">
        <v>102.3</v>
      </c>
      <c r="L459" s="259">
        <v>100</v>
      </c>
      <c r="M459" s="259">
        <v>8.3108500000000003</v>
      </c>
      <c r="N459" s="1"/>
      <c r="O459" s="1"/>
    </row>
    <row r="460" spans="1:15" ht="12.75" customHeight="1">
      <c r="A460" s="30">
        <v>450</v>
      </c>
      <c r="B460" s="269" t="s">
        <v>492</v>
      </c>
      <c r="C460" s="259">
        <v>2520.6999999999998</v>
      </c>
      <c r="D460" s="260">
        <v>2522.4666666666667</v>
      </c>
      <c r="E460" s="260">
        <v>2503.8333333333335</v>
      </c>
      <c r="F460" s="260">
        <v>2486.9666666666667</v>
      </c>
      <c r="G460" s="260">
        <v>2468.3333333333335</v>
      </c>
      <c r="H460" s="260">
        <v>2539.3333333333335</v>
      </c>
      <c r="I460" s="260">
        <v>2557.9666666666667</v>
      </c>
      <c r="J460" s="260">
        <v>2574.8333333333335</v>
      </c>
      <c r="K460" s="259">
        <v>2541.1</v>
      </c>
      <c r="L460" s="259">
        <v>2505.6</v>
      </c>
      <c r="M460" s="259">
        <v>3.7879999999999997E-2</v>
      </c>
      <c r="N460" s="1"/>
      <c r="O460" s="1"/>
    </row>
    <row r="461" spans="1:15" ht="12.75" customHeight="1">
      <c r="A461" s="30">
        <v>451</v>
      </c>
      <c r="B461" s="269" t="s">
        <v>200</v>
      </c>
      <c r="C461" s="259">
        <v>1099.75</v>
      </c>
      <c r="D461" s="260">
        <v>1105.3333333333333</v>
      </c>
      <c r="E461" s="260">
        <v>1090.6666666666665</v>
      </c>
      <c r="F461" s="260">
        <v>1081.5833333333333</v>
      </c>
      <c r="G461" s="260">
        <v>1066.9166666666665</v>
      </c>
      <c r="H461" s="260">
        <v>1114.4166666666665</v>
      </c>
      <c r="I461" s="260">
        <v>1129.083333333333</v>
      </c>
      <c r="J461" s="260">
        <v>1138.1666666666665</v>
      </c>
      <c r="K461" s="259">
        <v>1120</v>
      </c>
      <c r="L461" s="259">
        <v>1096.25</v>
      </c>
      <c r="M461" s="259">
        <v>27.60688</v>
      </c>
      <c r="N461" s="1"/>
      <c r="O461" s="1"/>
    </row>
    <row r="462" spans="1:15" ht="12.75" customHeight="1">
      <c r="A462" s="30">
        <v>452</v>
      </c>
      <c r="B462" s="269" t="s">
        <v>871</v>
      </c>
      <c r="C462" s="259">
        <v>632.6</v>
      </c>
      <c r="D462" s="260">
        <v>635.46666666666658</v>
      </c>
      <c r="E462" s="260">
        <v>626.43333333333317</v>
      </c>
      <c r="F462" s="260">
        <v>620.26666666666654</v>
      </c>
      <c r="G462" s="260">
        <v>611.23333333333312</v>
      </c>
      <c r="H462" s="260">
        <v>641.63333333333321</v>
      </c>
      <c r="I462" s="260">
        <v>650.66666666666674</v>
      </c>
      <c r="J462" s="260">
        <v>656.83333333333326</v>
      </c>
      <c r="K462" s="259">
        <v>644.5</v>
      </c>
      <c r="L462" s="259">
        <v>629.29999999999995</v>
      </c>
      <c r="M462" s="259">
        <v>3.0214400000000001</v>
      </c>
      <c r="N462" s="1"/>
      <c r="O462" s="1"/>
    </row>
    <row r="463" spans="1:15" ht="12.75" customHeight="1">
      <c r="A463" s="30">
        <v>453</v>
      </c>
      <c r="B463" s="269" t="s">
        <v>493</v>
      </c>
      <c r="C463" s="259">
        <v>109.95</v>
      </c>
      <c r="D463" s="260">
        <v>110.53333333333335</v>
      </c>
      <c r="E463" s="260">
        <v>108.61666666666669</v>
      </c>
      <c r="F463" s="260">
        <v>107.28333333333335</v>
      </c>
      <c r="G463" s="260">
        <v>105.36666666666669</v>
      </c>
      <c r="H463" s="260">
        <v>111.86666666666669</v>
      </c>
      <c r="I463" s="260">
        <v>113.78333333333335</v>
      </c>
      <c r="J463" s="260">
        <v>115.11666666666669</v>
      </c>
      <c r="K463" s="259">
        <v>112.45</v>
      </c>
      <c r="L463" s="259">
        <v>109.2</v>
      </c>
      <c r="M463" s="259">
        <v>7.1160600000000001</v>
      </c>
      <c r="N463" s="1"/>
      <c r="O463" s="1"/>
    </row>
    <row r="464" spans="1:15" ht="12.75" customHeight="1">
      <c r="A464" s="30">
        <v>454</v>
      </c>
      <c r="B464" s="269" t="s">
        <v>181</v>
      </c>
      <c r="C464" s="259">
        <v>691.8</v>
      </c>
      <c r="D464" s="260">
        <v>692.0333333333333</v>
      </c>
      <c r="E464" s="260">
        <v>685.06666666666661</v>
      </c>
      <c r="F464" s="260">
        <v>678.33333333333326</v>
      </c>
      <c r="G464" s="260">
        <v>671.36666666666656</v>
      </c>
      <c r="H464" s="260">
        <v>698.76666666666665</v>
      </c>
      <c r="I464" s="260">
        <v>705.73333333333335</v>
      </c>
      <c r="J464" s="260">
        <v>712.4666666666667</v>
      </c>
      <c r="K464" s="259">
        <v>699</v>
      </c>
      <c r="L464" s="259">
        <v>685.3</v>
      </c>
      <c r="M464" s="259">
        <v>3.2396500000000001</v>
      </c>
      <c r="N464" s="1"/>
      <c r="O464" s="1"/>
    </row>
    <row r="465" spans="1:15" ht="12.75" customHeight="1">
      <c r="A465" s="30">
        <v>455</v>
      </c>
      <c r="B465" s="269" t="s">
        <v>494</v>
      </c>
      <c r="C465" s="259">
        <v>2065.65</v>
      </c>
      <c r="D465" s="260">
        <v>2079.6166666666663</v>
      </c>
      <c r="E465" s="260">
        <v>2039.2333333333327</v>
      </c>
      <c r="F465" s="260">
        <v>2012.8166666666662</v>
      </c>
      <c r="G465" s="260">
        <v>1972.4333333333325</v>
      </c>
      <c r="H465" s="260">
        <v>2106.0333333333328</v>
      </c>
      <c r="I465" s="260">
        <v>2146.416666666667</v>
      </c>
      <c r="J465" s="260">
        <v>2172.833333333333</v>
      </c>
      <c r="K465" s="259">
        <v>2120</v>
      </c>
      <c r="L465" s="259">
        <v>2053.1999999999998</v>
      </c>
      <c r="M465" s="259">
        <v>0.48280000000000001</v>
      </c>
      <c r="N465" s="1"/>
      <c r="O465" s="1"/>
    </row>
    <row r="466" spans="1:15" ht="12.75" customHeight="1">
      <c r="A466" s="30">
        <v>456</v>
      </c>
      <c r="B466" s="269" t="s">
        <v>495</v>
      </c>
      <c r="C466" s="259">
        <v>641.45000000000005</v>
      </c>
      <c r="D466" s="260">
        <v>642.18333333333339</v>
      </c>
      <c r="E466" s="260">
        <v>637.41666666666674</v>
      </c>
      <c r="F466" s="260">
        <v>633.38333333333333</v>
      </c>
      <c r="G466" s="260">
        <v>628.61666666666667</v>
      </c>
      <c r="H466" s="260">
        <v>646.21666666666681</v>
      </c>
      <c r="I466" s="260">
        <v>650.98333333333346</v>
      </c>
      <c r="J466" s="260">
        <v>655.01666666666688</v>
      </c>
      <c r="K466" s="259">
        <v>646.95000000000005</v>
      </c>
      <c r="L466" s="259">
        <v>638.15</v>
      </c>
      <c r="M466" s="259">
        <v>0.24024999999999999</v>
      </c>
      <c r="N466" s="1"/>
      <c r="O466" s="1"/>
    </row>
    <row r="467" spans="1:15" ht="12.75" customHeight="1">
      <c r="A467" s="30">
        <v>457</v>
      </c>
      <c r="B467" s="269" t="s">
        <v>496</v>
      </c>
      <c r="C467" s="259">
        <v>3529.05</v>
      </c>
      <c r="D467" s="260">
        <v>3530.0166666666664</v>
      </c>
      <c r="E467" s="260">
        <v>3485.0333333333328</v>
      </c>
      <c r="F467" s="260">
        <v>3441.0166666666664</v>
      </c>
      <c r="G467" s="260">
        <v>3396.0333333333328</v>
      </c>
      <c r="H467" s="260">
        <v>3574.0333333333328</v>
      </c>
      <c r="I467" s="260">
        <v>3619.0166666666664</v>
      </c>
      <c r="J467" s="260">
        <v>3663.0333333333328</v>
      </c>
      <c r="K467" s="259">
        <v>3575</v>
      </c>
      <c r="L467" s="259">
        <v>3486</v>
      </c>
      <c r="M467" s="259">
        <v>1.1240300000000001</v>
      </c>
      <c r="N467" s="1"/>
      <c r="O467" s="1"/>
    </row>
    <row r="468" spans="1:15" ht="12.75" customHeight="1">
      <c r="A468" s="30">
        <v>458</v>
      </c>
      <c r="B468" s="269" t="s">
        <v>201</v>
      </c>
      <c r="C468" s="259">
        <v>2615.65</v>
      </c>
      <c r="D468" s="260">
        <v>2611.6166666666668</v>
      </c>
      <c r="E468" s="260">
        <v>2593.2833333333338</v>
      </c>
      <c r="F468" s="260">
        <v>2570.916666666667</v>
      </c>
      <c r="G468" s="260">
        <v>2552.5833333333339</v>
      </c>
      <c r="H468" s="260">
        <v>2633.9833333333336</v>
      </c>
      <c r="I468" s="260">
        <v>2652.3166666666666</v>
      </c>
      <c r="J468" s="260">
        <v>2674.6833333333334</v>
      </c>
      <c r="K468" s="259">
        <v>2629.95</v>
      </c>
      <c r="L468" s="259">
        <v>2589.25</v>
      </c>
      <c r="M468" s="259">
        <v>7.4711400000000001</v>
      </c>
      <c r="N468" s="1"/>
      <c r="O468" s="1"/>
    </row>
    <row r="469" spans="1:15" ht="12.75" customHeight="1">
      <c r="A469" s="30">
        <v>459</v>
      </c>
      <c r="B469" s="269" t="s">
        <v>202</v>
      </c>
      <c r="C469" s="259">
        <v>1619.9</v>
      </c>
      <c r="D469" s="260">
        <v>1618.55</v>
      </c>
      <c r="E469" s="260">
        <v>1605</v>
      </c>
      <c r="F469" s="260">
        <v>1590.1000000000001</v>
      </c>
      <c r="G469" s="260">
        <v>1576.5500000000002</v>
      </c>
      <c r="H469" s="260">
        <v>1633.4499999999998</v>
      </c>
      <c r="I469" s="260">
        <v>1646.9999999999995</v>
      </c>
      <c r="J469" s="260">
        <v>1661.8999999999996</v>
      </c>
      <c r="K469" s="259">
        <v>1632.1</v>
      </c>
      <c r="L469" s="259">
        <v>1603.65</v>
      </c>
      <c r="M469" s="259">
        <v>1.6408700000000001</v>
      </c>
      <c r="N469" s="1"/>
      <c r="O469" s="1"/>
    </row>
    <row r="470" spans="1:15" ht="12.75" customHeight="1">
      <c r="A470" s="30">
        <v>460</v>
      </c>
      <c r="B470" s="269" t="s">
        <v>203</v>
      </c>
      <c r="C470" s="259">
        <v>547.5</v>
      </c>
      <c r="D470" s="260">
        <v>547.5</v>
      </c>
      <c r="E470" s="260">
        <v>541.5</v>
      </c>
      <c r="F470" s="260">
        <v>535.5</v>
      </c>
      <c r="G470" s="260">
        <v>529.5</v>
      </c>
      <c r="H470" s="260">
        <v>553.5</v>
      </c>
      <c r="I470" s="260">
        <v>559.5</v>
      </c>
      <c r="J470" s="260">
        <v>565.5</v>
      </c>
      <c r="K470" s="259">
        <v>553.5</v>
      </c>
      <c r="L470" s="259">
        <v>541.5</v>
      </c>
      <c r="M470" s="259">
        <v>2.7385000000000002</v>
      </c>
      <c r="N470" s="1"/>
      <c r="O470" s="1"/>
    </row>
    <row r="471" spans="1:15" ht="12.75" customHeight="1">
      <c r="A471" s="30">
        <v>461</v>
      </c>
      <c r="B471" s="269" t="s">
        <v>620</v>
      </c>
      <c r="C471" s="259">
        <v>673.15</v>
      </c>
      <c r="D471" s="260">
        <v>675.38333333333333</v>
      </c>
      <c r="E471" s="260">
        <v>663.76666666666665</v>
      </c>
      <c r="F471" s="260">
        <v>654.38333333333333</v>
      </c>
      <c r="G471" s="260">
        <v>642.76666666666665</v>
      </c>
      <c r="H471" s="260">
        <v>684.76666666666665</v>
      </c>
      <c r="I471" s="260">
        <v>696.38333333333321</v>
      </c>
      <c r="J471" s="260">
        <v>705.76666666666665</v>
      </c>
      <c r="K471" s="259">
        <v>687</v>
      </c>
      <c r="L471" s="259">
        <v>666</v>
      </c>
      <c r="M471" s="259">
        <v>0.40184999999999998</v>
      </c>
      <c r="N471" s="1"/>
      <c r="O471" s="1"/>
    </row>
    <row r="472" spans="1:15" ht="12.75" customHeight="1">
      <c r="A472" s="30">
        <v>462</v>
      </c>
      <c r="B472" s="269" t="s">
        <v>204</v>
      </c>
      <c r="C472" s="259">
        <v>1475.55</v>
      </c>
      <c r="D472" s="260">
        <v>1468.4166666666667</v>
      </c>
      <c r="E472" s="260">
        <v>1455.8333333333335</v>
      </c>
      <c r="F472" s="260">
        <v>1436.1166666666668</v>
      </c>
      <c r="G472" s="260">
        <v>1423.5333333333335</v>
      </c>
      <c r="H472" s="260">
        <v>1488.1333333333334</v>
      </c>
      <c r="I472" s="260">
        <v>1500.7166666666669</v>
      </c>
      <c r="J472" s="260">
        <v>1520.4333333333334</v>
      </c>
      <c r="K472" s="259">
        <v>1481</v>
      </c>
      <c r="L472" s="259">
        <v>1448.7</v>
      </c>
      <c r="M472" s="259">
        <v>4.6204700000000001</v>
      </c>
      <c r="N472" s="1"/>
      <c r="O472" s="1"/>
    </row>
    <row r="473" spans="1:15" ht="12.75" customHeight="1">
      <c r="A473" s="30">
        <v>463</v>
      </c>
      <c r="B473" s="269" t="s">
        <v>497</v>
      </c>
      <c r="C473" s="259">
        <v>37.700000000000003</v>
      </c>
      <c r="D473" s="260">
        <v>37.933333333333337</v>
      </c>
      <c r="E473" s="260">
        <v>37.166666666666671</v>
      </c>
      <c r="F473" s="260">
        <v>36.633333333333333</v>
      </c>
      <c r="G473" s="260">
        <v>35.866666666666667</v>
      </c>
      <c r="H473" s="260">
        <v>38.466666666666676</v>
      </c>
      <c r="I473" s="260">
        <v>39.233333333333341</v>
      </c>
      <c r="J473" s="260">
        <v>39.76666666666668</v>
      </c>
      <c r="K473" s="259">
        <v>38.700000000000003</v>
      </c>
      <c r="L473" s="259">
        <v>37.4</v>
      </c>
      <c r="M473" s="259">
        <v>141.25111999999999</v>
      </c>
      <c r="N473" s="1"/>
      <c r="O473" s="1"/>
    </row>
    <row r="474" spans="1:15" ht="12.75" customHeight="1">
      <c r="A474" s="30">
        <v>464</v>
      </c>
      <c r="B474" s="269" t="s">
        <v>838</v>
      </c>
      <c r="C474" s="259">
        <v>296.7</v>
      </c>
      <c r="D474" s="260">
        <v>299.65000000000003</v>
      </c>
      <c r="E474" s="260">
        <v>292.10000000000008</v>
      </c>
      <c r="F474" s="260">
        <v>287.50000000000006</v>
      </c>
      <c r="G474" s="260">
        <v>279.9500000000001</v>
      </c>
      <c r="H474" s="260">
        <v>304.25000000000006</v>
      </c>
      <c r="I474" s="260">
        <v>311.8</v>
      </c>
      <c r="J474" s="260">
        <v>316.40000000000003</v>
      </c>
      <c r="K474" s="259">
        <v>307.2</v>
      </c>
      <c r="L474" s="259">
        <v>295.05</v>
      </c>
      <c r="M474" s="259">
        <v>6.3175600000000003</v>
      </c>
      <c r="N474" s="1"/>
      <c r="O474" s="1"/>
    </row>
    <row r="475" spans="1:15" ht="12.75" customHeight="1">
      <c r="A475" s="30">
        <v>465</v>
      </c>
      <c r="B475" s="269" t="s">
        <v>498</v>
      </c>
      <c r="C475" s="259">
        <v>288.45</v>
      </c>
      <c r="D475" s="260">
        <v>289.4666666666667</v>
      </c>
      <c r="E475" s="260">
        <v>285.43333333333339</v>
      </c>
      <c r="F475" s="260">
        <v>282.41666666666669</v>
      </c>
      <c r="G475" s="260">
        <v>278.38333333333338</v>
      </c>
      <c r="H475" s="260">
        <v>292.48333333333341</v>
      </c>
      <c r="I475" s="260">
        <v>296.51666666666671</v>
      </c>
      <c r="J475" s="260">
        <v>299.53333333333342</v>
      </c>
      <c r="K475" s="259">
        <v>293.5</v>
      </c>
      <c r="L475" s="259">
        <v>286.45</v>
      </c>
      <c r="M475" s="259">
        <v>2.6127899999999999</v>
      </c>
      <c r="N475" s="1"/>
      <c r="O475" s="1"/>
    </row>
    <row r="476" spans="1:15" ht="12.75" customHeight="1">
      <c r="A476" s="30">
        <v>466</v>
      </c>
      <c r="B476" s="269" t="s">
        <v>499</v>
      </c>
      <c r="C476" s="259">
        <v>2957.65</v>
      </c>
      <c r="D476" s="260">
        <v>2958.3166666666671</v>
      </c>
      <c r="E476" s="260">
        <v>2917.6333333333341</v>
      </c>
      <c r="F476" s="260">
        <v>2877.6166666666672</v>
      </c>
      <c r="G476" s="260">
        <v>2836.9333333333343</v>
      </c>
      <c r="H476" s="260">
        <v>2998.3333333333339</v>
      </c>
      <c r="I476" s="260">
        <v>3039.0166666666673</v>
      </c>
      <c r="J476" s="260">
        <v>3079.0333333333338</v>
      </c>
      <c r="K476" s="259">
        <v>2999</v>
      </c>
      <c r="L476" s="259">
        <v>2918.3</v>
      </c>
      <c r="M476" s="259">
        <v>4.3441900000000002</v>
      </c>
      <c r="N476" s="1"/>
      <c r="O476" s="1"/>
    </row>
    <row r="477" spans="1:15" ht="12.75" customHeight="1">
      <c r="A477" s="30">
        <v>467</v>
      </c>
      <c r="B477" s="269" t="s">
        <v>500</v>
      </c>
      <c r="C477" s="259">
        <v>605.70000000000005</v>
      </c>
      <c r="D477" s="260">
        <v>608</v>
      </c>
      <c r="E477" s="260">
        <v>599.70000000000005</v>
      </c>
      <c r="F477" s="260">
        <v>593.70000000000005</v>
      </c>
      <c r="G477" s="260">
        <v>585.40000000000009</v>
      </c>
      <c r="H477" s="260">
        <v>614</v>
      </c>
      <c r="I477" s="260">
        <v>622.29999999999995</v>
      </c>
      <c r="J477" s="260">
        <v>628.29999999999995</v>
      </c>
      <c r="K477" s="259">
        <v>616.29999999999995</v>
      </c>
      <c r="L477" s="259">
        <v>602</v>
      </c>
      <c r="M477" s="259">
        <v>2.6758299999999999</v>
      </c>
      <c r="N477" s="1"/>
      <c r="O477" s="1"/>
    </row>
    <row r="478" spans="1:15" ht="12.75" customHeight="1">
      <c r="A478" s="30">
        <v>468</v>
      </c>
      <c r="B478" s="269" t="s">
        <v>872</v>
      </c>
      <c r="C478" s="259">
        <v>556.29999999999995</v>
      </c>
      <c r="D478" s="260">
        <v>556.69999999999993</v>
      </c>
      <c r="E478" s="260">
        <v>551.94999999999982</v>
      </c>
      <c r="F478" s="260">
        <v>547.59999999999991</v>
      </c>
      <c r="G478" s="260">
        <v>542.8499999999998</v>
      </c>
      <c r="H478" s="260">
        <v>561.04999999999984</v>
      </c>
      <c r="I478" s="260">
        <v>565.80000000000007</v>
      </c>
      <c r="J478" s="260">
        <v>570.14999999999986</v>
      </c>
      <c r="K478" s="259">
        <v>561.45000000000005</v>
      </c>
      <c r="L478" s="259">
        <v>552.35</v>
      </c>
      <c r="M478" s="259">
        <v>3.3676300000000001</v>
      </c>
      <c r="N478" s="1"/>
      <c r="O478" s="1"/>
    </row>
    <row r="479" spans="1:15" ht="12.75" customHeight="1">
      <c r="A479" s="30">
        <v>469</v>
      </c>
      <c r="B479" s="269" t="s">
        <v>208</v>
      </c>
      <c r="C479" s="259">
        <v>802.8</v>
      </c>
      <c r="D479" s="260">
        <v>798.1</v>
      </c>
      <c r="E479" s="260">
        <v>789.2</v>
      </c>
      <c r="F479" s="260">
        <v>775.6</v>
      </c>
      <c r="G479" s="260">
        <v>766.7</v>
      </c>
      <c r="H479" s="260">
        <v>811.7</v>
      </c>
      <c r="I479" s="260">
        <v>820.59999999999991</v>
      </c>
      <c r="J479" s="260">
        <v>834.2</v>
      </c>
      <c r="K479" s="259">
        <v>807</v>
      </c>
      <c r="L479" s="259">
        <v>784.5</v>
      </c>
      <c r="M479" s="259">
        <v>41.146940000000001</v>
      </c>
      <c r="N479" s="1"/>
      <c r="O479" s="1"/>
    </row>
    <row r="480" spans="1:15" ht="12.75" customHeight="1">
      <c r="A480" s="30">
        <v>470</v>
      </c>
      <c r="B480" s="269" t="s">
        <v>501</v>
      </c>
      <c r="C480" s="259">
        <v>778.15</v>
      </c>
      <c r="D480" s="260">
        <v>775.54999999999984</v>
      </c>
      <c r="E480" s="260">
        <v>766.14999999999964</v>
      </c>
      <c r="F480" s="260">
        <v>754.14999999999975</v>
      </c>
      <c r="G480" s="260">
        <v>744.74999999999955</v>
      </c>
      <c r="H480" s="260">
        <v>787.54999999999973</v>
      </c>
      <c r="I480" s="260">
        <v>796.95</v>
      </c>
      <c r="J480" s="260">
        <v>808.94999999999982</v>
      </c>
      <c r="K480" s="259">
        <v>784.95</v>
      </c>
      <c r="L480" s="259">
        <v>763.55</v>
      </c>
      <c r="M480" s="259">
        <v>1.06633</v>
      </c>
      <c r="N480" s="1"/>
      <c r="O480" s="1"/>
    </row>
    <row r="481" spans="1:15" ht="12.75" customHeight="1">
      <c r="A481" s="30">
        <v>471</v>
      </c>
      <c r="B481" s="269" t="s">
        <v>207</v>
      </c>
      <c r="C481" s="259">
        <v>7198.6</v>
      </c>
      <c r="D481" s="260">
        <v>7213.7</v>
      </c>
      <c r="E481" s="260">
        <v>7142.4</v>
      </c>
      <c r="F481" s="260">
        <v>7086.2</v>
      </c>
      <c r="G481" s="260">
        <v>7014.9</v>
      </c>
      <c r="H481" s="260">
        <v>7269.9</v>
      </c>
      <c r="I481" s="260">
        <v>7341.2000000000007</v>
      </c>
      <c r="J481" s="260">
        <v>7397.4</v>
      </c>
      <c r="K481" s="259">
        <v>7285</v>
      </c>
      <c r="L481" s="259">
        <v>7157.5</v>
      </c>
      <c r="M481" s="259">
        <v>2.35887</v>
      </c>
      <c r="N481" s="1"/>
      <c r="O481" s="1"/>
    </row>
    <row r="482" spans="1:15" ht="12.75" customHeight="1">
      <c r="A482" s="30">
        <v>472</v>
      </c>
      <c r="B482" s="269" t="s">
        <v>276</v>
      </c>
      <c r="C482" s="259">
        <v>82.9</v>
      </c>
      <c r="D482" s="260">
        <v>82.783333333333346</v>
      </c>
      <c r="E482" s="260">
        <v>81.916666666666686</v>
      </c>
      <c r="F482" s="260">
        <v>80.933333333333337</v>
      </c>
      <c r="G482" s="260">
        <v>80.066666666666677</v>
      </c>
      <c r="H482" s="260">
        <v>83.766666666666694</v>
      </c>
      <c r="I482" s="260">
        <v>84.63333333333334</v>
      </c>
      <c r="J482" s="260">
        <v>85.616666666666703</v>
      </c>
      <c r="K482" s="259">
        <v>83.65</v>
      </c>
      <c r="L482" s="259">
        <v>81.8</v>
      </c>
      <c r="M482" s="259">
        <v>140.06191999999999</v>
      </c>
      <c r="N482" s="1"/>
      <c r="O482" s="1"/>
    </row>
    <row r="483" spans="1:15" ht="12.75" customHeight="1">
      <c r="A483" s="30">
        <v>473</v>
      </c>
      <c r="B483" s="269" t="s">
        <v>206</v>
      </c>
      <c r="C483" s="259">
        <v>1748.4</v>
      </c>
      <c r="D483" s="260">
        <v>1746.8333333333333</v>
      </c>
      <c r="E483" s="260">
        <v>1730.1166666666666</v>
      </c>
      <c r="F483" s="260">
        <v>1711.8333333333333</v>
      </c>
      <c r="G483" s="260">
        <v>1695.1166666666666</v>
      </c>
      <c r="H483" s="260">
        <v>1765.1166666666666</v>
      </c>
      <c r="I483" s="260">
        <v>1781.8333333333333</v>
      </c>
      <c r="J483" s="260">
        <v>1800.1166666666666</v>
      </c>
      <c r="K483" s="259">
        <v>1763.55</v>
      </c>
      <c r="L483" s="259">
        <v>1728.55</v>
      </c>
      <c r="M483" s="259">
        <v>4.06142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929.6</v>
      </c>
      <c r="D484" s="275">
        <v>930.11666666666667</v>
      </c>
      <c r="E484" s="275">
        <v>921.08333333333337</v>
      </c>
      <c r="F484" s="275">
        <v>912.56666666666672</v>
      </c>
      <c r="G484" s="275">
        <v>903.53333333333342</v>
      </c>
      <c r="H484" s="275">
        <v>938.63333333333333</v>
      </c>
      <c r="I484" s="275">
        <v>947.66666666666663</v>
      </c>
      <c r="J484" s="274">
        <v>956.18333333333328</v>
      </c>
      <c r="K484" s="274">
        <v>939.15</v>
      </c>
      <c r="L484" s="274">
        <v>921.6</v>
      </c>
      <c r="M484" s="230">
        <v>10.241429999999999</v>
      </c>
      <c r="N484" s="1"/>
      <c r="O484" s="1"/>
    </row>
    <row r="485" spans="1:15" ht="12.75" customHeight="1">
      <c r="A485" s="30">
        <v>475</v>
      </c>
      <c r="B485" s="274" t="s">
        <v>277</v>
      </c>
      <c r="C485" s="275">
        <v>252.1</v>
      </c>
      <c r="D485" s="275">
        <v>253</v>
      </c>
      <c r="E485" s="275">
        <v>251</v>
      </c>
      <c r="F485" s="275">
        <v>249.9</v>
      </c>
      <c r="G485" s="275">
        <v>247.9</v>
      </c>
      <c r="H485" s="275">
        <v>254.1</v>
      </c>
      <c r="I485" s="275">
        <v>256.10000000000002</v>
      </c>
      <c r="J485" s="274">
        <v>257.2</v>
      </c>
      <c r="K485" s="274">
        <v>255</v>
      </c>
      <c r="L485" s="274">
        <v>251.9</v>
      </c>
      <c r="M485" s="230">
        <v>1.05166</v>
      </c>
      <c r="N485" s="1"/>
      <c r="O485" s="1"/>
    </row>
    <row r="486" spans="1:15" ht="12.75" customHeight="1">
      <c r="A486" s="30">
        <v>476</v>
      </c>
      <c r="B486" s="274" t="s">
        <v>502</v>
      </c>
      <c r="C486" s="259">
        <v>2808.55</v>
      </c>
      <c r="D486" s="260">
        <v>2793.9666666666672</v>
      </c>
      <c r="E486" s="260">
        <v>2767.2833333333342</v>
      </c>
      <c r="F486" s="260">
        <v>2726.0166666666669</v>
      </c>
      <c r="G486" s="260">
        <v>2699.3333333333339</v>
      </c>
      <c r="H486" s="260">
        <v>2835.2333333333345</v>
      </c>
      <c r="I486" s="260">
        <v>2861.916666666667</v>
      </c>
      <c r="J486" s="260">
        <v>2903.1833333333348</v>
      </c>
      <c r="K486" s="259">
        <v>2820.65</v>
      </c>
      <c r="L486" s="259">
        <v>2752.7</v>
      </c>
      <c r="M486" s="259">
        <v>0.20197999999999999</v>
      </c>
      <c r="N486" s="1"/>
      <c r="O486" s="1"/>
    </row>
    <row r="487" spans="1:15" ht="12.75" customHeight="1">
      <c r="A487" s="30">
        <v>477</v>
      </c>
      <c r="B487" s="274" t="s">
        <v>503</v>
      </c>
      <c r="C487" s="275">
        <v>715.3</v>
      </c>
      <c r="D487" s="275">
        <v>717.26666666666677</v>
      </c>
      <c r="E487" s="275">
        <v>709.53333333333353</v>
      </c>
      <c r="F487" s="275">
        <v>703.76666666666677</v>
      </c>
      <c r="G487" s="275">
        <v>696.03333333333353</v>
      </c>
      <c r="H487" s="275">
        <v>723.03333333333353</v>
      </c>
      <c r="I487" s="275">
        <v>730.76666666666688</v>
      </c>
      <c r="J487" s="274">
        <v>736.53333333333353</v>
      </c>
      <c r="K487" s="274">
        <v>725</v>
      </c>
      <c r="L487" s="274">
        <v>711.5</v>
      </c>
      <c r="M487" s="230">
        <v>2.3682500000000002</v>
      </c>
      <c r="N487" s="1"/>
      <c r="O487" s="1"/>
    </row>
    <row r="488" spans="1:15" ht="12.75" customHeight="1">
      <c r="A488" s="30">
        <v>478</v>
      </c>
      <c r="B488" s="274" t="s">
        <v>504</v>
      </c>
      <c r="C488" s="259">
        <v>351.95</v>
      </c>
      <c r="D488" s="260">
        <v>353.65000000000003</v>
      </c>
      <c r="E488" s="260">
        <v>349.30000000000007</v>
      </c>
      <c r="F488" s="260">
        <v>346.65000000000003</v>
      </c>
      <c r="G488" s="260">
        <v>342.30000000000007</v>
      </c>
      <c r="H488" s="260">
        <v>356.30000000000007</v>
      </c>
      <c r="I488" s="260">
        <v>360.65000000000009</v>
      </c>
      <c r="J488" s="260">
        <v>363.30000000000007</v>
      </c>
      <c r="K488" s="259">
        <v>358</v>
      </c>
      <c r="L488" s="259">
        <v>351</v>
      </c>
      <c r="M488" s="259">
        <v>1.45105</v>
      </c>
      <c r="N488" s="1"/>
      <c r="O488" s="1"/>
    </row>
    <row r="489" spans="1:15" ht="12.75" customHeight="1">
      <c r="A489" s="30">
        <v>479</v>
      </c>
      <c r="B489" s="274" t="s">
        <v>505</v>
      </c>
      <c r="C489" s="275">
        <v>354.35</v>
      </c>
      <c r="D489" s="275">
        <v>351.98333333333335</v>
      </c>
      <c r="E489" s="260">
        <v>346.9666666666667</v>
      </c>
      <c r="F489" s="260">
        <v>339.58333333333337</v>
      </c>
      <c r="G489" s="260">
        <v>334.56666666666672</v>
      </c>
      <c r="H489" s="260">
        <v>359.36666666666667</v>
      </c>
      <c r="I489" s="260">
        <v>364.38333333333333</v>
      </c>
      <c r="J489" s="260">
        <v>371.76666666666665</v>
      </c>
      <c r="K489" s="259">
        <v>357</v>
      </c>
      <c r="L489" s="259">
        <v>344.6</v>
      </c>
      <c r="M489" s="259">
        <v>4.1037400000000002</v>
      </c>
      <c r="N489" s="1"/>
      <c r="O489" s="1"/>
    </row>
    <row r="490" spans="1:15" ht="12.75" customHeight="1">
      <c r="A490" s="30">
        <v>480</v>
      </c>
      <c r="B490" s="274" t="s">
        <v>506</v>
      </c>
      <c r="C490" s="259">
        <v>293.5</v>
      </c>
      <c r="D490" s="260">
        <v>293.56666666666666</v>
      </c>
      <c r="E490" s="260">
        <v>291.08333333333331</v>
      </c>
      <c r="F490" s="260">
        <v>288.66666666666663</v>
      </c>
      <c r="G490" s="260">
        <v>286.18333333333328</v>
      </c>
      <c r="H490" s="260">
        <v>295.98333333333335</v>
      </c>
      <c r="I490" s="260">
        <v>298.4666666666667</v>
      </c>
      <c r="J490" s="260">
        <v>300.88333333333338</v>
      </c>
      <c r="K490" s="259">
        <v>296.05</v>
      </c>
      <c r="L490" s="259">
        <v>291.14999999999998</v>
      </c>
      <c r="M490" s="259">
        <v>1.3296699999999999</v>
      </c>
      <c r="N490" s="1"/>
      <c r="O490" s="1"/>
    </row>
    <row r="491" spans="1:15" ht="12.75" customHeight="1">
      <c r="A491" s="30">
        <v>481</v>
      </c>
      <c r="B491" s="274" t="s">
        <v>278</v>
      </c>
      <c r="C491" s="275">
        <v>1352.8</v>
      </c>
      <c r="D491" s="275">
        <v>1340.9333333333332</v>
      </c>
      <c r="E491" s="260">
        <v>1304.2166666666662</v>
      </c>
      <c r="F491" s="260">
        <v>1255.633333333333</v>
      </c>
      <c r="G491" s="260">
        <v>1218.9166666666661</v>
      </c>
      <c r="H491" s="260">
        <v>1389.5166666666664</v>
      </c>
      <c r="I491" s="260">
        <v>1426.2333333333331</v>
      </c>
      <c r="J491" s="260">
        <v>1474.8166666666666</v>
      </c>
      <c r="K491" s="259">
        <v>1377.65</v>
      </c>
      <c r="L491" s="259">
        <v>1292.3499999999999</v>
      </c>
      <c r="M491" s="259">
        <v>19.747019999999999</v>
      </c>
      <c r="N491" s="1"/>
      <c r="O491" s="1"/>
    </row>
    <row r="492" spans="1:15" ht="12.75" customHeight="1">
      <c r="A492" s="30">
        <v>482</v>
      </c>
      <c r="B492" s="230" t="s">
        <v>873</v>
      </c>
      <c r="C492" s="259">
        <v>1364.3</v>
      </c>
      <c r="D492" s="260">
        <v>1371.4666666666665</v>
      </c>
      <c r="E492" s="260">
        <v>1343.9333333333329</v>
      </c>
      <c r="F492" s="260">
        <v>1323.5666666666664</v>
      </c>
      <c r="G492" s="260">
        <v>1296.0333333333328</v>
      </c>
      <c r="H492" s="260">
        <v>1391.833333333333</v>
      </c>
      <c r="I492" s="260">
        <v>1419.3666666666663</v>
      </c>
      <c r="J492" s="260">
        <v>1439.7333333333331</v>
      </c>
      <c r="K492" s="259">
        <v>1399</v>
      </c>
      <c r="L492" s="259">
        <v>1351.1</v>
      </c>
      <c r="M492" s="259">
        <v>1.06128</v>
      </c>
      <c r="N492" s="1"/>
      <c r="O492" s="1"/>
    </row>
    <row r="493" spans="1:15" ht="12.75" customHeight="1">
      <c r="A493" s="30">
        <v>483</v>
      </c>
      <c r="B493" s="230" t="s">
        <v>209</v>
      </c>
      <c r="C493" s="275">
        <v>319.25</v>
      </c>
      <c r="D493" s="275">
        <v>318.85000000000002</v>
      </c>
      <c r="E493" s="260">
        <v>315.50000000000006</v>
      </c>
      <c r="F493" s="260">
        <v>311.75000000000006</v>
      </c>
      <c r="G493" s="260">
        <v>308.40000000000009</v>
      </c>
      <c r="H493" s="260">
        <v>322.60000000000002</v>
      </c>
      <c r="I493" s="260">
        <v>325.94999999999993</v>
      </c>
      <c r="J493" s="260">
        <v>329.7</v>
      </c>
      <c r="K493" s="259">
        <v>322.2</v>
      </c>
      <c r="L493" s="259">
        <v>315.10000000000002</v>
      </c>
      <c r="M493" s="259">
        <v>170.18136999999999</v>
      </c>
      <c r="N493" s="1"/>
      <c r="O493" s="1"/>
    </row>
    <row r="494" spans="1:15" ht="12.75" customHeight="1">
      <c r="A494" s="30">
        <v>484</v>
      </c>
      <c r="B494" s="230" t="s">
        <v>839</v>
      </c>
      <c r="C494" s="259">
        <v>462.9</v>
      </c>
      <c r="D494" s="260">
        <v>462.34999999999997</v>
      </c>
      <c r="E494" s="260">
        <v>451.54999999999995</v>
      </c>
      <c r="F494" s="260">
        <v>440.2</v>
      </c>
      <c r="G494" s="260">
        <v>429.4</v>
      </c>
      <c r="H494" s="260">
        <v>473.69999999999993</v>
      </c>
      <c r="I494" s="260">
        <v>484.5</v>
      </c>
      <c r="J494" s="260">
        <v>495.84999999999991</v>
      </c>
      <c r="K494" s="259">
        <v>473.15</v>
      </c>
      <c r="L494" s="259">
        <v>451</v>
      </c>
      <c r="M494" s="259">
        <v>1.1919299999999999</v>
      </c>
      <c r="N494" s="1"/>
      <c r="O494" s="1"/>
    </row>
    <row r="495" spans="1:15" ht="12.75" customHeight="1">
      <c r="A495" s="30">
        <v>485</v>
      </c>
      <c r="B495" s="230" t="s">
        <v>507</v>
      </c>
      <c r="C495" s="275">
        <v>2098.1999999999998</v>
      </c>
      <c r="D495" s="275">
        <v>2127.4</v>
      </c>
      <c r="E495" s="260">
        <v>2059.8000000000002</v>
      </c>
      <c r="F495" s="260">
        <v>2021.4</v>
      </c>
      <c r="G495" s="260">
        <v>1953.8000000000002</v>
      </c>
      <c r="H495" s="260">
        <v>2165.8000000000002</v>
      </c>
      <c r="I495" s="260">
        <v>2233.3999999999996</v>
      </c>
      <c r="J495" s="260">
        <v>2271.8000000000002</v>
      </c>
      <c r="K495" s="259">
        <v>2195</v>
      </c>
      <c r="L495" s="259">
        <v>2089</v>
      </c>
      <c r="M495" s="259">
        <v>0.54257999999999995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8.15</v>
      </c>
      <c r="D496" s="275">
        <v>8.2166666666666668</v>
      </c>
      <c r="E496" s="260">
        <v>8.0833333333333339</v>
      </c>
      <c r="F496" s="260">
        <v>8.0166666666666675</v>
      </c>
      <c r="G496" s="260">
        <v>7.8833333333333346</v>
      </c>
      <c r="H496" s="260">
        <v>8.2833333333333332</v>
      </c>
      <c r="I496" s="260">
        <v>8.4166666666666661</v>
      </c>
      <c r="J496" s="260">
        <v>8.4833333333333325</v>
      </c>
      <c r="K496" s="259">
        <v>8.35</v>
      </c>
      <c r="L496" s="259">
        <v>8.15</v>
      </c>
      <c r="M496" s="259">
        <v>548.67544999999996</v>
      </c>
      <c r="N496" s="1"/>
      <c r="O496" s="1"/>
    </row>
    <row r="497" spans="1:15" ht="12.75" customHeight="1">
      <c r="A497" s="30">
        <v>487</v>
      </c>
      <c r="B497" s="230" t="s">
        <v>210</v>
      </c>
      <c r="C497" s="275">
        <v>858.45</v>
      </c>
      <c r="D497" s="275">
        <v>856.48333333333323</v>
      </c>
      <c r="E497" s="260">
        <v>850.56666666666649</v>
      </c>
      <c r="F497" s="260">
        <v>842.68333333333328</v>
      </c>
      <c r="G497" s="260">
        <v>836.76666666666654</v>
      </c>
      <c r="H497" s="260">
        <v>864.36666666666645</v>
      </c>
      <c r="I497" s="260">
        <v>870.28333333333319</v>
      </c>
      <c r="J497" s="260">
        <v>878.1666666666664</v>
      </c>
      <c r="K497" s="259">
        <v>862.4</v>
      </c>
      <c r="L497" s="259">
        <v>848.6</v>
      </c>
      <c r="M497" s="259">
        <v>10.45757</v>
      </c>
      <c r="N497" s="1"/>
      <c r="O497" s="1"/>
    </row>
    <row r="498" spans="1:15" ht="12.75" customHeight="1">
      <c r="A498" s="30">
        <v>488</v>
      </c>
      <c r="B498" s="230" t="s">
        <v>508</v>
      </c>
      <c r="C498" s="275">
        <v>253.9</v>
      </c>
      <c r="D498" s="275">
        <v>251.45000000000002</v>
      </c>
      <c r="E498" s="260">
        <v>247.05000000000004</v>
      </c>
      <c r="F498" s="260">
        <v>240.20000000000002</v>
      </c>
      <c r="G498" s="260">
        <v>235.80000000000004</v>
      </c>
      <c r="H498" s="260">
        <v>258.30000000000007</v>
      </c>
      <c r="I498" s="260">
        <v>262.70000000000005</v>
      </c>
      <c r="J498" s="260">
        <v>269.55000000000007</v>
      </c>
      <c r="K498" s="259">
        <v>255.85</v>
      </c>
      <c r="L498" s="259">
        <v>244.6</v>
      </c>
      <c r="M498" s="259">
        <v>13.942550000000001</v>
      </c>
      <c r="N498" s="1"/>
      <c r="O498" s="1"/>
    </row>
    <row r="499" spans="1:15" ht="12.75" customHeight="1">
      <c r="A499" s="30">
        <v>489</v>
      </c>
      <c r="B499" s="230" t="s">
        <v>509</v>
      </c>
      <c r="C499" s="275">
        <v>79.45</v>
      </c>
      <c r="D499" s="275">
        <v>80.016666666666666</v>
      </c>
      <c r="E499" s="260">
        <v>78.433333333333337</v>
      </c>
      <c r="F499" s="260">
        <v>77.416666666666671</v>
      </c>
      <c r="G499" s="260">
        <v>75.833333333333343</v>
      </c>
      <c r="H499" s="260">
        <v>81.033333333333331</v>
      </c>
      <c r="I499" s="260">
        <v>82.616666666666674</v>
      </c>
      <c r="J499" s="260">
        <v>83.633333333333326</v>
      </c>
      <c r="K499" s="259">
        <v>81.599999999999994</v>
      </c>
      <c r="L499" s="259">
        <v>79</v>
      </c>
      <c r="M499" s="259">
        <v>14.27928</v>
      </c>
      <c r="N499" s="1"/>
      <c r="O499" s="1"/>
    </row>
    <row r="500" spans="1:15" ht="12.75" customHeight="1">
      <c r="A500" s="30">
        <v>490</v>
      </c>
      <c r="B500" s="230" t="s">
        <v>510</v>
      </c>
      <c r="C500" s="275">
        <v>739.9</v>
      </c>
      <c r="D500" s="275">
        <v>735.46666666666658</v>
      </c>
      <c r="E500" s="260">
        <v>725.98333333333312</v>
      </c>
      <c r="F500" s="260">
        <v>712.06666666666649</v>
      </c>
      <c r="G500" s="260">
        <v>702.58333333333303</v>
      </c>
      <c r="H500" s="260">
        <v>749.38333333333321</v>
      </c>
      <c r="I500" s="260">
        <v>758.86666666666656</v>
      </c>
      <c r="J500" s="260">
        <v>772.7833333333333</v>
      </c>
      <c r="K500" s="259">
        <v>744.95</v>
      </c>
      <c r="L500" s="259">
        <v>721.55</v>
      </c>
      <c r="M500" s="259">
        <v>1.51058</v>
      </c>
      <c r="N500" s="1"/>
      <c r="O500" s="1"/>
    </row>
    <row r="501" spans="1:15" ht="12.75" customHeight="1">
      <c r="A501" s="30">
        <v>491</v>
      </c>
      <c r="B501" s="230" t="s">
        <v>279</v>
      </c>
      <c r="C501" s="275">
        <v>1529.55</v>
      </c>
      <c r="D501" s="275">
        <v>1535.7666666666667</v>
      </c>
      <c r="E501" s="260">
        <v>1515.7833333333333</v>
      </c>
      <c r="F501" s="260">
        <v>1502.0166666666667</v>
      </c>
      <c r="G501" s="260">
        <v>1482.0333333333333</v>
      </c>
      <c r="H501" s="260">
        <v>1549.5333333333333</v>
      </c>
      <c r="I501" s="260">
        <v>1569.5166666666664</v>
      </c>
      <c r="J501" s="260">
        <v>1583.2833333333333</v>
      </c>
      <c r="K501" s="259">
        <v>1555.75</v>
      </c>
      <c r="L501" s="259">
        <v>1522</v>
      </c>
      <c r="M501" s="259">
        <v>1.19231</v>
      </c>
      <c r="N501" s="1"/>
      <c r="O501" s="1"/>
    </row>
    <row r="502" spans="1:15" ht="12.75" customHeight="1">
      <c r="A502" s="30">
        <v>492</v>
      </c>
      <c r="B502" s="230" t="s">
        <v>211</v>
      </c>
      <c r="C502" s="230">
        <v>412.35</v>
      </c>
      <c r="D502" s="275">
        <v>412.64999999999992</v>
      </c>
      <c r="E502" s="260">
        <v>410.34999999999985</v>
      </c>
      <c r="F502" s="260">
        <v>408.34999999999991</v>
      </c>
      <c r="G502" s="260">
        <v>406.04999999999984</v>
      </c>
      <c r="H502" s="260">
        <v>414.64999999999986</v>
      </c>
      <c r="I502" s="260">
        <v>416.94999999999993</v>
      </c>
      <c r="J502" s="260">
        <v>418.94999999999987</v>
      </c>
      <c r="K502" s="259">
        <v>414.95</v>
      </c>
      <c r="L502" s="259">
        <v>410.65</v>
      </c>
      <c r="M502" s="259">
        <v>49.735309999999998</v>
      </c>
      <c r="N502" s="1"/>
      <c r="O502" s="1"/>
    </row>
    <row r="503" spans="1:15" ht="12.75" customHeight="1">
      <c r="A503" s="30">
        <v>493</v>
      </c>
      <c r="B503" s="230" t="s">
        <v>511</v>
      </c>
      <c r="C503" s="230">
        <v>236</v>
      </c>
      <c r="D503" s="275">
        <v>238.68333333333331</v>
      </c>
      <c r="E503" s="260">
        <v>232.36666666666662</v>
      </c>
      <c r="F503" s="260">
        <v>228.73333333333332</v>
      </c>
      <c r="G503" s="260">
        <v>222.41666666666663</v>
      </c>
      <c r="H503" s="260">
        <v>242.31666666666661</v>
      </c>
      <c r="I503" s="260">
        <v>248.63333333333327</v>
      </c>
      <c r="J503" s="260">
        <v>252.26666666666659</v>
      </c>
      <c r="K503" s="259">
        <v>245</v>
      </c>
      <c r="L503" s="259">
        <v>235.05</v>
      </c>
      <c r="M503" s="259">
        <v>14.1777</v>
      </c>
      <c r="N503" s="1"/>
      <c r="O503" s="1"/>
    </row>
    <row r="504" spans="1:15" ht="12.75" customHeight="1">
      <c r="A504" s="30">
        <v>494</v>
      </c>
      <c r="B504" s="230" t="s">
        <v>280</v>
      </c>
      <c r="C504" s="230">
        <v>17.45</v>
      </c>
      <c r="D504" s="275">
        <v>17.533333333333335</v>
      </c>
      <c r="E504" s="260">
        <v>17.266666666666669</v>
      </c>
      <c r="F504" s="260">
        <v>17.083333333333336</v>
      </c>
      <c r="G504" s="260">
        <v>16.81666666666667</v>
      </c>
      <c r="H504" s="260">
        <v>17.716666666666669</v>
      </c>
      <c r="I504" s="260">
        <v>17.983333333333334</v>
      </c>
      <c r="J504" s="260">
        <v>18.166666666666668</v>
      </c>
      <c r="K504" s="259">
        <v>17.8</v>
      </c>
      <c r="L504" s="259">
        <v>17.350000000000001</v>
      </c>
      <c r="M504" s="259">
        <v>1387.8067000000001</v>
      </c>
      <c r="N504" s="1"/>
      <c r="O504" s="1"/>
    </row>
    <row r="505" spans="1:15" ht="12.75" customHeight="1">
      <c r="A505" s="30">
        <v>495</v>
      </c>
      <c r="B505" s="230" t="s">
        <v>840</v>
      </c>
      <c r="C505" s="230">
        <v>9374</v>
      </c>
      <c r="D505" s="275">
        <v>9407.6666666666661</v>
      </c>
      <c r="E505" s="260">
        <v>9316.3333333333321</v>
      </c>
      <c r="F505" s="260">
        <v>9258.6666666666661</v>
      </c>
      <c r="G505" s="260">
        <v>9167.3333333333321</v>
      </c>
      <c r="H505" s="260">
        <v>9465.3333333333321</v>
      </c>
      <c r="I505" s="260">
        <v>9556.6666666666642</v>
      </c>
      <c r="J505" s="260">
        <v>9614.3333333333321</v>
      </c>
      <c r="K505" s="259">
        <v>9499</v>
      </c>
      <c r="L505" s="259">
        <v>9350</v>
      </c>
      <c r="M505" s="259">
        <v>1.7829999999999999E-2</v>
      </c>
      <c r="N505" s="1"/>
      <c r="O505" s="1"/>
    </row>
    <row r="506" spans="1:15" ht="12.75" customHeight="1">
      <c r="A506" s="30">
        <v>496</v>
      </c>
      <c r="B506" s="230" t="s">
        <v>212</v>
      </c>
      <c r="C506" s="275">
        <v>268.2</v>
      </c>
      <c r="D506" s="260">
        <v>268.59999999999997</v>
      </c>
      <c r="E506" s="260">
        <v>266.14999999999992</v>
      </c>
      <c r="F506" s="260">
        <v>264.09999999999997</v>
      </c>
      <c r="G506" s="260">
        <v>261.64999999999992</v>
      </c>
      <c r="H506" s="260">
        <v>270.64999999999992</v>
      </c>
      <c r="I506" s="260">
        <v>273.09999999999997</v>
      </c>
      <c r="J506" s="259">
        <v>275.14999999999992</v>
      </c>
      <c r="K506" s="259">
        <v>271.05</v>
      </c>
      <c r="L506" s="259">
        <v>266.55</v>
      </c>
      <c r="M506" s="230">
        <v>55.745460000000001</v>
      </c>
      <c r="N506" s="1"/>
      <c r="O506" s="1"/>
    </row>
    <row r="507" spans="1:15" ht="12.75" customHeight="1">
      <c r="A507" s="30">
        <v>497</v>
      </c>
      <c r="B507" s="230" t="s">
        <v>512</v>
      </c>
      <c r="C507" s="275">
        <v>238.25</v>
      </c>
      <c r="D507" s="260">
        <v>240.88333333333333</v>
      </c>
      <c r="E507" s="260">
        <v>234.36666666666665</v>
      </c>
      <c r="F507" s="260">
        <v>230.48333333333332</v>
      </c>
      <c r="G507" s="260">
        <v>223.96666666666664</v>
      </c>
      <c r="H507" s="260">
        <v>244.76666666666665</v>
      </c>
      <c r="I507" s="260">
        <v>251.2833333333333</v>
      </c>
      <c r="J507" s="259">
        <v>255.16666666666666</v>
      </c>
      <c r="K507" s="259">
        <v>247.4</v>
      </c>
      <c r="L507" s="259">
        <v>237</v>
      </c>
      <c r="M507" s="230">
        <v>48.704749999999997</v>
      </c>
      <c r="N507" s="1"/>
      <c r="O507" s="1"/>
    </row>
    <row r="508" spans="1:15" ht="12.75" customHeight="1">
      <c r="A508" s="30">
        <v>498</v>
      </c>
      <c r="B508" s="230" t="s">
        <v>813</v>
      </c>
      <c r="C508" s="230">
        <v>65.45</v>
      </c>
      <c r="D508" s="275">
        <v>66.483333333333334</v>
      </c>
      <c r="E508" s="260">
        <v>63.966666666666669</v>
      </c>
      <c r="F508" s="260">
        <v>62.483333333333334</v>
      </c>
      <c r="G508" s="260">
        <v>59.966666666666669</v>
      </c>
      <c r="H508" s="260">
        <v>67.966666666666669</v>
      </c>
      <c r="I508" s="260">
        <v>70.483333333333348</v>
      </c>
      <c r="J508" s="260">
        <v>71.966666666666669</v>
      </c>
      <c r="K508" s="259">
        <v>69</v>
      </c>
      <c r="L508" s="259">
        <v>65</v>
      </c>
      <c r="M508" s="259">
        <v>851.07186999999999</v>
      </c>
      <c r="N508" s="1"/>
      <c r="O508" s="1"/>
    </row>
    <row r="509" spans="1:15" ht="12.75" customHeight="1">
      <c r="A509" s="30">
        <v>499</v>
      </c>
      <c r="B509" s="230" t="s">
        <v>804</v>
      </c>
      <c r="C509" s="230">
        <v>413.45</v>
      </c>
      <c r="D509" s="275">
        <v>414.06666666666661</v>
      </c>
      <c r="E509" s="260">
        <v>410.03333333333319</v>
      </c>
      <c r="F509" s="260">
        <v>406.61666666666656</v>
      </c>
      <c r="G509" s="260">
        <v>402.58333333333314</v>
      </c>
      <c r="H509" s="260">
        <v>417.48333333333323</v>
      </c>
      <c r="I509" s="260">
        <v>421.51666666666665</v>
      </c>
      <c r="J509" s="260">
        <v>424.93333333333328</v>
      </c>
      <c r="K509" s="259">
        <v>418.1</v>
      </c>
      <c r="L509" s="259">
        <v>410.65</v>
      </c>
      <c r="M509" s="259">
        <v>5.9611599999999996</v>
      </c>
      <c r="N509" s="1"/>
      <c r="O509" s="1"/>
    </row>
    <row r="510" spans="1:15" ht="12.75" customHeight="1">
      <c r="A510" s="320">
        <v>500</v>
      </c>
      <c r="B510" s="230" t="s">
        <v>513</v>
      </c>
      <c r="C510" s="275">
        <v>1617.6</v>
      </c>
      <c r="D510" s="260">
        <v>1614.6166666666668</v>
      </c>
      <c r="E510" s="260">
        <v>1607.9833333333336</v>
      </c>
      <c r="F510" s="260">
        <v>1598.3666666666668</v>
      </c>
      <c r="G510" s="260">
        <v>1591.7333333333336</v>
      </c>
      <c r="H510" s="260">
        <v>1624.2333333333336</v>
      </c>
      <c r="I510" s="260">
        <v>1630.8666666666668</v>
      </c>
      <c r="J510" s="259">
        <v>1640.4833333333336</v>
      </c>
      <c r="K510" s="259">
        <v>1621.25</v>
      </c>
      <c r="L510" s="259">
        <v>1605</v>
      </c>
      <c r="M510" s="230">
        <v>0.10117</v>
      </c>
      <c r="N510" s="1"/>
      <c r="O510" s="1"/>
    </row>
    <row r="511" spans="1:15" ht="12.75" customHeight="1">
      <c r="A511" s="230">
        <v>501</v>
      </c>
      <c r="B511" s="230" t="s">
        <v>514</v>
      </c>
      <c r="C511" s="230">
        <v>1439.45</v>
      </c>
      <c r="D511" s="275">
        <v>1449.3333333333333</v>
      </c>
      <c r="E511" s="260">
        <v>1425.1166666666666</v>
      </c>
      <c r="F511" s="260">
        <v>1410.7833333333333</v>
      </c>
      <c r="G511" s="260">
        <v>1386.5666666666666</v>
      </c>
      <c r="H511" s="260">
        <v>1463.6666666666665</v>
      </c>
      <c r="I511" s="260">
        <v>1487.8833333333332</v>
      </c>
      <c r="J511" s="260">
        <v>1502.2166666666665</v>
      </c>
      <c r="K511" s="259">
        <v>1473.55</v>
      </c>
      <c r="L511" s="259">
        <v>1435</v>
      </c>
      <c r="M511" s="259">
        <v>0.30812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1"/>
      <c r="B5" s="382"/>
      <c r="C5" s="381"/>
      <c r="D5" s="38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3" t="s">
        <v>516</v>
      </c>
      <c r="C7" s="382"/>
      <c r="D7" s="7">
        <f>Main!B10</f>
        <v>44901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44900</v>
      </c>
      <c r="B10" s="29">
        <v>542580</v>
      </c>
      <c r="C10" s="28" t="s">
        <v>1028</v>
      </c>
      <c r="D10" s="28" t="s">
        <v>1029</v>
      </c>
      <c r="E10" s="28" t="s">
        <v>526</v>
      </c>
      <c r="F10" s="85">
        <v>60000</v>
      </c>
      <c r="G10" s="29">
        <v>62.36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44900</v>
      </c>
      <c r="B11" s="29">
        <v>543678</v>
      </c>
      <c r="C11" s="28" t="s">
        <v>979</v>
      </c>
      <c r="D11" s="28" t="s">
        <v>881</v>
      </c>
      <c r="E11" s="28" t="s">
        <v>525</v>
      </c>
      <c r="F11" s="85">
        <v>60000</v>
      </c>
      <c r="G11" s="29">
        <v>44.2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44900</v>
      </c>
      <c r="B12" s="29">
        <v>507828</v>
      </c>
      <c r="C12" s="28" t="s">
        <v>981</v>
      </c>
      <c r="D12" s="28" t="s">
        <v>982</v>
      </c>
      <c r="E12" s="28" t="s">
        <v>526</v>
      </c>
      <c r="F12" s="85">
        <v>500000</v>
      </c>
      <c r="G12" s="29">
        <v>3.81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44900</v>
      </c>
      <c r="B13" s="29">
        <v>530187</v>
      </c>
      <c r="C13" s="28" t="s">
        <v>1030</v>
      </c>
      <c r="D13" s="28" t="s">
        <v>1031</v>
      </c>
      <c r="E13" s="28" t="s">
        <v>525</v>
      </c>
      <c r="F13" s="85">
        <v>102386</v>
      </c>
      <c r="G13" s="29">
        <v>2.4500000000000002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44900</v>
      </c>
      <c r="B14" s="29">
        <v>500032</v>
      </c>
      <c r="C14" s="28" t="s">
        <v>1032</v>
      </c>
      <c r="D14" s="28" t="s">
        <v>1033</v>
      </c>
      <c r="E14" s="28" t="s">
        <v>525</v>
      </c>
      <c r="F14" s="85">
        <v>539646</v>
      </c>
      <c r="G14" s="29">
        <v>15.91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44900</v>
      </c>
      <c r="B15" s="29">
        <v>500032</v>
      </c>
      <c r="C15" s="28" t="s">
        <v>1032</v>
      </c>
      <c r="D15" s="28" t="s">
        <v>1033</v>
      </c>
      <c r="E15" s="28" t="s">
        <v>526</v>
      </c>
      <c r="F15" s="85">
        <v>7908546</v>
      </c>
      <c r="G15" s="29">
        <v>16.18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44900</v>
      </c>
      <c r="B16" s="29">
        <v>500032</v>
      </c>
      <c r="C16" s="28" t="s">
        <v>1032</v>
      </c>
      <c r="D16" s="28" t="s">
        <v>1034</v>
      </c>
      <c r="E16" s="28" t="s">
        <v>526</v>
      </c>
      <c r="F16" s="85">
        <v>1111646</v>
      </c>
      <c r="G16" s="29">
        <v>16.22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44900</v>
      </c>
      <c r="B17" s="29">
        <v>500032</v>
      </c>
      <c r="C17" s="28" t="s">
        <v>1032</v>
      </c>
      <c r="D17" s="28" t="s">
        <v>1034</v>
      </c>
      <c r="E17" s="28" t="s">
        <v>525</v>
      </c>
      <c r="F17" s="85">
        <v>7611649</v>
      </c>
      <c r="G17" s="29">
        <v>16.22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44900</v>
      </c>
      <c r="B18" s="29">
        <v>543209</v>
      </c>
      <c r="C18" s="28" t="s">
        <v>941</v>
      </c>
      <c r="D18" s="28" t="s">
        <v>942</v>
      </c>
      <c r="E18" s="28" t="s">
        <v>526</v>
      </c>
      <c r="F18" s="85">
        <v>18000</v>
      </c>
      <c r="G18" s="29">
        <v>56.55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44900</v>
      </c>
      <c r="B19" s="29">
        <v>540681</v>
      </c>
      <c r="C19" s="28" t="s">
        <v>983</v>
      </c>
      <c r="D19" s="28" t="s">
        <v>984</v>
      </c>
      <c r="E19" s="28" t="s">
        <v>525</v>
      </c>
      <c r="F19" s="85">
        <v>10000</v>
      </c>
      <c r="G19" s="29">
        <v>14.51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44900</v>
      </c>
      <c r="B20" s="29">
        <v>540681</v>
      </c>
      <c r="C20" s="28" t="s">
        <v>983</v>
      </c>
      <c r="D20" s="28" t="s">
        <v>984</v>
      </c>
      <c r="E20" s="28" t="s">
        <v>526</v>
      </c>
      <c r="F20" s="85">
        <v>40000</v>
      </c>
      <c r="G20" s="29">
        <v>15.91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44900</v>
      </c>
      <c r="B21" s="29">
        <v>540681</v>
      </c>
      <c r="C21" s="28" t="s">
        <v>983</v>
      </c>
      <c r="D21" s="28" t="s">
        <v>1035</v>
      </c>
      <c r="E21" s="28" t="s">
        <v>525</v>
      </c>
      <c r="F21" s="85">
        <v>30000</v>
      </c>
      <c r="G21" s="29">
        <v>15.87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44900</v>
      </c>
      <c r="B22" s="29">
        <v>540681</v>
      </c>
      <c r="C22" s="28" t="s">
        <v>983</v>
      </c>
      <c r="D22" s="28" t="s">
        <v>1036</v>
      </c>
      <c r="E22" s="28" t="s">
        <v>525</v>
      </c>
      <c r="F22" s="85">
        <v>30000</v>
      </c>
      <c r="G22" s="29">
        <v>15.42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44900</v>
      </c>
      <c r="B23" s="29">
        <v>543606</v>
      </c>
      <c r="C23" s="28" t="s">
        <v>985</v>
      </c>
      <c r="D23" s="28" t="s">
        <v>1037</v>
      </c>
      <c r="E23" s="28" t="s">
        <v>525</v>
      </c>
      <c r="F23" s="85">
        <v>32000</v>
      </c>
      <c r="G23" s="29">
        <v>74.53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44900</v>
      </c>
      <c r="B24" s="29">
        <v>540614</v>
      </c>
      <c r="C24" s="28" t="s">
        <v>1038</v>
      </c>
      <c r="D24" s="28" t="s">
        <v>1039</v>
      </c>
      <c r="E24" s="28" t="s">
        <v>525</v>
      </c>
      <c r="F24" s="85">
        <v>500000</v>
      </c>
      <c r="G24" s="29">
        <v>1.85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44900</v>
      </c>
      <c r="B25" s="29">
        <v>540614</v>
      </c>
      <c r="C25" s="28" t="s">
        <v>1038</v>
      </c>
      <c r="D25" s="28" t="s">
        <v>1039</v>
      </c>
      <c r="E25" s="28" t="s">
        <v>526</v>
      </c>
      <c r="F25" s="85">
        <v>5480000</v>
      </c>
      <c r="G25" s="29">
        <v>1.85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44900</v>
      </c>
      <c r="B26" s="29">
        <v>540936</v>
      </c>
      <c r="C26" s="28" t="s">
        <v>943</v>
      </c>
      <c r="D26" s="28" t="s">
        <v>1040</v>
      </c>
      <c r="E26" s="28" t="s">
        <v>525</v>
      </c>
      <c r="F26" s="85">
        <v>57975</v>
      </c>
      <c r="G26" s="29">
        <v>17.239999999999998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44900</v>
      </c>
      <c r="B27" s="29">
        <v>540936</v>
      </c>
      <c r="C27" s="28" t="s">
        <v>943</v>
      </c>
      <c r="D27" s="28" t="s">
        <v>944</v>
      </c>
      <c r="E27" s="28" t="s">
        <v>525</v>
      </c>
      <c r="F27" s="85">
        <v>136798</v>
      </c>
      <c r="G27" s="29">
        <v>17.190000000000001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44900</v>
      </c>
      <c r="B28" s="29">
        <v>540936</v>
      </c>
      <c r="C28" s="28" t="s">
        <v>943</v>
      </c>
      <c r="D28" s="28" t="s">
        <v>944</v>
      </c>
      <c r="E28" s="28" t="s">
        <v>526</v>
      </c>
      <c r="F28" s="85">
        <v>317665</v>
      </c>
      <c r="G28" s="29">
        <v>17.239999999999998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44900</v>
      </c>
      <c r="B29" s="29">
        <v>538788</v>
      </c>
      <c r="C29" s="28" t="s">
        <v>1041</v>
      </c>
      <c r="D29" s="28" t="s">
        <v>1042</v>
      </c>
      <c r="E29" s="28" t="s">
        <v>525</v>
      </c>
      <c r="F29" s="85">
        <v>90000</v>
      </c>
      <c r="G29" s="29">
        <v>27.75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44900</v>
      </c>
      <c r="B30" s="29">
        <v>538788</v>
      </c>
      <c r="C30" s="28" t="s">
        <v>1041</v>
      </c>
      <c r="D30" s="28" t="s">
        <v>1043</v>
      </c>
      <c r="E30" s="28" t="s">
        <v>526</v>
      </c>
      <c r="F30" s="85">
        <v>84923</v>
      </c>
      <c r="G30" s="29">
        <v>26.5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44900</v>
      </c>
      <c r="B31" s="29">
        <v>513337</v>
      </c>
      <c r="C31" s="28" t="s">
        <v>1044</v>
      </c>
      <c r="D31" s="28" t="s">
        <v>1045</v>
      </c>
      <c r="E31" s="28" t="s">
        <v>525</v>
      </c>
      <c r="F31" s="85">
        <v>11000</v>
      </c>
      <c r="G31" s="29">
        <v>73.55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44900</v>
      </c>
      <c r="B32" s="29">
        <v>513337</v>
      </c>
      <c r="C32" s="28" t="s">
        <v>1044</v>
      </c>
      <c r="D32" s="28" t="s">
        <v>1046</v>
      </c>
      <c r="E32" s="28" t="s">
        <v>526</v>
      </c>
      <c r="F32" s="85">
        <v>4420</v>
      </c>
      <c r="G32" s="29">
        <v>72.45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44900</v>
      </c>
      <c r="B33" s="29">
        <v>542924</v>
      </c>
      <c r="C33" s="28" t="s">
        <v>989</v>
      </c>
      <c r="D33" s="28" t="s">
        <v>1047</v>
      </c>
      <c r="E33" s="28" t="s">
        <v>526</v>
      </c>
      <c r="F33" s="85">
        <v>45500</v>
      </c>
      <c r="G33" s="29">
        <v>5.9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44900</v>
      </c>
      <c r="B34" s="29">
        <v>543286</v>
      </c>
      <c r="C34" s="28" t="s">
        <v>990</v>
      </c>
      <c r="D34" s="28" t="s">
        <v>1048</v>
      </c>
      <c r="E34" s="28" t="s">
        <v>525</v>
      </c>
      <c r="F34" s="85">
        <v>36000</v>
      </c>
      <c r="G34" s="29">
        <v>21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44900</v>
      </c>
      <c r="B35" s="29">
        <v>543286</v>
      </c>
      <c r="C35" s="28" t="s">
        <v>990</v>
      </c>
      <c r="D35" s="28" t="s">
        <v>1049</v>
      </c>
      <c r="E35" s="28" t="s">
        <v>525</v>
      </c>
      <c r="F35" s="85">
        <v>84000</v>
      </c>
      <c r="G35" s="29">
        <v>21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44900</v>
      </c>
      <c r="B36" s="29">
        <v>543286</v>
      </c>
      <c r="C36" s="28" t="s">
        <v>990</v>
      </c>
      <c r="D36" s="28" t="s">
        <v>1050</v>
      </c>
      <c r="E36" s="28" t="s">
        <v>525</v>
      </c>
      <c r="F36" s="85">
        <v>60000</v>
      </c>
      <c r="G36" s="29">
        <v>21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44900</v>
      </c>
      <c r="B37" s="29">
        <v>543286</v>
      </c>
      <c r="C37" s="28" t="s">
        <v>990</v>
      </c>
      <c r="D37" s="28" t="s">
        <v>1051</v>
      </c>
      <c r="E37" s="28" t="s">
        <v>525</v>
      </c>
      <c r="F37" s="85">
        <v>12000</v>
      </c>
      <c r="G37" s="29">
        <v>21.48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44900</v>
      </c>
      <c r="B38" s="29">
        <v>543286</v>
      </c>
      <c r="C38" s="28" t="s">
        <v>990</v>
      </c>
      <c r="D38" s="28" t="s">
        <v>1051</v>
      </c>
      <c r="E38" s="28" t="s">
        <v>526</v>
      </c>
      <c r="F38" s="85">
        <v>36000</v>
      </c>
      <c r="G38" s="29">
        <v>21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44900</v>
      </c>
      <c r="B39" s="29">
        <v>543286</v>
      </c>
      <c r="C39" s="28" t="s">
        <v>990</v>
      </c>
      <c r="D39" s="28" t="s">
        <v>991</v>
      </c>
      <c r="E39" s="28" t="s">
        <v>526</v>
      </c>
      <c r="F39" s="85">
        <v>102000</v>
      </c>
      <c r="G39" s="29">
        <v>21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44900</v>
      </c>
      <c r="B40" s="29">
        <v>539679</v>
      </c>
      <c r="C40" s="28" t="s">
        <v>907</v>
      </c>
      <c r="D40" s="28" t="s">
        <v>992</v>
      </c>
      <c r="E40" s="28" t="s">
        <v>526</v>
      </c>
      <c r="F40" s="85">
        <v>250000</v>
      </c>
      <c r="G40" s="29">
        <v>11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44900</v>
      </c>
      <c r="B41" s="29">
        <v>539679</v>
      </c>
      <c r="C41" s="28" t="s">
        <v>907</v>
      </c>
      <c r="D41" s="28" t="s">
        <v>993</v>
      </c>
      <c r="E41" s="28" t="s">
        <v>525</v>
      </c>
      <c r="F41" s="85">
        <v>250000</v>
      </c>
      <c r="G41" s="29">
        <v>11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44900</v>
      </c>
      <c r="B42" s="29">
        <v>505523</v>
      </c>
      <c r="C42" s="28" t="s">
        <v>1052</v>
      </c>
      <c r="D42" s="28" t="s">
        <v>1045</v>
      </c>
      <c r="E42" s="28" t="s">
        <v>525</v>
      </c>
      <c r="F42" s="85">
        <v>4491</v>
      </c>
      <c r="G42" s="29">
        <v>1.78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44900</v>
      </c>
      <c r="B43" s="29">
        <v>505523</v>
      </c>
      <c r="C43" s="28" t="s">
        <v>1052</v>
      </c>
      <c r="D43" s="28" t="s">
        <v>1045</v>
      </c>
      <c r="E43" s="28" t="s">
        <v>526</v>
      </c>
      <c r="F43" s="85">
        <v>3019474</v>
      </c>
      <c r="G43" s="29">
        <v>1.81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44900</v>
      </c>
      <c r="B44" s="29">
        <v>505523</v>
      </c>
      <c r="C44" s="28" t="s">
        <v>1052</v>
      </c>
      <c r="D44" s="28" t="s">
        <v>1053</v>
      </c>
      <c r="E44" s="28" t="s">
        <v>525</v>
      </c>
      <c r="F44" s="85">
        <v>691000</v>
      </c>
      <c r="G44" s="29">
        <v>1.81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44900</v>
      </c>
      <c r="B45" s="29">
        <v>505523</v>
      </c>
      <c r="C45" s="28" t="s">
        <v>1052</v>
      </c>
      <c r="D45" s="28" t="s">
        <v>1054</v>
      </c>
      <c r="E45" s="28" t="s">
        <v>525</v>
      </c>
      <c r="F45" s="85">
        <v>2750000</v>
      </c>
      <c r="G45" s="29">
        <v>1.81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44900</v>
      </c>
      <c r="B46" s="29">
        <v>505523</v>
      </c>
      <c r="C46" s="28" t="s">
        <v>1052</v>
      </c>
      <c r="D46" s="28" t="s">
        <v>1055</v>
      </c>
      <c r="E46" s="28" t="s">
        <v>525</v>
      </c>
      <c r="F46" s="85">
        <v>5500000</v>
      </c>
      <c r="G46" s="29">
        <v>1.81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44900</v>
      </c>
      <c r="B47" s="29">
        <v>505523</v>
      </c>
      <c r="C47" s="28" t="s">
        <v>1052</v>
      </c>
      <c r="D47" s="28" t="s">
        <v>1056</v>
      </c>
      <c r="E47" s="28" t="s">
        <v>526</v>
      </c>
      <c r="F47" s="85">
        <v>4000777</v>
      </c>
      <c r="G47" s="29">
        <v>1.81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44900</v>
      </c>
      <c r="B48" s="29">
        <v>505523</v>
      </c>
      <c r="C48" s="28" t="s">
        <v>1052</v>
      </c>
      <c r="D48" s="28" t="s">
        <v>881</v>
      </c>
      <c r="E48" s="28" t="s">
        <v>525</v>
      </c>
      <c r="F48" s="85">
        <v>2666148</v>
      </c>
      <c r="G48" s="29">
        <v>1.81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44900</v>
      </c>
      <c r="B49" s="29">
        <v>505523</v>
      </c>
      <c r="C49" s="28" t="s">
        <v>1052</v>
      </c>
      <c r="D49" s="28" t="s">
        <v>881</v>
      </c>
      <c r="E49" s="28" t="s">
        <v>526</v>
      </c>
      <c r="F49" s="85">
        <v>2904765</v>
      </c>
      <c r="G49" s="29">
        <v>1.81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44900</v>
      </c>
      <c r="B50" s="29">
        <v>505523</v>
      </c>
      <c r="C50" s="28" t="s">
        <v>1052</v>
      </c>
      <c r="D50" s="28" t="s">
        <v>1057</v>
      </c>
      <c r="E50" s="28" t="s">
        <v>526</v>
      </c>
      <c r="F50" s="85">
        <v>1252107</v>
      </c>
      <c r="G50" s="29">
        <v>1.81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44900</v>
      </c>
      <c r="B51" s="29">
        <v>505523</v>
      </c>
      <c r="C51" s="28" t="s">
        <v>1052</v>
      </c>
      <c r="D51" s="28" t="s">
        <v>1058</v>
      </c>
      <c r="E51" s="28" t="s">
        <v>526</v>
      </c>
      <c r="F51" s="85">
        <v>1787882</v>
      </c>
      <c r="G51" s="29">
        <v>1.81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44900</v>
      </c>
      <c r="B52" s="29">
        <v>541337</v>
      </c>
      <c r="C52" s="28" t="s">
        <v>1059</v>
      </c>
      <c r="D52" s="28" t="s">
        <v>1060</v>
      </c>
      <c r="E52" s="28" t="s">
        <v>525</v>
      </c>
      <c r="F52" s="85">
        <v>42000</v>
      </c>
      <c r="G52" s="29">
        <v>4.49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44900</v>
      </c>
      <c r="B53" s="29">
        <v>541337</v>
      </c>
      <c r="C53" s="28" t="s">
        <v>1059</v>
      </c>
      <c r="D53" s="28" t="s">
        <v>1060</v>
      </c>
      <c r="E53" s="28" t="s">
        <v>526</v>
      </c>
      <c r="F53" s="85">
        <v>57000</v>
      </c>
      <c r="G53" s="29">
        <v>4.46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44900</v>
      </c>
      <c r="B54" s="29">
        <v>541337</v>
      </c>
      <c r="C54" s="28" t="s">
        <v>1059</v>
      </c>
      <c r="D54" s="28" t="s">
        <v>1061</v>
      </c>
      <c r="E54" s="28" t="s">
        <v>526</v>
      </c>
      <c r="F54" s="85">
        <v>225000</v>
      </c>
      <c r="G54" s="29">
        <v>4.49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44900</v>
      </c>
      <c r="B55" s="29">
        <v>541337</v>
      </c>
      <c r="C55" s="28" t="s">
        <v>1059</v>
      </c>
      <c r="D55" s="28" t="s">
        <v>1062</v>
      </c>
      <c r="E55" s="28" t="s">
        <v>525</v>
      </c>
      <c r="F55" s="85">
        <v>141000</v>
      </c>
      <c r="G55" s="29">
        <v>4.46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44900</v>
      </c>
      <c r="B56" s="29">
        <v>541337</v>
      </c>
      <c r="C56" s="28" t="s">
        <v>1059</v>
      </c>
      <c r="D56" s="28" t="s">
        <v>1063</v>
      </c>
      <c r="E56" s="28" t="s">
        <v>526</v>
      </c>
      <c r="F56" s="85">
        <v>93000</v>
      </c>
      <c r="G56" s="29">
        <v>4.47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44900</v>
      </c>
      <c r="B57" s="29">
        <v>543305</v>
      </c>
      <c r="C57" s="28" t="s">
        <v>915</v>
      </c>
      <c r="D57" s="28" t="s">
        <v>1064</v>
      </c>
      <c r="E57" s="28" t="s">
        <v>526</v>
      </c>
      <c r="F57" s="85">
        <v>24000</v>
      </c>
      <c r="G57" s="29">
        <v>6.83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44900</v>
      </c>
      <c r="B58" s="29">
        <v>543305</v>
      </c>
      <c r="C58" s="28" t="s">
        <v>915</v>
      </c>
      <c r="D58" s="28" t="s">
        <v>1064</v>
      </c>
      <c r="E58" s="28" t="s">
        <v>525</v>
      </c>
      <c r="F58" s="85">
        <v>24000</v>
      </c>
      <c r="G58" s="29">
        <v>6.56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44900</v>
      </c>
      <c r="B59" s="29">
        <v>506122</v>
      </c>
      <c r="C59" s="28" t="s">
        <v>1065</v>
      </c>
      <c r="D59" s="28" t="s">
        <v>1066</v>
      </c>
      <c r="E59" s="28" t="s">
        <v>525</v>
      </c>
      <c r="F59" s="85">
        <v>11060</v>
      </c>
      <c r="G59" s="29">
        <v>124.22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44900</v>
      </c>
      <c r="B60" s="29">
        <v>506122</v>
      </c>
      <c r="C60" s="28" t="s">
        <v>1065</v>
      </c>
      <c r="D60" s="28" t="s">
        <v>1067</v>
      </c>
      <c r="E60" s="28" t="s">
        <v>526</v>
      </c>
      <c r="F60" s="85">
        <v>10000</v>
      </c>
      <c r="G60" s="29">
        <v>124.17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44900</v>
      </c>
      <c r="B61" s="29">
        <v>530111</v>
      </c>
      <c r="C61" s="28" t="s">
        <v>1068</v>
      </c>
      <c r="D61" s="28" t="s">
        <v>1069</v>
      </c>
      <c r="E61" s="28" t="s">
        <v>525</v>
      </c>
      <c r="F61" s="85">
        <v>23550</v>
      </c>
      <c r="G61" s="29">
        <v>64.72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44900</v>
      </c>
      <c r="B62" s="29">
        <v>540147</v>
      </c>
      <c r="C62" s="28" t="s">
        <v>1070</v>
      </c>
      <c r="D62" s="28" t="s">
        <v>1071</v>
      </c>
      <c r="E62" s="28" t="s">
        <v>526</v>
      </c>
      <c r="F62" s="85">
        <v>100000</v>
      </c>
      <c r="G62" s="29">
        <v>29.92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44900</v>
      </c>
      <c r="B63" s="29">
        <v>540147</v>
      </c>
      <c r="C63" s="28" t="s">
        <v>1070</v>
      </c>
      <c r="D63" s="28" t="s">
        <v>1072</v>
      </c>
      <c r="E63" s="28" t="s">
        <v>525</v>
      </c>
      <c r="F63" s="85">
        <v>75700</v>
      </c>
      <c r="G63" s="29">
        <v>30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44900</v>
      </c>
      <c r="B64" s="29">
        <v>538975</v>
      </c>
      <c r="C64" s="28" t="s">
        <v>1073</v>
      </c>
      <c r="D64" s="28" t="s">
        <v>901</v>
      </c>
      <c r="E64" s="28" t="s">
        <v>525</v>
      </c>
      <c r="F64" s="85">
        <v>499700</v>
      </c>
      <c r="G64" s="29">
        <v>32.4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44900</v>
      </c>
      <c r="B65" s="29">
        <v>538975</v>
      </c>
      <c r="C65" s="28" t="s">
        <v>1073</v>
      </c>
      <c r="D65" s="28" t="s">
        <v>901</v>
      </c>
      <c r="E65" s="28" t="s">
        <v>526</v>
      </c>
      <c r="F65" s="85">
        <v>474700</v>
      </c>
      <c r="G65" s="29">
        <v>32.450000000000003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44900</v>
      </c>
      <c r="B66" s="29">
        <v>538975</v>
      </c>
      <c r="C66" s="28" t="s">
        <v>1073</v>
      </c>
      <c r="D66" s="28" t="s">
        <v>1056</v>
      </c>
      <c r="E66" s="28" t="s">
        <v>525</v>
      </c>
      <c r="F66" s="85">
        <v>401524</v>
      </c>
      <c r="G66" s="29">
        <v>32.450000000000003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44900</v>
      </c>
      <c r="B67" s="29">
        <v>538975</v>
      </c>
      <c r="C67" s="28" t="s">
        <v>1073</v>
      </c>
      <c r="D67" s="28" t="s">
        <v>1056</v>
      </c>
      <c r="E67" s="28" t="s">
        <v>526</v>
      </c>
      <c r="F67" s="85">
        <v>341000</v>
      </c>
      <c r="G67" s="29">
        <v>32.450000000000003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44900</v>
      </c>
      <c r="B68" s="29">
        <v>538975</v>
      </c>
      <c r="C68" s="28" t="s">
        <v>1073</v>
      </c>
      <c r="D68" s="28" t="s">
        <v>881</v>
      </c>
      <c r="E68" s="28" t="s">
        <v>525</v>
      </c>
      <c r="F68" s="85">
        <v>673531</v>
      </c>
      <c r="G68" s="29">
        <v>32.450000000000003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44900</v>
      </c>
      <c r="B69" s="29">
        <v>538975</v>
      </c>
      <c r="C69" s="28" t="s">
        <v>1073</v>
      </c>
      <c r="D69" s="28" t="s">
        <v>881</v>
      </c>
      <c r="E69" s="28" t="s">
        <v>526</v>
      </c>
      <c r="F69" s="85">
        <v>723531</v>
      </c>
      <c r="G69" s="29">
        <v>32.4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44900</v>
      </c>
      <c r="B70" s="29">
        <v>538975</v>
      </c>
      <c r="C70" s="28" t="s">
        <v>1073</v>
      </c>
      <c r="D70" s="28" t="s">
        <v>1057</v>
      </c>
      <c r="E70" s="28" t="s">
        <v>526</v>
      </c>
      <c r="F70" s="85">
        <v>160552</v>
      </c>
      <c r="G70" s="29">
        <v>32.450000000000003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44900</v>
      </c>
      <c r="B71" s="29">
        <v>538975</v>
      </c>
      <c r="C71" s="28" t="s">
        <v>1073</v>
      </c>
      <c r="D71" s="28" t="s">
        <v>1057</v>
      </c>
      <c r="E71" s="28" t="s">
        <v>525</v>
      </c>
      <c r="F71" s="85">
        <v>434864</v>
      </c>
      <c r="G71" s="29">
        <v>32.35</v>
      </c>
      <c r="H71" s="29" t="s">
        <v>304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44900</v>
      </c>
      <c r="B72" s="29">
        <v>541890</v>
      </c>
      <c r="C72" s="28" t="s">
        <v>1074</v>
      </c>
      <c r="D72" s="28" t="s">
        <v>1075</v>
      </c>
      <c r="E72" s="28" t="s">
        <v>525</v>
      </c>
      <c r="F72" s="85">
        <v>264906</v>
      </c>
      <c r="G72" s="29">
        <v>2.5499999999999998</v>
      </c>
      <c r="H72" s="29" t="s">
        <v>304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44900</v>
      </c>
      <c r="B73" s="29">
        <v>539278</v>
      </c>
      <c r="C73" s="28" t="s">
        <v>945</v>
      </c>
      <c r="D73" s="28" t="s">
        <v>980</v>
      </c>
      <c r="E73" s="28" t="s">
        <v>525</v>
      </c>
      <c r="F73" s="85">
        <v>355000</v>
      </c>
      <c r="G73" s="29">
        <v>7.58</v>
      </c>
      <c r="H73" s="29" t="s">
        <v>304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44900</v>
      </c>
      <c r="B74" s="29">
        <v>543656</v>
      </c>
      <c r="C74" s="28" t="s">
        <v>1076</v>
      </c>
      <c r="D74" s="28" t="s">
        <v>1037</v>
      </c>
      <c r="E74" s="28" t="s">
        <v>526</v>
      </c>
      <c r="F74" s="85">
        <v>32000</v>
      </c>
      <c r="G74" s="29">
        <v>110.48</v>
      </c>
      <c r="H74" s="29" t="s">
        <v>304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44900</v>
      </c>
      <c r="B75" s="29">
        <v>542765</v>
      </c>
      <c r="C75" s="28" t="s">
        <v>1077</v>
      </c>
      <c r="D75" s="28" t="s">
        <v>1078</v>
      </c>
      <c r="E75" s="28" t="s">
        <v>525</v>
      </c>
      <c r="F75" s="85">
        <v>4000</v>
      </c>
      <c r="G75" s="29">
        <v>150.25</v>
      </c>
      <c r="H75" s="29" t="s">
        <v>304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44900</v>
      </c>
      <c r="B76" s="29">
        <v>542765</v>
      </c>
      <c r="C76" s="28" t="s">
        <v>1077</v>
      </c>
      <c r="D76" s="28" t="s">
        <v>1079</v>
      </c>
      <c r="E76" s="28" t="s">
        <v>526</v>
      </c>
      <c r="F76" s="85">
        <v>2000</v>
      </c>
      <c r="G76" s="29">
        <v>134</v>
      </c>
      <c r="H76" s="29" t="s">
        <v>304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44900</v>
      </c>
      <c r="B77" s="29">
        <v>542765</v>
      </c>
      <c r="C77" s="28" t="s">
        <v>1077</v>
      </c>
      <c r="D77" s="28" t="s">
        <v>1080</v>
      </c>
      <c r="E77" s="28" t="s">
        <v>526</v>
      </c>
      <c r="F77" s="85">
        <v>2000</v>
      </c>
      <c r="G77" s="29">
        <v>132.25</v>
      </c>
      <c r="H77" s="29" t="s">
        <v>304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44900</v>
      </c>
      <c r="B78" s="29">
        <v>542765</v>
      </c>
      <c r="C78" s="28" t="s">
        <v>1077</v>
      </c>
      <c r="D78" s="28" t="s">
        <v>1081</v>
      </c>
      <c r="E78" s="28" t="s">
        <v>525</v>
      </c>
      <c r="F78" s="85">
        <v>7000</v>
      </c>
      <c r="G78" s="29">
        <v>133.71</v>
      </c>
      <c r="H78" s="29" t="s">
        <v>304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44900</v>
      </c>
      <c r="B79" s="29">
        <v>542765</v>
      </c>
      <c r="C79" s="28" t="s">
        <v>1077</v>
      </c>
      <c r="D79" s="28" t="s">
        <v>1082</v>
      </c>
      <c r="E79" s="28" t="s">
        <v>526</v>
      </c>
      <c r="F79" s="85">
        <v>7000</v>
      </c>
      <c r="G79" s="29">
        <v>142.31</v>
      </c>
      <c r="H79" s="29" t="s">
        <v>304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44900</v>
      </c>
      <c r="B80" s="29">
        <v>542765</v>
      </c>
      <c r="C80" s="28" t="s">
        <v>1077</v>
      </c>
      <c r="D80" s="28" t="s">
        <v>1083</v>
      </c>
      <c r="E80" s="28" t="s">
        <v>525</v>
      </c>
      <c r="F80" s="85">
        <v>2000</v>
      </c>
      <c r="G80" s="29">
        <v>132.05000000000001</v>
      </c>
      <c r="H80" s="29" t="s">
        <v>304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44900</v>
      </c>
      <c r="B81" s="29">
        <v>542765</v>
      </c>
      <c r="C81" s="28" t="s">
        <v>1077</v>
      </c>
      <c r="D81" s="28" t="s">
        <v>1084</v>
      </c>
      <c r="E81" s="28" t="s">
        <v>526</v>
      </c>
      <c r="F81" s="85">
        <v>5000</v>
      </c>
      <c r="G81" s="29">
        <v>133.80000000000001</v>
      </c>
      <c r="H81" s="29" t="s">
        <v>304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44900</v>
      </c>
      <c r="B82" s="29">
        <v>542765</v>
      </c>
      <c r="C82" s="28" t="s">
        <v>1077</v>
      </c>
      <c r="D82" s="28" t="s">
        <v>1085</v>
      </c>
      <c r="E82" s="28" t="s">
        <v>525</v>
      </c>
      <c r="F82" s="85">
        <v>2000</v>
      </c>
      <c r="G82" s="29">
        <v>132.15</v>
      </c>
      <c r="H82" s="29" t="s">
        <v>304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44900</v>
      </c>
      <c r="B83" s="29">
        <v>539040</v>
      </c>
      <c r="C83" s="28" t="s">
        <v>1086</v>
      </c>
      <c r="D83" s="28" t="s">
        <v>1087</v>
      </c>
      <c r="E83" s="28" t="s">
        <v>526</v>
      </c>
      <c r="F83" s="85">
        <v>27789</v>
      </c>
      <c r="G83" s="29">
        <v>25.14</v>
      </c>
      <c r="H83" s="29" t="s">
        <v>304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44900</v>
      </c>
      <c r="B84" s="29">
        <v>532343</v>
      </c>
      <c r="C84" s="28" t="s">
        <v>205</v>
      </c>
      <c r="D84" s="28" t="s">
        <v>1088</v>
      </c>
      <c r="E84" s="28" t="s">
        <v>526</v>
      </c>
      <c r="F84" s="85">
        <v>2569726</v>
      </c>
      <c r="G84" s="29">
        <v>1020.03</v>
      </c>
      <c r="H84" s="29" t="s">
        <v>304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44900</v>
      </c>
      <c r="B85" s="29">
        <v>532035</v>
      </c>
      <c r="C85" s="28" t="s">
        <v>1089</v>
      </c>
      <c r="D85" s="28" t="s">
        <v>1090</v>
      </c>
      <c r="E85" s="28" t="s">
        <v>526</v>
      </c>
      <c r="F85" s="85">
        <v>400000</v>
      </c>
      <c r="G85" s="29">
        <v>54.3</v>
      </c>
      <c r="H85" s="29" t="s">
        <v>304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44900</v>
      </c>
      <c r="B86" s="29">
        <v>532035</v>
      </c>
      <c r="C86" s="28" t="s">
        <v>1089</v>
      </c>
      <c r="D86" s="28" t="s">
        <v>1091</v>
      </c>
      <c r="E86" s="28" t="s">
        <v>525</v>
      </c>
      <c r="F86" s="85">
        <v>80000</v>
      </c>
      <c r="G86" s="29">
        <v>54.3</v>
      </c>
      <c r="H86" s="29" t="s">
        <v>304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44900</v>
      </c>
      <c r="B87" s="29">
        <v>540570</v>
      </c>
      <c r="C87" s="28" t="s">
        <v>996</v>
      </c>
      <c r="D87" s="28" t="s">
        <v>1092</v>
      </c>
      <c r="E87" s="28" t="s">
        <v>526</v>
      </c>
      <c r="F87" s="85">
        <v>1149514</v>
      </c>
      <c r="G87" s="29">
        <v>26.45</v>
      </c>
      <c r="H87" s="29" t="s">
        <v>304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44900</v>
      </c>
      <c r="B88" s="29">
        <v>519307</v>
      </c>
      <c r="C88" s="28" t="s">
        <v>1093</v>
      </c>
      <c r="D88" s="28" t="s">
        <v>1094</v>
      </c>
      <c r="E88" s="28" t="s">
        <v>525</v>
      </c>
      <c r="F88" s="85">
        <v>1439391</v>
      </c>
      <c r="G88" s="29">
        <v>1.82</v>
      </c>
      <c r="H88" s="29" t="s">
        <v>304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44900</v>
      </c>
      <c r="B89" s="29">
        <v>542654</v>
      </c>
      <c r="C89" s="28" t="s">
        <v>1095</v>
      </c>
      <c r="D89" s="28" t="s">
        <v>986</v>
      </c>
      <c r="E89" s="28" t="s">
        <v>526</v>
      </c>
      <c r="F89" s="85">
        <v>10000</v>
      </c>
      <c r="G89" s="29">
        <v>342.73</v>
      </c>
      <c r="H89" s="29" t="s">
        <v>304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44900</v>
      </c>
      <c r="B90" s="29">
        <v>542654</v>
      </c>
      <c r="C90" s="28" t="s">
        <v>1095</v>
      </c>
      <c r="D90" s="28" t="s">
        <v>987</v>
      </c>
      <c r="E90" s="28" t="s">
        <v>526</v>
      </c>
      <c r="F90" s="85">
        <v>10000</v>
      </c>
      <c r="G90" s="29">
        <v>318</v>
      </c>
      <c r="H90" s="29" t="s">
        <v>304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44900</v>
      </c>
      <c r="B91" s="29">
        <v>542654</v>
      </c>
      <c r="C91" s="28" t="s">
        <v>1095</v>
      </c>
      <c r="D91" s="28" t="s">
        <v>987</v>
      </c>
      <c r="E91" s="28" t="s">
        <v>525</v>
      </c>
      <c r="F91" s="85">
        <v>10000</v>
      </c>
      <c r="G91" s="29">
        <v>343.1</v>
      </c>
      <c r="H91" s="29" t="s">
        <v>304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44900</v>
      </c>
      <c r="B92" s="29">
        <v>542654</v>
      </c>
      <c r="C92" s="28" t="s">
        <v>1095</v>
      </c>
      <c r="D92" s="28" t="s">
        <v>986</v>
      </c>
      <c r="E92" s="28" t="s">
        <v>525</v>
      </c>
      <c r="F92" s="85">
        <v>10000</v>
      </c>
      <c r="G92" s="29">
        <v>318</v>
      </c>
      <c r="H92" s="29" t="s">
        <v>304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44900</v>
      </c>
      <c r="B93" s="29">
        <v>542654</v>
      </c>
      <c r="C93" s="28" t="s">
        <v>1095</v>
      </c>
      <c r="D93" s="28" t="s">
        <v>988</v>
      </c>
      <c r="E93" s="28" t="s">
        <v>526</v>
      </c>
      <c r="F93" s="85">
        <v>9500</v>
      </c>
      <c r="G93" s="29">
        <v>343.09</v>
      </c>
      <c r="H93" s="29" t="s">
        <v>304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44900</v>
      </c>
      <c r="B94" s="29">
        <v>542654</v>
      </c>
      <c r="C94" s="28" t="s">
        <v>1095</v>
      </c>
      <c r="D94" s="28" t="s">
        <v>988</v>
      </c>
      <c r="E94" s="28" t="s">
        <v>525</v>
      </c>
      <c r="F94" s="85">
        <v>9500</v>
      </c>
      <c r="G94" s="29">
        <v>342.71</v>
      </c>
      <c r="H94" s="29" t="s">
        <v>304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44900</v>
      </c>
      <c r="B95" s="29">
        <v>542667</v>
      </c>
      <c r="C95" s="28" t="s">
        <v>1096</v>
      </c>
      <c r="D95" s="28" t="s">
        <v>1097</v>
      </c>
      <c r="E95" s="28" t="s">
        <v>526</v>
      </c>
      <c r="F95" s="85">
        <v>528000</v>
      </c>
      <c r="G95" s="29">
        <v>133.28</v>
      </c>
      <c r="H95" s="29" t="s">
        <v>304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44900</v>
      </c>
      <c r="B96" s="29">
        <v>542667</v>
      </c>
      <c r="C96" s="28" t="s">
        <v>1096</v>
      </c>
      <c r="D96" s="28" t="s">
        <v>1097</v>
      </c>
      <c r="E96" s="28" t="s">
        <v>525</v>
      </c>
      <c r="F96" s="85">
        <v>19393</v>
      </c>
      <c r="G96" s="29">
        <v>136.62</v>
      </c>
      <c r="H96" s="29" t="s">
        <v>304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44900</v>
      </c>
      <c r="B97" s="29">
        <v>514378</v>
      </c>
      <c r="C97" s="28" t="s">
        <v>1098</v>
      </c>
      <c r="D97" s="28" t="s">
        <v>916</v>
      </c>
      <c r="E97" s="28" t="s">
        <v>526</v>
      </c>
      <c r="F97" s="85">
        <v>21000</v>
      </c>
      <c r="G97" s="29">
        <v>21.55</v>
      </c>
      <c r="H97" s="29" t="s">
        <v>304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44900</v>
      </c>
      <c r="B98" s="29" t="s">
        <v>1099</v>
      </c>
      <c r="C98" s="28" t="s">
        <v>1100</v>
      </c>
      <c r="D98" s="28" t="s">
        <v>881</v>
      </c>
      <c r="E98" s="28" t="s">
        <v>525</v>
      </c>
      <c r="F98" s="85">
        <v>507291</v>
      </c>
      <c r="G98" s="29">
        <v>6.7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44900</v>
      </c>
      <c r="B99" s="29" t="s">
        <v>1101</v>
      </c>
      <c r="C99" s="28" t="s">
        <v>1102</v>
      </c>
      <c r="D99" s="28" t="s">
        <v>1103</v>
      </c>
      <c r="E99" s="28" t="s">
        <v>525</v>
      </c>
      <c r="F99" s="85">
        <v>369608</v>
      </c>
      <c r="G99" s="29">
        <v>7.61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44900</v>
      </c>
      <c r="B100" s="29" t="s">
        <v>1104</v>
      </c>
      <c r="C100" s="28" t="s">
        <v>1105</v>
      </c>
      <c r="D100" s="28" t="s">
        <v>1106</v>
      </c>
      <c r="E100" s="28" t="s">
        <v>525</v>
      </c>
      <c r="F100" s="85">
        <v>159397</v>
      </c>
      <c r="G100" s="29">
        <v>62.25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44900</v>
      </c>
      <c r="B101" s="29" t="s">
        <v>1107</v>
      </c>
      <c r="C101" s="28" t="s">
        <v>1108</v>
      </c>
      <c r="D101" s="28" t="s">
        <v>1109</v>
      </c>
      <c r="E101" s="28" t="s">
        <v>525</v>
      </c>
      <c r="F101" s="85">
        <v>800000</v>
      </c>
      <c r="G101" s="29">
        <v>13.75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44900</v>
      </c>
      <c r="B102" s="29" t="s">
        <v>1032</v>
      </c>
      <c r="C102" s="28" t="s">
        <v>1110</v>
      </c>
      <c r="D102" s="28" t="s">
        <v>921</v>
      </c>
      <c r="E102" s="28" t="s">
        <v>525</v>
      </c>
      <c r="F102" s="85">
        <v>14841578</v>
      </c>
      <c r="G102" s="29">
        <v>16.079999999999998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44900</v>
      </c>
      <c r="B103" s="29" t="s">
        <v>1032</v>
      </c>
      <c r="C103" s="28" t="s">
        <v>1110</v>
      </c>
      <c r="D103" s="28" t="s">
        <v>1111</v>
      </c>
      <c r="E103" s="28" t="s">
        <v>525</v>
      </c>
      <c r="F103" s="85">
        <v>7908546</v>
      </c>
      <c r="G103" s="29">
        <v>16.16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44900</v>
      </c>
      <c r="B104" s="29" t="s">
        <v>1112</v>
      </c>
      <c r="C104" s="28" t="s">
        <v>1113</v>
      </c>
      <c r="D104" s="28" t="s">
        <v>1114</v>
      </c>
      <c r="E104" s="28" t="s">
        <v>525</v>
      </c>
      <c r="F104" s="85">
        <v>23200</v>
      </c>
      <c r="G104" s="29">
        <v>285.38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44900</v>
      </c>
      <c r="B105" s="29" t="s">
        <v>1115</v>
      </c>
      <c r="C105" s="28" t="s">
        <v>1116</v>
      </c>
      <c r="D105" s="28" t="s">
        <v>1117</v>
      </c>
      <c r="E105" s="28" t="s">
        <v>525</v>
      </c>
      <c r="F105" s="85">
        <v>211823</v>
      </c>
      <c r="G105" s="29">
        <v>5.72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44900</v>
      </c>
      <c r="B106" s="29" t="s">
        <v>1118</v>
      </c>
      <c r="C106" s="28" t="s">
        <v>1119</v>
      </c>
      <c r="D106" s="28" t="s">
        <v>1120</v>
      </c>
      <c r="E106" s="28" t="s">
        <v>525</v>
      </c>
      <c r="F106" s="85">
        <v>79062</v>
      </c>
      <c r="G106" s="29">
        <v>36.32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44900</v>
      </c>
      <c r="B107" s="29" t="s">
        <v>821</v>
      </c>
      <c r="C107" s="28" t="s">
        <v>1121</v>
      </c>
      <c r="D107" s="28" t="s">
        <v>1122</v>
      </c>
      <c r="E107" s="28" t="s">
        <v>525</v>
      </c>
      <c r="F107" s="85">
        <v>2219207</v>
      </c>
      <c r="G107" s="29">
        <v>61.1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44900</v>
      </c>
      <c r="B108" s="29" t="s">
        <v>821</v>
      </c>
      <c r="C108" s="28" t="s">
        <v>1121</v>
      </c>
      <c r="D108" s="28" t="s">
        <v>1123</v>
      </c>
      <c r="E108" s="28" t="s">
        <v>525</v>
      </c>
      <c r="F108" s="85">
        <v>8175915</v>
      </c>
      <c r="G108" s="29">
        <v>61.38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44900</v>
      </c>
      <c r="B109" s="29" t="s">
        <v>918</v>
      </c>
      <c r="C109" s="28" t="s">
        <v>919</v>
      </c>
      <c r="D109" s="28" t="s">
        <v>881</v>
      </c>
      <c r="E109" s="28" t="s">
        <v>525</v>
      </c>
      <c r="F109" s="85">
        <v>10000000</v>
      </c>
      <c r="G109" s="29">
        <v>0.6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44900</v>
      </c>
      <c r="B110" s="29" t="s">
        <v>918</v>
      </c>
      <c r="C110" s="28" t="s">
        <v>919</v>
      </c>
      <c r="D110" s="28" t="s">
        <v>997</v>
      </c>
      <c r="E110" s="28" t="s">
        <v>525</v>
      </c>
      <c r="F110" s="85">
        <v>8000035</v>
      </c>
      <c r="G110" s="29">
        <v>0.59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44900</v>
      </c>
      <c r="B111" s="29" t="s">
        <v>918</v>
      </c>
      <c r="C111" s="28" t="s">
        <v>919</v>
      </c>
      <c r="D111" s="28" t="s">
        <v>920</v>
      </c>
      <c r="E111" s="28" t="s">
        <v>525</v>
      </c>
      <c r="F111" s="85">
        <v>12500000</v>
      </c>
      <c r="G111" s="29">
        <v>0.6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44900</v>
      </c>
      <c r="B112" s="29" t="s">
        <v>823</v>
      </c>
      <c r="C112" s="28" t="s">
        <v>1124</v>
      </c>
      <c r="D112" s="28" t="s">
        <v>1125</v>
      </c>
      <c r="E112" s="28" t="s">
        <v>525</v>
      </c>
      <c r="F112" s="85">
        <v>320000</v>
      </c>
      <c r="G112" s="29">
        <v>1140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44900</v>
      </c>
      <c r="B113" s="29" t="s">
        <v>1126</v>
      </c>
      <c r="C113" s="28" t="s">
        <v>1127</v>
      </c>
      <c r="D113" s="28" t="s">
        <v>1128</v>
      </c>
      <c r="E113" s="28" t="s">
        <v>525</v>
      </c>
      <c r="F113" s="85">
        <v>192000</v>
      </c>
      <c r="G113" s="29">
        <v>83.16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44900</v>
      </c>
      <c r="B114" s="29" t="s">
        <v>1126</v>
      </c>
      <c r="C114" s="28" t="s">
        <v>1127</v>
      </c>
      <c r="D114" s="28" t="s">
        <v>1129</v>
      </c>
      <c r="E114" s="28" t="s">
        <v>525</v>
      </c>
      <c r="F114" s="85">
        <v>152000</v>
      </c>
      <c r="G114" s="29">
        <v>83.45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44900</v>
      </c>
      <c r="B115" s="29" t="s">
        <v>1126</v>
      </c>
      <c r="C115" s="28" t="s">
        <v>1127</v>
      </c>
      <c r="D115" s="28" t="s">
        <v>1130</v>
      </c>
      <c r="E115" s="28" t="s">
        <v>525</v>
      </c>
      <c r="F115" s="85">
        <v>152000</v>
      </c>
      <c r="G115" s="29">
        <v>83.53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44900</v>
      </c>
      <c r="B116" s="29" t="s">
        <v>1126</v>
      </c>
      <c r="C116" s="28" t="s">
        <v>1127</v>
      </c>
      <c r="D116" s="28" t="s">
        <v>1131</v>
      </c>
      <c r="E116" s="28" t="s">
        <v>525</v>
      </c>
      <c r="F116" s="85">
        <v>100000</v>
      </c>
      <c r="G116" s="29">
        <v>83.42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44900</v>
      </c>
      <c r="B117" s="29" t="s">
        <v>946</v>
      </c>
      <c r="C117" s="28" t="s">
        <v>947</v>
      </c>
      <c r="D117" s="28" t="s">
        <v>881</v>
      </c>
      <c r="E117" s="28" t="s">
        <v>525</v>
      </c>
      <c r="F117" s="85">
        <v>114581</v>
      </c>
      <c r="G117" s="29">
        <v>62.72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44900</v>
      </c>
      <c r="B118" s="29" t="s">
        <v>946</v>
      </c>
      <c r="C118" s="28" t="s">
        <v>947</v>
      </c>
      <c r="D118" s="28" t="s">
        <v>995</v>
      </c>
      <c r="E118" s="28" t="s">
        <v>525</v>
      </c>
      <c r="F118" s="85">
        <v>140770</v>
      </c>
      <c r="G118" s="29">
        <v>62.77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44900</v>
      </c>
      <c r="B119" s="29" t="s">
        <v>946</v>
      </c>
      <c r="C119" s="28" t="s">
        <v>947</v>
      </c>
      <c r="D119" s="28" t="s">
        <v>1103</v>
      </c>
      <c r="E119" s="28" t="s">
        <v>525</v>
      </c>
      <c r="F119" s="85">
        <v>200000</v>
      </c>
      <c r="G119" s="29">
        <v>62.65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44900</v>
      </c>
      <c r="B120" s="29" t="s">
        <v>1132</v>
      </c>
      <c r="C120" s="28" t="s">
        <v>1133</v>
      </c>
      <c r="D120" s="28" t="s">
        <v>1134</v>
      </c>
      <c r="E120" s="28" t="s">
        <v>525</v>
      </c>
      <c r="F120" s="85">
        <v>772121</v>
      </c>
      <c r="G120" s="29">
        <v>380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44900</v>
      </c>
      <c r="B121" s="29" t="s">
        <v>1135</v>
      </c>
      <c r="C121" s="28" t="s">
        <v>1136</v>
      </c>
      <c r="D121" s="28" t="s">
        <v>917</v>
      </c>
      <c r="E121" s="28" t="s">
        <v>525</v>
      </c>
      <c r="F121" s="85">
        <v>237663</v>
      </c>
      <c r="G121" s="29">
        <v>84.02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44900</v>
      </c>
      <c r="B122" s="29" t="s">
        <v>1135</v>
      </c>
      <c r="C122" s="28" t="s">
        <v>1136</v>
      </c>
      <c r="D122" s="28" t="s">
        <v>910</v>
      </c>
      <c r="E122" s="28" t="s">
        <v>525</v>
      </c>
      <c r="F122" s="85">
        <v>220961</v>
      </c>
      <c r="G122" s="29">
        <v>83.97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44900</v>
      </c>
      <c r="B123" s="29" t="s">
        <v>1137</v>
      </c>
      <c r="C123" s="28" t="s">
        <v>1138</v>
      </c>
      <c r="D123" s="28" t="s">
        <v>1106</v>
      </c>
      <c r="E123" s="28" t="s">
        <v>525</v>
      </c>
      <c r="F123" s="85">
        <v>109441</v>
      </c>
      <c r="G123" s="29">
        <v>48.28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44900</v>
      </c>
      <c r="B124" s="29" t="s">
        <v>994</v>
      </c>
      <c r="C124" s="28" t="s">
        <v>998</v>
      </c>
      <c r="D124" s="28" t="s">
        <v>1139</v>
      </c>
      <c r="E124" s="28" t="s">
        <v>525</v>
      </c>
      <c r="F124" s="85">
        <v>86595</v>
      </c>
      <c r="G124" s="29">
        <v>27.21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44900</v>
      </c>
      <c r="B125" s="29" t="s">
        <v>994</v>
      </c>
      <c r="C125" s="28" t="s">
        <v>998</v>
      </c>
      <c r="D125" s="28" t="s">
        <v>899</v>
      </c>
      <c r="E125" s="28" t="s">
        <v>525</v>
      </c>
      <c r="F125" s="85">
        <v>408507</v>
      </c>
      <c r="G125" s="29">
        <v>26.53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44900</v>
      </c>
      <c r="B126" s="29" t="s">
        <v>994</v>
      </c>
      <c r="C126" s="28" t="s">
        <v>998</v>
      </c>
      <c r="D126" s="28" t="s">
        <v>910</v>
      </c>
      <c r="E126" s="28" t="s">
        <v>525</v>
      </c>
      <c r="F126" s="85">
        <v>193682</v>
      </c>
      <c r="G126" s="29">
        <v>26.87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44900</v>
      </c>
      <c r="B127" s="29" t="s">
        <v>1140</v>
      </c>
      <c r="C127" s="28" t="s">
        <v>1141</v>
      </c>
      <c r="D127" s="28" t="s">
        <v>1142</v>
      </c>
      <c r="E127" s="28" t="s">
        <v>525</v>
      </c>
      <c r="F127" s="85">
        <v>1446185</v>
      </c>
      <c r="G127" s="29">
        <v>735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44900</v>
      </c>
      <c r="B128" s="29" t="s">
        <v>1140</v>
      </c>
      <c r="C128" s="28" t="s">
        <v>1141</v>
      </c>
      <c r="D128" s="28" t="s">
        <v>1143</v>
      </c>
      <c r="E128" s="28" t="s">
        <v>525</v>
      </c>
      <c r="F128" s="85">
        <v>745200</v>
      </c>
      <c r="G128" s="29">
        <v>735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44900</v>
      </c>
      <c r="B129" s="29" t="s">
        <v>1140</v>
      </c>
      <c r="C129" s="28" t="s">
        <v>1141</v>
      </c>
      <c r="D129" s="28" t="s">
        <v>1144</v>
      </c>
      <c r="E129" s="28" t="s">
        <v>525</v>
      </c>
      <c r="F129" s="85">
        <v>900000</v>
      </c>
      <c r="G129" s="29">
        <v>741.25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44900</v>
      </c>
      <c r="B130" s="29" t="s">
        <v>1140</v>
      </c>
      <c r="C130" s="28" t="s">
        <v>1141</v>
      </c>
      <c r="D130" s="28" t="s">
        <v>1142</v>
      </c>
      <c r="E130" s="28" t="s">
        <v>525</v>
      </c>
      <c r="F130" s="85">
        <v>664500</v>
      </c>
      <c r="G130" s="29">
        <v>735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44900</v>
      </c>
      <c r="B131" s="29" t="s">
        <v>1140</v>
      </c>
      <c r="C131" s="28" t="s">
        <v>1141</v>
      </c>
      <c r="D131" s="28" t="s">
        <v>1145</v>
      </c>
      <c r="E131" s="28" t="s">
        <v>525</v>
      </c>
      <c r="F131" s="85">
        <v>722000</v>
      </c>
      <c r="G131" s="29">
        <v>735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44900</v>
      </c>
      <c r="B132" s="29" t="s">
        <v>1140</v>
      </c>
      <c r="C132" s="28" t="s">
        <v>1141</v>
      </c>
      <c r="D132" s="28" t="s">
        <v>1143</v>
      </c>
      <c r="E132" s="28" t="s">
        <v>525</v>
      </c>
      <c r="F132" s="85">
        <v>1511300</v>
      </c>
      <c r="G132" s="29">
        <v>735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44900</v>
      </c>
      <c r="B133" s="29" t="s">
        <v>1140</v>
      </c>
      <c r="C133" s="28" t="s">
        <v>1141</v>
      </c>
      <c r="D133" s="28" t="s">
        <v>1146</v>
      </c>
      <c r="E133" s="28" t="s">
        <v>525</v>
      </c>
      <c r="F133" s="85">
        <v>1253750</v>
      </c>
      <c r="G133" s="29">
        <v>735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44900</v>
      </c>
      <c r="B134" s="29" t="s">
        <v>1140</v>
      </c>
      <c r="C134" s="28" t="s">
        <v>1141</v>
      </c>
      <c r="D134" s="28" t="s">
        <v>1146</v>
      </c>
      <c r="E134" s="28" t="s">
        <v>525</v>
      </c>
      <c r="F134" s="85">
        <v>516250</v>
      </c>
      <c r="G134" s="29">
        <v>735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44900</v>
      </c>
      <c r="B135" s="29" t="s">
        <v>1001</v>
      </c>
      <c r="C135" s="28" t="s">
        <v>1002</v>
      </c>
      <c r="D135" s="28" t="s">
        <v>1003</v>
      </c>
      <c r="E135" s="28" t="s">
        <v>525</v>
      </c>
      <c r="F135" s="85">
        <v>921159</v>
      </c>
      <c r="G135" s="29">
        <v>20.82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44900</v>
      </c>
      <c r="B136" s="29" t="s">
        <v>1147</v>
      </c>
      <c r="C136" s="28" t="s">
        <v>1148</v>
      </c>
      <c r="D136" s="28" t="s">
        <v>1149</v>
      </c>
      <c r="E136" s="28" t="s">
        <v>525</v>
      </c>
      <c r="F136" s="85">
        <v>590601</v>
      </c>
      <c r="G136" s="29">
        <v>125.41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44900</v>
      </c>
      <c r="B137" s="29" t="s">
        <v>908</v>
      </c>
      <c r="C137" s="28" t="s">
        <v>909</v>
      </c>
      <c r="D137" s="28" t="s">
        <v>902</v>
      </c>
      <c r="E137" s="28" t="s">
        <v>525</v>
      </c>
      <c r="F137" s="85">
        <v>130242</v>
      </c>
      <c r="G137" s="29">
        <v>118.55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44900</v>
      </c>
      <c r="B138" s="29" t="s">
        <v>1150</v>
      </c>
      <c r="C138" s="28" t="s">
        <v>1151</v>
      </c>
      <c r="D138" s="28" t="s">
        <v>1152</v>
      </c>
      <c r="E138" s="28" t="s">
        <v>525</v>
      </c>
      <c r="F138" s="85">
        <v>113216</v>
      </c>
      <c r="G138" s="29">
        <v>78.06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44900</v>
      </c>
      <c r="B139" s="29" t="s">
        <v>482</v>
      </c>
      <c r="C139" s="28" t="s">
        <v>1153</v>
      </c>
      <c r="D139" s="28" t="s">
        <v>1154</v>
      </c>
      <c r="E139" s="28" t="s">
        <v>525</v>
      </c>
      <c r="F139" s="85">
        <v>51051024</v>
      </c>
      <c r="G139" s="29">
        <v>10.039999999999999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44900</v>
      </c>
      <c r="B140" s="29" t="s">
        <v>482</v>
      </c>
      <c r="C140" s="28" t="s">
        <v>1153</v>
      </c>
      <c r="D140" s="28" t="s">
        <v>1155</v>
      </c>
      <c r="E140" s="28" t="s">
        <v>525</v>
      </c>
      <c r="F140" s="85">
        <v>61765397</v>
      </c>
      <c r="G140" s="29">
        <v>9.92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44900</v>
      </c>
      <c r="B141" s="29" t="s">
        <v>1010</v>
      </c>
      <c r="C141" s="28" t="s">
        <v>1011</v>
      </c>
      <c r="D141" s="28" t="s">
        <v>1156</v>
      </c>
      <c r="E141" s="28" t="s">
        <v>525</v>
      </c>
      <c r="F141" s="85">
        <v>263938</v>
      </c>
      <c r="G141" s="29">
        <v>7.75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44900</v>
      </c>
      <c r="B142" s="29" t="s">
        <v>1157</v>
      </c>
      <c r="C142" s="28" t="s">
        <v>1158</v>
      </c>
      <c r="D142" s="28" t="s">
        <v>1159</v>
      </c>
      <c r="E142" s="28" t="s">
        <v>525</v>
      </c>
      <c r="F142" s="85">
        <v>410825</v>
      </c>
      <c r="G142" s="29">
        <v>3.76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44900</v>
      </c>
      <c r="B143" s="29" t="s">
        <v>1160</v>
      </c>
      <c r="C143" s="28" t="s">
        <v>1161</v>
      </c>
      <c r="D143" s="28" t="s">
        <v>1162</v>
      </c>
      <c r="E143" s="28" t="s">
        <v>525</v>
      </c>
      <c r="F143" s="85">
        <v>409889</v>
      </c>
      <c r="G143" s="29">
        <v>25.06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44900</v>
      </c>
      <c r="B144" s="29" t="s">
        <v>1099</v>
      </c>
      <c r="C144" s="28" t="s">
        <v>1100</v>
      </c>
      <c r="D144" s="28" t="s">
        <v>1163</v>
      </c>
      <c r="E144" s="28" t="s">
        <v>526</v>
      </c>
      <c r="F144" s="85">
        <v>1414550</v>
      </c>
      <c r="G144" s="29">
        <v>6.81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44900</v>
      </c>
      <c r="B145" s="29" t="s">
        <v>1099</v>
      </c>
      <c r="C145" s="28" t="s">
        <v>1100</v>
      </c>
      <c r="D145" s="28" t="s">
        <v>881</v>
      </c>
      <c r="E145" s="28" t="s">
        <v>526</v>
      </c>
      <c r="F145" s="85">
        <v>507291</v>
      </c>
      <c r="G145" s="29">
        <v>6.7</v>
      </c>
      <c r="H145" s="29" t="s">
        <v>796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44900</v>
      </c>
      <c r="B146" s="29" t="s">
        <v>1099</v>
      </c>
      <c r="C146" s="28" t="s">
        <v>1100</v>
      </c>
      <c r="D146" s="28" t="s">
        <v>1164</v>
      </c>
      <c r="E146" s="28" t="s">
        <v>526</v>
      </c>
      <c r="F146" s="85">
        <v>937781</v>
      </c>
      <c r="G146" s="29">
        <v>6.71</v>
      </c>
      <c r="H146" s="29" t="s">
        <v>796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44900</v>
      </c>
      <c r="B147" s="29" t="s">
        <v>1101</v>
      </c>
      <c r="C147" s="28" t="s">
        <v>1102</v>
      </c>
      <c r="D147" s="28" t="s">
        <v>1103</v>
      </c>
      <c r="E147" s="28" t="s">
        <v>526</v>
      </c>
      <c r="F147" s="85">
        <v>369608</v>
      </c>
      <c r="G147" s="29">
        <v>7.62</v>
      </c>
      <c r="H147" s="29" t="s">
        <v>796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44900</v>
      </c>
      <c r="B148" s="29" t="s">
        <v>1104</v>
      </c>
      <c r="C148" s="28" t="s">
        <v>1105</v>
      </c>
      <c r="D148" s="28" t="s">
        <v>1106</v>
      </c>
      <c r="E148" s="28" t="s">
        <v>526</v>
      </c>
      <c r="F148" s="85">
        <v>159397</v>
      </c>
      <c r="G148" s="29">
        <v>63.08</v>
      </c>
      <c r="H148" s="29" t="s">
        <v>796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44900</v>
      </c>
      <c r="B149" s="29" t="s">
        <v>1107</v>
      </c>
      <c r="C149" s="28" t="s">
        <v>1108</v>
      </c>
      <c r="D149" s="28" t="s">
        <v>1165</v>
      </c>
      <c r="E149" s="28" t="s">
        <v>526</v>
      </c>
      <c r="F149" s="85">
        <v>1400000</v>
      </c>
      <c r="G149" s="29">
        <v>14.47</v>
      </c>
      <c r="H149" s="29" t="s">
        <v>796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44900</v>
      </c>
      <c r="B150" s="29" t="s">
        <v>1107</v>
      </c>
      <c r="C150" s="28" t="s">
        <v>1108</v>
      </c>
      <c r="D150" s="28" t="s">
        <v>1166</v>
      </c>
      <c r="E150" s="28" t="s">
        <v>526</v>
      </c>
      <c r="F150" s="85">
        <v>934846</v>
      </c>
      <c r="G150" s="29">
        <v>13.82</v>
      </c>
      <c r="H150" s="29" t="s">
        <v>796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44900</v>
      </c>
      <c r="B151" s="29" t="s">
        <v>1032</v>
      </c>
      <c r="C151" s="28" t="s">
        <v>1110</v>
      </c>
      <c r="D151" s="28" t="s">
        <v>1111</v>
      </c>
      <c r="E151" s="28" t="s">
        <v>526</v>
      </c>
      <c r="F151" s="85">
        <v>539646</v>
      </c>
      <c r="G151" s="29">
        <v>15.94</v>
      </c>
      <c r="H151" s="29" t="s">
        <v>796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44900</v>
      </c>
      <c r="B152" s="29" t="s">
        <v>1032</v>
      </c>
      <c r="C152" s="28" t="s">
        <v>1110</v>
      </c>
      <c r="D152" s="28" t="s">
        <v>921</v>
      </c>
      <c r="E152" s="28" t="s">
        <v>526</v>
      </c>
      <c r="F152" s="85">
        <v>21403326</v>
      </c>
      <c r="G152" s="29">
        <v>16.12</v>
      </c>
      <c r="H152" s="29" t="s">
        <v>796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44900</v>
      </c>
      <c r="B153" s="29" t="s">
        <v>948</v>
      </c>
      <c r="C153" s="28" t="s">
        <v>949</v>
      </c>
      <c r="D153" s="28" t="s">
        <v>950</v>
      </c>
      <c r="E153" s="28" t="s">
        <v>526</v>
      </c>
      <c r="F153" s="85">
        <v>2771837</v>
      </c>
      <c r="G153" s="29">
        <v>3.9</v>
      </c>
      <c r="H153" s="29" t="s">
        <v>796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44900</v>
      </c>
      <c r="B154" s="29" t="s">
        <v>1112</v>
      </c>
      <c r="C154" s="28" t="s">
        <v>1113</v>
      </c>
      <c r="D154" s="28" t="s">
        <v>1167</v>
      </c>
      <c r="E154" s="28" t="s">
        <v>526</v>
      </c>
      <c r="F154" s="85">
        <v>20000</v>
      </c>
      <c r="G154" s="29">
        <v>286</v>
      </c>
      <c r="H154" s="29" t="s">
        <v>796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44900</v>
      </c>
      <c r="B155" s="29" t="s">
        <v>1115</v>
      </c>
      <c r="C155" s="28" t="s">
        <v>1116</v>
      </c>
      <c r="D155" s="28" t="s">
        <v>1117</v>
      </c>
      <c r="E155" s="28" t="s">
        <v>526</v>
      </c>
      <c r="F155" s="85">
        <v>433051</v>
      </c>
      <c r="G155" s="29">
        <v>5.44</v>
      </c>
      <c r="H155" s="29" t="s">
        <v>796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44900</v>
      </c>
      <c r="B156" s="29" t="s">
        <v>1118</v>
      </c>
      <c r="C156" s="28" t="s">
        <v>1119</v>
      </c>
      <c r="D156" s="28" t="s">
        <v>1120</v>
      </c>
      <c r="E156" s="28" t="s">
        <v>526</v>
      </c>
      <c r="F156" s="85">
        <v>79062</v>
      </c>
      <c r="G156" s="29">
        <v>36.49</v>
      </c>
      <c r="H156" s="29" t="s">
        <v>796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44900</v>
      </c>
      <c r="B157" s="29" t="s">
        <v>821</v>
      </c>
      <c r="C157" s="28" t="s">
        <v>1121</v>
      </c>
      <c r="D157" s="28" t="s">
        <v>1122</v>
      </c>
      <c r="E157" s="28" t="s">
        <v>526</v>
      </c>
      <c r="F157" s="85">
        <v>2219207</v>
      </c>
      <c r="G157" s="29">
        <v>61.7</v>
      </c>
      <c r="H157" s="29" t="s">
        <v>796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44900</v>
      </c>
      <c r="B158" s="29" t="s">
        <v>821</v>
      </c>
      <c r="C158" s="28" t="s">
        <v>1121</v>
      </c>
      <c r="D158" s="28" t="s">
        <v>1123</v>
      </c>
      <c r="E158" s="28" t="s">
        <v>526</v>
      </c>
      <c r="F158" s="85">
        <v>8176415</v>
      </c>
      <c r="G158" s="29">
        <v>61.79</v>
      </c>
      <c r="H158" s="29" t="s">
        <v>796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44900</v>
      </c>
      <c r="B159" s="29" t="s">
        <v>918</v>
      </c>
      <c r="C159" s="28" t="s">
        <v>919</v>
      </c>
      <c r="D159" s="28" t="s">
        <v>881</v>
      </c>
      <c r="E159" s="28" t="s">
        <v>526</v>
      </c>
      <c r="F159" s="85">
        <v>10000000</v>
      </c>
      <c r="G159" s="29">
        <v>0.6</v>
      </c>
      <c r="H159" s="29" t="s">
        <v>796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44900</v>
      </c>
      <c r="B160" s="29" t="s">
        <v>918</v>
      </c>
      <c r="C160" s="28" t="s">
        <v>919</v>
      </c>
      <c r="D160" s="28" t="s">
        <v>997</v>
      </c>
      <c r="E160" s="28" t="s">
        <v>526</v>
      </c>
      <c r="F160" s="85">
        <v>8000023</v>
      </c>
      <c r="G160" s="29">
        <v>0.6</v>
      </c>
      <c r="H160" s="29" t="s">
        <v>796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44900</v>
      </c>
      <c r="B161" s="29" t="s">
        <v>918</v>
      </c>
      <c r="C161" s="28" t="s">
        <v>919</v>
      </c>
      <c r="D161" s="28" t="s">
        <v>920</v>
      </c>
      <c r="E161" s="28" t="s">
        <v>526</v>
      </c>
      <c r="F161" s="85">
        <v>17793103</v>
      </c>
      <c r="G161" s="29">
        <v>0.6</v>
      </c>
      <c r="H161" s="29" t="s">
        <v>796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44900</v>
      </c>
      <c r="B162" s="29" t="s">
        <v>364</v>
      </c>
      <c r="C162" s="28" t="s">
        <v>1168</v>
      </c>
      <c r="D162" s="28" t="s">
        <v>1169</v>
      </c>
      <c r="E162" s="28" t="s">
        <v>526</v>
      </c>
      <c r="F162" s="85">
        <v>1800000</v>
      </c>
      <c r="G162" s="29">
        <v>3275.44</v>
      </c>
      <c r="H162" s="29" t="s">
        <v>796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44900</v>
      </c>
      <c r="B163" s="29" t="s">
        <v>823</v>
      </c>
      <c r="C163" s="28" t="s">
        <v>1124</v>
      </c>
      <c r="D163" s="28" t="s">
        <v>1170</v>
      </c>
      <c r="E163" s="28" t="s">
        <v>526</v>
      </c>
      <c r="F163" s="85">
        <v>2000000</v>
      </c>
      <c r="G163" s="29">
        <v>1140.1400000000001</v>
      </c>
      <c r="H163" s="29" t="s">
        <v>796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44900</v>
      </c>
      <c r="B164" s="29" t="s">
        <v>1126</v>
      </c>
      <c r="C164" s="28" t="s">
        <v>1127</v>
      </c>
      <c r="D164" s="28" t="s">
        <v>1171</v>
      </c>
      <c r="E164" s="28" t="s">
        <v>526</v>
      </c>
      <c r="F164" s="85">
        <v>596000</v>
      </c>
      <c r="G164" s="29">
        <v>83.37</v>
      </c>
      <c r="H164" s="29" t="s">
        <v>796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44900</v>
      </c>
      <c r="B165" s="29" t="s">
        <v>1004</v>
      </c>
      <c r="C165" s="28" t="s">
        <v>1005</v>
      </c>
      <c r="D165" s="28" t="s">
        <v>1006</v>
      </c>
      <c r="E165" s="28" t="s">
        <v>526</v>
      </c>
      <c r="F165" s="85">
        <v>15500000</v>
      </c>
      <c r="G165" s="29">
        <v>19.190000000000001</v>
      </c>
      <c r="H165" s="29" t="s">
        <v>796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44900</v>
      </c>
      <c r="B166" s="29" t="s">
        <v>946</v>
      </c>
      <c r="C166" s="28" t="s">
        <v>947</v>
      </c>
      <c r="D166" s="28" t="s">
        <v>1103</v>
      </c>
      <c r="E166" s="28" t="s">
        <v>526</v>
      </c>
      <c r="F166" s="85">
        <v>200000</v>
      </c>
      <c r="G166" s="29">
        <v>62.87</v>
      </c>
      <c r="H166" s="29" t="s">
        <v>796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44900</v>
      </c>
      <c r="B167" s="29" t="s">
        <v>946</v>
      </c>
      <c r="C167" s="28" t="s">
        <v>947</v>
      </c>
      <c r="D167" s="28" t="s">
        <v>881</v>
      </c>
      <c r="E167" s="28" t="s">
        <v>526</v>
      </c>
      <c r="F167" s="85">
        <v>162173</v>
      </c>
      <c r="G167" s="29">
        <v>62.56</v>
      </c>
      <c r="H167" s="29" t="s">
        <v>796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44900</v>
      </c>
      <c r="B168" s="29" t="s">
        <v>946</v>
      </c>
      <c r="C168" s="28" t="s">
        <v>947</v>
      </c>
      <c r="D168" s="28" t="s">
        <v>995</v>
      </c>
      <c r="E168" s="28" t="s">
        <v>526</v>
      </c>
      <c r="F168" s="85">
        <v>153771</v>
      </c>
      <c r="G168" s="29">
        <v>62.8</v>
      </c>
      <c r="H168" s="29" t="s">
        <v>796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44900</v>
      </c>
      <c r="B169" s="29" t="s">
        <v>946</v>
      </c>
      <c r="C169" s="28" t="s">
        <v>947</v>
      </c>
      <c r="D169" s="28" t="s">
        <v>1172</v>
      </c>
      <c r="E169" s="28" t="s">
        <v>526</v>
      </c>
      <c r="F169" s="85">
        <v>125000</v>
      </c>
      <c r="G169" s="29">
        <v>62.61</v>
      </c>
      <c r="H169" s="29" t="s">
        <v>796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44900</v>
      </c>
      <c r="B170" s="29" t="s">
        <v>1132</v>
      </c>
      <c r="C170" s="28" t="s">
        <v>1133</v>
      </c>
      <c r="D170" s="28" t="s">
        <v>1173</v>
      </c>
      <c r="E170" s="28" t="s">
        <v>526</v>
      </c>
      <c r="F170" s="85">
        <v>650000</v>
      </c>
      <c r="G170" s="29">
        <v>380.22</v>
      </c>
      <c r="H170" s="29" t="s">
        <v>796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44900</v>
      </c>
      <c r="B171" s="29" t="s">
        <v>1135</v>
      </c>
      <c r="C171" s="28" t="s">
        <v>1136</v>
      </c>
      <c r="D171" s="28" t="s">
        <v>917</v>
      </c>
      <c r="E171" s="28" t="s">
        <v>526</v>
      </c>
      <c r="F171" s="85">
        <v>245767</v>
      </c>
      <c r="G171" s="29">
        <v>84.18</v>
      </c>
      <c r="H171" s="29" t="s">
        <v>796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44900</v>
      </c>
      <c r="B172" s="29" t="s">
        <v>1135</v>
      </c>
      <c r="C172" s="28" t="s">
        <v>1136</v>
      </c>
      <c r="D172" s="28" t="s">
        <v>910</v>
      </c>
      <c r="E172" s="28" t="s">
        <v>526</v>
      </c>
      <c r="F172" s="85">
        <v>220961</v>
      </c>
      <c r="G172" s="29">
        <v>84.04</v>
      </c>
      <c r="H172" s="29" t="s">
        <v>796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44900</v>
      </c>
      <c r="B173" s="29" t="s">
        <v>412</v>
      </c>
      <c r="C173" s="28" t="s">
        <v>1174</v>
      </c>
      <c r="D173" s="28" t="s">
        <v>1175</v>
      </c>
      <c r="E173" s="28" t="s">
        <v>526</v>
      </c>
      <c r="F173" s="85">
        <v>4806175</v>
      </c>
      <c r="G173" s="29">
        <v>96.11</v>
      </c>
      <c r="H173" s="29" t="s">
        <v>796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44900</v>
      </c>
      <c r="B174" s="29" t="s">
        <v>1137</v>
      </c>
      <c r="C174" s="28" t="s">
        <v>1138</v>
      </c>
      <c r="D174" s="28" t="s">
        <v>1106</v>
      </c>
      <c r="E174" s="28" t="s">
        <v>526</v>
      </c>
      <c r="F174" s="85">
        <v>109441</v>
      </c>
      <c r="G174" s="29">
        <v>48.02</v>
      </c>
      <c r="H174" s="29" t="s">
        <v>796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44900</v>
      </c>
      <c r="B175" s="29" t="s">
        <v>1007</v>
      </c>
      <c r="C175" s="28" t="s">
        <v>1008</v>
      </c>
      <c r="D175" s="28" t="s">
        <v>1009</v>
      </c>
      <c r="E175" s="28" t="s">
        <v>526</v>
      </c>
      <c r="F175" s="85">
        <v>459903</v>
      </c>
      <c r="G175" s="29">
        <v>394.08</v>
      </c>
      <c r="H175" s="29" t="s">
        <v>796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44900</v>
      </c>
      <c r="B176" s="29" t="s">
        <v>1176</v>
      </c>
      <c r="C176" s="28" t="s">
        <v>1177</v>
      </c>
      <c r="D176" s="28" t="s">
        <v>1178</v>
      </c>
      <c r="E176" s="28" t="s">
        <v>526</v>
      </c>
      <c r="F176" s="85">
        <v>172796</v>
      </c>
      <c r="G176" s="29">
        <v>18.29</v>
      </c>
      <c r="H176" s="29" t="s">
        <v>796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44900</v>
      </c>
      <c r="B177" s="29" t="s">
        <v>994</v>
      </c>
      <c r="C177" s="28" t="s">
        <v>998</v>
      </c>
      <c r="D177" s="28" t="s">
        <v>1139</v>
      </c>
      <c r="E177" s="28" t="s">
        <v>526</v>
      </c>
      <c r="F177" s="85">
        <v>86595</v>
      </c>
      <c r="G177" s="29">
        <v>26.57</v>
      </c>
      <c r="H177" s="29" t="s">
        <v>796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44900</v>
      </c>
      <c r="B178" s="29" t="s">
        <v>994</v>
      </c>
      <c r="C178" s="28" t="s">
        <v>998</v>
      </c>
      <c r="D178" s="28" t="s">
        <v>1000</v>
      </c>
      <c r="E178" s="28" t="s">
        <v>526</v>
      </c>
      <c r="F178" s="85">
        <v>150000</v>
      </c>
      <c r="G178" s="29">
        <v>26.41</v>
      </c>
      <c r="H178" s="29" t="s">
        <v>796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44900</v>
      </c>
      <c r="B179" s="29" t="s">
        <v>994</v>
      </c>
      <c r="C179" s="28" t="s">
        <v>998</v>
      </c>
      <c r="D179" s="28" t="s">
        <v>910</v>
      </c>
      <c r="E179" s="28" t="s">
        <v>526</v>
      </c>
      <c r="F179" s="85">
        <v>193682</v>
      </c>
      <c r="G179" s="29">
        <v>27.05</v>
      </c>
      <c r="H179" s="29" t="s">
        <v>796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44900</v>
      </c>
      <c r="B180" s="29" t="s">
        <v>994</v>
      </c>
      <c r="C180" s="28" t="s">
        <v>998</v>
      </c>
      <c r="D180" s="28" t="s">
        <v>899</v>
      </c>
      <c r="E180" s="28" t="s">
        <v>526</v>
      </c>
      <c r="F180" s="85">
        <v>419507</v>
      </c>
      <c r="G180" s="29">
        <v>27.16</v>
      </c>
      <c r="H180" s="29" t="s">
        <v>796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44900</v>
      </c>
      <c r="B181" s="29" t="s">
        <v>994</v>
      </c>
      <c r="C181" s="28" t="s">
        <v>998</v>
      </c>
      <c r="D181" s="28" t="s">
        <v>999</v>
      </c>
      <c r="E181" s="28" t="s">
        <v>526</v>
      </c>
      <c r="F181" s="85">
        <v>250000</v>
      </c>
      <c r="G181" s="29">
        <v>26.4</v>
      </c>
      <c r="H181" s="29" t="s">
        <v>796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44900</v>
      </c>
      <c r="B182" s="29" t="s">
        <v>1179</v>
      </c>
      <c r="C182" s="28" t="s">
        <v>1180</v>
      </c>
      <c r="D182" s="28" t="s">
        <v>1181</v>
      </c>
      <c r="E182" s="28" t="s">
        <v>526</v>
      </c>
      <c r="F182" s="85">
        <v>88125</v>
      </c>
      <c r="G182" s="29">
        <v>197.45</v>
      </c>
      <c r="H182" s="29" t="s">
        <v>796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44900</v>
      </c>
      <c r="B183" s="29" t="s">
        <v>1140</v>
      </c>
      <c r="C183" s="28" t="s">
        <v>1141</v>
      </c>
      <c r="D183" s="28" t="s">
        <v>1182</v>
      </c>
      <c r="E183" s="28" t="s">
        <v>526</v>
      </c>
      <c r="F183" s="85">
        <v>5033236</v>
      </c>
      <c r="G183" s="29">
        <v>735</v>
      </c>
      <c r="H183" s="29" t="s">
        <v>796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44900</v>
      </c>
      <c r="B184" s="29" t="s">
        <v>1140</v>
      </c>
      <c r="C184" s="28" t="s">
        <v>1141</v>
      </c>
      <c r="D184" s="28" t="s">
        <v>1183</v>
      </c>
      <c r="E184" s="28" t="s">
        <v>526</v>
      </c>
      <c r="F184" s="85">
        <v>9632876</v>
      </c>
      <c r="G184" s="29">
        <v>735.55</v>
      </c>
      <c r="H184" s="29" t="s">
        <v>796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44900</v>
      </c>
      <c r="B185" s="29" t="s">
        <v>1001</v>
      </c>
      <c r="C185" s="28" t="s">
        <v>1002</v>
      </c>
      <c r="D185" s="28" t="s">
        <v>1003</v>
      </c>
      <c r="E185" s="28" t="s">
        <v>526</v>
      </c>
      <c r="F185" s="85">
        <v>11294</v>
      </c>
      <c r="G185" s="29">
        <v>18.899999999999999</v>
      </c>
      <c r="H185" s="29" t="s">
        <v>796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44900</v>
      </c>
      <c r="B186" s="29" t="s">
        <v>1147</v>
      </c>
      <c r="C186" s="28" t="s">
        <v>1148</v>
      </c>
      <c r="D186" s="28" t="s">
        <v>1149</v>
      </c>
      <c r="E186" s="28" t="s">
        <v>526</v>
      </c>
      <c r="F186" s="85">
        <v>256676</v>
      </c>
      <c r="G186" s="29">
        <v>125.38</v>
      </c>
      <c r="H186" s="29" t="s">
        <v>796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44900</v>
      </c>
      <c r="B187" s="29" t="s">
        <v>1184</v>
      </c>
      <c r="C187" s="28" t="s">
        <v>1185</v>
      </c>
      <c r="D187" s="28" t="s">
        <v>1186</v>
      </c>
      <c r="E187" s="28" t="s">
        <v>526</v>
      </c>
      <c r="F187" s="85">
        <v>111324</v>
      </c>
      <c r="G187" s="29">
        <v>260.79000000000002</v>
      </c>
      <c r="H187" s="29" t="s">
        <v>796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44900</v>
      </c>
      <c r="B188" s="29" t="s">
        <v>908</v>
      </c>
      <c r="C188" s="28" t="s">
        <v>909</v>
      </c>
      <c r="D188" s="28" t="s">
        <v>902</v>
      </c>
      <c r="E188" s="28" t="s">
        <v>526</v>
      </c>
      <c r="F188" s="85">
        <v>117972</v>
      </c>
      <c r="G188" s="29">
        <v>116.65</v>
      </c>
      <c r="H188" s="29" t="s">
        <v>796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44900</v>
      </c>
      <c r="B189" s="29" t="s">
        <v>1150</v>
      </c>
      <c r="C189" s="28" t="s">
        <v>1151</v>
      </c>
      <c r="D189" s="28" t="s">
        <v>1152</v>
      </c>
      <c r="E189" s="28" t="s">
        <v>526</v>
      </c>
      <c r="F189" s="85">
        <v>20000</v>
      </c>
      <c r="G189" s="29">
        <v>79.56</v>
      </c>
      <c r="H189" s="29" t="s">
        <v>796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44900</v>
      </c>
      <c r="B190" s="29" t="s">
        <v>482</v>
      </c>
      <c r="C190" s="28" t="s">
        <v>1153</v>
      </c>
      <c r="D190" s="28" t="s">
        <v>1154</v>
      </c>
      <c r="E190" s="28" t="s">
        <v>526</v>
      </c>
      <c r="F190" s="85">
        <v>50337637</v>
      </c>
      <c r="G190" s="29">
        <v>10.02</v>
      </c>
      <c r="H190" s="29" t="s">
        <v>796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44900</v>
      </c>
      <c r="B191" s="29" t="s">
        <v>482</v>
      </c>
      <c r="C191" s="28" t="s">
        <v>1153</v>
      </c>
      <c r="D191" s="28" t="s">
        <v>1155</v>
      </c>
      <c r="E191" s="28" t="s">
        <v>526</v>
      </c>
      <c r="F191" s="85">
        <v>68799715</v>
      </c>
      <c r="G191" s="29">
        <v>9.9499999999999993</v>
      </c>
      <c r="H191" s="29" t="s">
        <v>796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44900</v>
      </c>
      <c r="B192" s="29" t="s">
        <v>1010</v>
      </c>
      <c r="C192" s="28" t="s">
        <v>1011</v>
      </c>
      <c r="D192" s="28" t="s">
        <v>1156</v>
      </c>
      <c r="E192" s="28" t="s">
        <v>526</v>
      </c>
      <c r="F192" s="85">
        <v>263938</v>
      </c>
      <c r="G192" s="29">
        <v>7.78</v>
      </c>
      <c r="H192" s="29" t="s">
        <v>796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>
        <v>44900</v>
      </c>
      <c r="B193" s="29" t="s">
        <v>1010</v>
      </c>
      <c r="C193" s="28" t="s">
        <v>1011</v>
      </c>
      <c r="D193" s="28" t="s">
        <v>1012</v>
      </c>
      <c r="E193" s="28" t="s">
        <v>526</v>
      </c>
      <c r="F193" s="85">
        <v>1232510</v>
      </c>
      <c r="G193" s="29">
        <v>7.76</v>
      </c>
      <c r="H193" s="29" t="s">
        <v>796</v>
      </c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>
        <v>44900</v>
      </c>
      <c r="B194" s="29" t="s">
        <v>1157</v>
      </c>
      <c r="C194" s="28" t="s">
        <v>1158</v>
      </c>
      <c r="D194" s="28" t="s">
        <v>1159</v>
      </c>
      <c r="E194" s="28" t="s">
        <v>526</v>
      </c>
      <c r="F194" s="85">
        <v>500000</v>
      </c>
      <c r="G194" s="29">
        <v>3.78</v>
      </c>
      <c r="H194" s="29" t="s">
        <v>796</v>
      </c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>
        <v>44900</v>
      </c>
      <c r="B195" s="29" t="s">
        <v>1160</v>
      </c>
      <c r="C195" s="28" t="s">
        <v>1161</v>
      </c>
      <c r="D195" s="28" t="s">
        <v>1162</v>
      </c>
      <c r="E195" s="28" t="s">
        <v>526</v>
      </c>
      <c r="F195" s="85">
        <v>186759</v>
      </c>
      <c r="G195" s="29">
        <v>25.75</v>
      </c>
      <c r="H195" s="29" t="s">
        <v>796</v>
      </c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1"/>
  <sheetViews>
    <sheetView zoomScale="85" zoomScaleNormal="85" workbookViewId="0">
      <selection activeCell="H7" sqref="H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1026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44901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29"/>
      <c r="D10" s="330" t="s">
        <v>88</v>
      </c>
      <c r="E10" s="331" t="s">
        <v>891</v>
      </c>
      <c r="F10" s="212">
        <v>1607</v>
      </c>
      <c r="G10" s="212">
        <v>1517</v>
      </c>
      <c r="H10" s="212"/>
      <c r="I10" s="332" t="s">
        <v>843</v>
      </c>
      <c r="J10" s="243" t="s">
        <v>543</v>
      </c>
      <c r="K10" s="243"/>
      <c r="L10" s="244"/>
      <c r="M10" s="245"/>
      <c r="N10" s="243"/>
      <c r="O10" s="266"/>
      <c r="P10" s="243"/>
      <c r="Q10" s="208"/>
      <c r="R10" s="208" t="s">
        <v>541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47">
        <v>2</v>
      </c>
      <c r="B11" s="348">
        <v>44840</v>
      </c>
      <c r="C11" s="349"/>
      <c r="D11" s="350" t="s">
        <v>125</v>
      </c>
      <c r="E11" s="351" t="s">
        <v>891</v>
      </c>
      <c r="F11" s="352">
        <v>1150.5</v>
      </c>
      <c r="G11" s="352">
        <v>1075</v>
      </c>
      <c r="H11" s="352">
        <v>1217.5</v>
      </c>
      <c r="I11" s="353" t="s">
        <v>844</v>
      </c>
      <c r="J11" s="283" t="s">
        <v>637</v>
      </c>
      <c r="K11" s="283">
        <f t="shared" ref="K11" si="0">H11-F11</f>
        <v>67</v>
      </c>
      <c r="L11" s="354">
        <f t="shared" ref="L11" si="1">(F11*-0.7)/100</f>
        <v>-8.0534999999999997</v>
      </c>
      <c r="M11" s="355">
        <f t="shared" ref="M11" si="2">(K11+L11)/F11</f>
        <v>5.1235549760973491E-2</v>
      </c>
      <c r="N11" s="283" t="s">
        <v>540</v>
      </c>
      <c r="O11" s="356">
        <v>44896</v>
      </c>
      <c r="P11" s="283"/>
      <c r="Q11" s="208"/>
      <c r="R11" s="208" t="s">
        <v>541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36">
        <v>3</v>
      </c>
      <c r="B12" s="337">
        <v>44861</v>
      </c>
      <c r="C12" s="338"/>
      <c r="D12" s="339" t="s">
        <v>55</v>
      </c>
      <c r="E12" s="340" t="s">
        <v>542</v>
      </c>
      <c r="F12" s="341">
        <v>147</v>
      </c>
      <c r="G12" s="341">
        <v>137</v>
      </c>
      <c r="H12" s="341">
        <v>154</v>
      </c>
      <c r="I12" s="342" t="s">
        <v>875</v>
      </c>
      <c r="J12" s="343" t="s">
        <v>876</v>
      </c>
      <c r="K12" s="343">
        <f t="shared" ref="K12" si="3">H12-F12</f>
        <v>7</v>
      </c>
      <c r="L12" s="344">
        <f t="shared" ref="L12" si="4">(F12*-0.7)/100</f>
        <v>-1.0289999999999999</v>
      </c>
      <c r="M12" s="345">
        <f t="shared" ref="M12" si="5">(K12+L12)/F12</f>
        <v>4.0619047619047617E-2</v>
      </c>
      <c r="N12" s="343" t="s">
        <v>540</v>
      </c>
      <c r="O12" s="346">
        <v>44866</v>
      </c>
      <c r="P12" s="343"/>
      <c r="Q12" s="208"/>
      <c r="R12" s="208" t="s">
        <v>806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5">
        <v>44867</v>
      </c>
      <c r="C13" s="296"/>
      <c r="D13" s="297" t="s">
        <v>877</v>
      </c>
      <c r="E13" s="298" t="s">
        <v>542</v>
      </c>
      <c r="F13" s="305" t="s">
        <v>878</v>
      </c>
      <c r="G13" s="305">
        <v>790</v>
      </c>
      <c r="H13" s="305"/>
      <c r="I13" s="299" t="s">
        <v>879</v>
      </c>
      <c r="J13" s="309" t="s">
        <v>543</v>
      </c>
      <c r="K13" s="309"/>
      <c r="L13" s="290"/>
      <c r="M13" s="291"/>
      <c r="N13" s="309"/>
      <c r="O13" s="292"/>
      <c r="P13" s="309"/>
      <c r="Q13" s="208"/>
      <c r="R13" s="208" t="s">
        <v>541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41">
        <v>5</v>
      </c>
      <c r="B14" s="368">
        <v>44876</v>
      </c>
      <c r="C14" s="338"/>
      <c r="D14" s="339" t="s">
        <v>207</v>
      </c>
      <c r="E14" s="340" t="s">
        <v>542</v>
      </c>
      <c r="F14" s="341">
        <v>6800</v>
      </c>
      <c r="G14" s="341">
        <v>6340</v>
      </c>
      <c r="H14" s="341">
        <v>7160</v>
      </c>
      <c r="I14" s="342" t="s">
        <v>882</v>
      </c>
      <c r="J14" s="343" t="s">
        <v>922</v>
      </c>
      <c r="K14" s="343">
        <f t="shared" ref="K14" si="6">H14-F14</f>
        <v>360</v>
      </c>
      <c r="L14" s="344">
        <f t="shared" ref="L14" si="7">(F14*-0.7)/100</f>
        <v>-47.6</v>
      </c>
      <c r="M14" s="345">
        <f t="shared" ref="M14" si="8">(K14+L14)/F14</f>
        <v>4.5941176470588235E-2</v>
      </c>
      <c r="N14" s="343" t="s">
        <v>540</v>
      </c>
      <c r="O14" s="346">
        <v>44896</v>
      </c>
      <c r="P14" s="343"/>
      <c r="Q14" s="208"/>
      <c r="R14" s="208" t="s">
        <v>541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36">
        <v>6</v>
      </c>
      <c r="B15" s="337">
        <v>44880</v>
      </c>
      <c r="C15" s="338"/>
      <c r="D15" s="339" t="s">
        <v>364</v>
      </c>
      <c r="E15" s="340" t="s">
        <v>542</v>
      </c>
      <c r="F15" s="341">
        <v>3425</v>
      </c>
      <c r="G15" s="341">
        <v>3170</v>
      </c>
      <c r="H15" s="341">
        <v>3570</v>
      </c>
      <c r="I15" s="342" t="s">
        <v>884</v>
      </c>
      <c r="J15" s="343" t="s">
        <v>886</v>
      </c>
      <c r="K15" s="343">
        <f t="shared" ref="K15" si="9">H15-F15</f>
        <v>145</v>
      </c>
      <c r="L15" s="344">
        <f t="shared" ref="L15" si="10">(F15*-0.7)/100</f>
        <v>-23.975000000000001</v>
      </c>
      <c r="M15" s="345">
        <f t="shared" ref="M15" si="11">(K15+L15)/F15</f>
        <v>3.5335766423357666E-2</v>
      </c>
      <c r="N15" s="343" t="s">
        <v>540</v>
      </c>
      <c r="O15" s="346">
        <v>44882</v>
      </c>
      <c r="P15" s="343"/>
      <c r="Q15" s="208"/>
      <c r="R15" s="208" t="s">
        <v>541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286">
        <v>7</v>
      </c>
      <c r="B16" s="361">
        <v>44883</v>
      </c>
      <c r="C16" s="296"/>
      <c r="D16" s="297" t="s">
        <v>804</v>
      </c>
      <c r="E16" s="298" t="s">
        <v>542</v>
      </c>
      <c r="F16" s="305" t="s">
        <v>887</v>
      </c>
      <c r="G16" s="305">
        <v>369</v>
      </c>
      <c r="H16" s="305"/>
      <c r="I16" s="299" t="s">
        <v>888</v>
      </c>
      <c r="J16" s="309" t="s">
        <v>543</v>
      </c>
      <c r="K16" s="309"/>
      <c r="L16" s="290"/>
      <c r="M16" s="291"/>
      <c r="N16" s="309"/>
      <c r="O16" s="292"/>
      <c r="P16" s="309"/>
      <c r="Q16" s="208"/>
      <c r="R16" s="208" t="s">
        <v>541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7">
        <v>8</v>
      </c>
      <c r="B17" s="348">
        <v>44886</v>
      </c>
      <c r="C17" s="349"/>
      <c r="D17" s="350" t="s">
        <v>146</v>
      </c>
      <c r="E17" s="351" t="s">
        <v>542</v>
      </c>
      <c r="F17" s="352">
        <v>4800</v>
      </c>
      <c r="G17" s="352">
        <v>4540</v>
      </c>
      <c r="H17" s="352">
        <v>5095</v>
      </c>
      <c r="I17" s="353" t="s">
        <v>890</v>
      </c>
      <c r="J17" s="283" t="s">
        <v>951</v>
      </c>
      <c r="K17" s="283">
        <f t="shared" ref="K17" si="12">H17-F17</f>
        <v>295</v>
      </c>
      <c r="L17" s="354">
        <f t="shared" ref="L17" si="13">(F17*-0.7)/100</f>
        <v>-33.6</v>
      </c>
      <c r="M17" s="355">
        <f t="shared" ref="M17" si="14">(K17+L17)/F17</f>
        <v>5.4458333333333331E-2</v>
      </c>
      <c r="N17" s="283" t="s">
        <v>540</v>
      </c>
      <c r="O17" s="356">
        <v>44897</v>
      </c>
      <c r="P17" s="283"/>
      <c r="Q17" s="208"/>
      <c r="R17" s="208" t="s">
        <v>541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6">
        <v>9</v>
      </c>
      <c r="B18" s="361">
        <v>44890</v>
      </c>
      <c r="C18" s="296"/>
      <c r="D18" s="297" t="s">
        <v>273</v>
      </c>
      <c r="E18" s="298" t="s">
        <v>542</v>
      </c>
      <c r="F18" s="305" t="s">
        <v>905</v>
      </c>
      <c r="G18" s="305">
        <v>5250</v>
      </c>
      <c r="H18" s="305"/>
      <c r="I18" s="299" t="s">
        <v>906</v>
      </c>
      <c r="J18" s="309" t="s">
        <v>543</v>
      </c>
      <c r="K18" s="309"/>
      <c r="L18" s="290"/>
      <c r="M18" s="291"/>
      <c r="N18" s="309"/>
      <c r="O18" s="292"/>
      <c r="P18" s="309"/>
      <c r="Q18" s="208"/>
      <c r="R18" s="208" t="s">
        <v>541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7">
        <v>10</v>
      </c>
      <c r="B19" s="348">
        <v>44890</v>
      </c>
      <c r="C19" s="349"/>
      <c r="D19" s="350" t="s">
        <v>868</v>
      </c>
      <c r="E19" s="351" t="s">
        <v>542</v>
      </c>
      <c r="F19" s="352">
        <v>413</v>
      </c>
      <c r="G19" s="352">
        <v>379</v>
      </c>
      <c r="H19" s="352">
        <v>440</v>
      </c>
      <c r="I19" s="353" t="s">
        <v>900</v>
      </c>
      <c r="J19" s="283" t="s">
        <v>952</v>
      </c>
      <c r="K19" s="283">
        <f t="shared" ref="K19" si="15">H19-F19</f>
        <v>27</v>
      </c>
      <c r="L19" s="354">
        <f t="shared" ref="L19" si="16">(F19*-0.7)/100</f>
        <v>-2.8909999999999996</v>
      </c>
      <c r="M19" s="355">
        <f t="shared" ref="M19" si="17">(K19+L19)/F19</f>
        <v>5.837530266343826E-2</v>
      </c>
      <c r="N19" s="283" t="s">
        <v>540</v>
      </c>
      <c r="O19" s="356">
        <v>44897</v>
      </c>
      <c r="P19" s="283"/>
      <c r="Q19" s="208"/>
      <c r="R19" s="208" t="s">
        <v>541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286">
        <v>11</v>
      </c>
      <c r="B20" s="361">
        <v>44896</v>
      </c>
      <c r="C20" s="296"/>
      <c r="D20" s="297" t="s">
        <v>129</v>
      </c>
      <c r="E20" s="298" t="s">
        <v>542</v>
      </c>
      <c r="F20" s="305" t="s">
        <v>923</v>
      </c>
      <c r="G20" s="305">
        <v>412</v>
      </c>
      <c r="H20" s="305"/>
      <c r="I20" s="299" t="s">
        <v>924</v>
      </c>
      <c r="J20" s="309" t="s">
        <v>543</v>
      </c>
      <c r="K20" s="309"/>
      <c r="L20" s="290"/>
      <c r="M20" s="291"/>
      <c r="N20" s="309"/>
      <c r="O20" s="292"/>
      <c r="P20" s="309"/>
      <c r="Q20" s="208"/>
      <c r="R20" s="208" t="s">
        <v>541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6">
        <v>12</v>
      </c>
      <c r="B21" s="361">
        <v>44896</v>
      </c>
      <c r="C21" s="296"/>
      <c r="D21" s="297" t="s">
        <v>258</v>
      </c>
      <c r="E21" s="298" t="s">
        <v>542</v>
      </c>
      <c r="F21" s="305" t="s">
        <v>925</v>
      </c>
      <c r="G21" s="305">
        <v>247</v>
      </c>
      <c r="H21" s="305"/>
      <c r="I21" s="299" t="s">
        <v>926</v>
      </c>
      <c r="J21" s="309" t="s">
        <v>543</v>
      </c>
      <c r="K21" s="309"/>
      <c r="L21" s="290"/>
      <c r="M21" s="291"/>
      <c r="N21" s="309"/>
      <c r="O21" s="292"/>
      <c r="P21" s="309"/>
      <c r="Q21" s="208"/>
      <c r="R21" s="208" t="s">
        <v>541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61">
        <v>44896</v>
      </c>
      <c r="C22" s="296"/>
      <c r="D22" s="297" t="s">
        <v>199</v>
      </c>
      <c r="E22" s="298" t="s">
        <v>542</v>
      </c>
      <c r="F22" s="305" t="s">
        <v>927</v>
      </c>
      <c r="G22" s="305">
        <v>3140</v>
      </c>
      <c r="H22" s="305"/>
      <c r="I22" s="299" t="s">
        <v>884</v>
      </c>
      <c r="J22" s="309" t="s">
        <v>543</v>
      </c>
      <c r="K22" s="309"/>
      <c r="L22" s="290"/>
      <c r="M22" s="291"/>
      <c r="N22" s="309"/>
      <c r="O22" s="292"/>
      <c r="P22" s="309"/>
      <c r="Q22" s="208"/>
      <c r="R22" s="208" t="s">
        <v>541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6">
        <v>14</v>
      </c>
      <c r="B23" s="361">
        <v>44900</v>
      </c>
      <c r="C23" s="296"/>
      <c r="D23" s="297" t="s">
        <v>200</v>
      </c>
      <c r="E23" s="298" t="s">
        <v>542</v>
      </c>
      <c r="F23" s="305" t="s">
        <v>1014</v>
      </c>
      <c r="G23" s="305">
        <v>1055</v>
      </c>
      <c r="H23" s="305"/>
      <c r="I23" s="299" t="s">
        <v>1015</v>
      </c>
      <c r="J23" s="309" t="s">
        <v>543</v>
      </c>
      <c r="K23" s="309"/>
      <c r="L23" s="290"/>
      <c r="M23" s="291"/>
      <c r="N23" s="309"/>
      <c r="O23" s="292"/>
      <c r="P23" s="309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3.9" customHeight="1">
      <c r="A24" s="288"/>
      <c r="B24" s="287"/>
      <c r="C24" s="296"/>
      <c r="D24" s="297"/>
      <c r="E24" s="298"/>
      <c r="F24" s="288"/>
      <c r="G24" s="288"/>
      <c r="H24" s="288"/>
      <c r="I24" s="299"/>
      <c r="J24" s="289"/>
      <c r="K24" s="289"/>
      <c r="L24" s="290"/>
      <c r="M24" s="291"/>
      <c r="N24" s="289"/>
      <c r="O24" s="292"/>
      <c r="P24" s="290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544</v>
      </c>
      <c r="B27" s="110"/>
      <c r="C27" s="111"/>
      <c r="D27" s="112"/>
      <c r="E27" s="113"/>
      <c r="F27" s="113"/>
      <c r="G27" s="113"/>
      <c r="H27" s="113"/>
      <c r="I27" s="113"/>
      <c r="J27" s="114"/>
      <c r="K27" s="113"/>
      <c r="L27" s="115"/>
      <c r="M27" s="54"/>
      <c r="N27" s="114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6" t="s">
        <v>545</v>
      </c>
      <c r="B28" s="109"/>
      <c r="C28" s="109"/>
      <c r="D28" s="109"/>
      <c r="E28" s="41"/>
      <c r="F28" s="117" t="s">
        <v>546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547</v>
      </c>
      <c r="B29" s="109"/>
      <c r="C29" s="109"/>
      <c r="D29" s="109" t="s">
        <v>795</v>
      </c>
      <c r="E29" s="6"/>
      <c r="F29" s="117" t="s">
        <v>548</v>
      </c>
      <c r="G29" s="6"/>
      <c r="H29" s="6"/>
      <c r="I29" s="6"/>
      <c r="J29" s="118"/>
      <c r="K29" s="119"/>
      <c r="L29" s="119"/>
      <c r="M29" s="120"/>
      <c r="N29" s="1"/>
      <c r="O29" s="12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2"/>
      <c r="K30" s="119"/>
      <c r="L30" s="119"/>
      <c r="M30" s="6"/>
      <c r="N30" s="123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4" t="s">
        <v>549</v>
      </c>
      <c r="C31" s="124"/>
      <c r="D31" s="124"/>
      <c r="E31" s="124"/>
      <c r="F31" s="125"/>
      <c r="G31" s="6"/>
      <c r="H31" s="6"/>
      <c r="I31" s="126"/>
      <c r="J31" s="127"/>
      <c r="K31" s="128"/>
      <c r="L31" s="127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321" t="s">
        <v>16</v>
      </c>
      <c r="B32" s="321" t="s">
        <v>517</v>
      </c>
      <c r="C32" s="321"/>
      <c r="D32" s="249" t="s">
        <v>528</v>
      </c>
      <c r="E32" s="321" t="s">
        <v>529</v>
      </c>
      <c r="F32" s="321" t="s">
        <v>530</v>
      </c>
      <c r="G32" s="321" t="s">
        <v>550</v>
      </c>
      <c r="H32" s="321" t="s">
        <v>532</v>
      </c>
      <c r="I32" s="321" t="s">
        <v>533</v>
      </c>
      <c r="J32" s="96" t="s">
        <v>534</v>
      </c>
      <c r="K32" s="94" t="s">
        <v>551</v>
      </c>
      <c r="L32" s="130" t="s">
        <v>536</v>
      </c>
      <c r="M32" s="96" t="s">
        <v>537</v>
      </c>
      <c r="N32" s="93" t="s">
        <v>538</v>
      </c>
      <c r="O32" s="249" t="s">
        <v>539</v>
      </c>
      <c r="P32" s="41"/>
      <c r="Q32" s="1"/>
      <c r="R32" s="246"/>
      <c r="S32" s="246"/>
      <c r="T32" s="246"/>
      <c r="U32" s="240"/>
      <c r="V32" s="240"/>
      <c r="W32" s="240"/>
      <c r="X32" s="240"/>
      <c r="Y32" s="240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95" customFormat="1" ht="13.5" customHeight="1">
      <c r="A33" s="352">
        <v>1</v>
      </c>
      <c r="B33" s="357">
        <v>44888</v>
      </c>
      <c r="C33" s="349"/>
      <c r="D33" s="350" t="s">
        <v>767</v>
      </c>
      <c r="E33" s="351" t="s">
        <v>542</v>
      </c>
      <c r="F33" s="352">
        <v>1490</v>
      </c>
      <c r="G33" s="352">
        <v>1440</v>
      </c>
      <c r="H33" s="352">
        <v>1530</v>
      </c>
      <c r="I33" s="353" t="s">
        <v>874</v>
      </c>
      <c r="J33" s="283" t="s">
        <v>583</v>
      </c>
      <c r="K33" s="283">
        <f t="shared" ref="K33" si="18">H33-F33</f>
        <v>40</v>
      </c>
      <c r="L33" s="354">
        <f t="shared" ref="L33" si="19">(F33*-0.7)/100</f>
        <v>-10.43</v>
      </c>
      <c r="M33" s="355">
        <f t="shared" ref="M33" si="20">(K33+L33)/F33</f>
        <v>1.9845637583892618E-2</v>
      </c>
      <c r="N33" s="283" t="s">
        <v>540</v>
      </c>
      <c r="O33" s="356">
        <v>44900</v>
      </c>
      <c r="P33" s="362"/>
      <c r="Q33" s="247"/>
      <c r="R33" s="248" t="s">
        <v>806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3"/>
      <c r="AJ33" s="294"/>
      <c r="AK33" s="294"/>
      <c r="AL33" s="294"/>
    </row>
    <row r="34" spans="1:38" s="295" customFormat="1" ht="13.5" customHeight="1">
      <c r="A34" s="305">
        <v>2</v>
      </c>
      <c r="B34" s="306">
        <v>44888</v>
      </c>
      <c r="C34" s="296"/>
      <c r="D34" s="297" t="s">
        <v>64</v>
      </c>
      <c r="E34" s="298" t="s">
        <v>542</v>
      </c>
      <c r="F34" s="305" t="s">
        <v>895</v>
      </c>
      <c r="G34" s="305">
        <v>1595</v>
      </c>
      <c r="H34" s="305"/>
      <c r="I34" s="299" t="s">
        <v>896</v>
      </c>
      <c r="J34" s="309" t="s">
        <v>543</v>
      </c>
      <c r="K34" s="309"/>
      <c r="L34" s="290"/>
      <c r="M34" s="291"/>
      <c r="N34" s="309"/>
      <c r="O34" s="292"/>
      <c r="P34" s="362"/>
      <c r="Q34" s="247"/>
      <c r="R34" s="248" t="s">
        <v>541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3"/>
      <c r="AJ34" s="294"/>
      <c r="AK34" s="294"/>
      <c r="AL34" s="294"/>
    </row>
    <row r="35" spans="1:38" s="295" customFormat="1" ht="13.5" customHeight="1">
      <c r="A35" s="305">
        <v>3</v>
      </c>
      <c r="B35" s="306">
        <v>44888</v>
      </c>
      <c r="C35" s="296"/>
      <c r="D35" s="297" t="s">
        <v>71</v>
      </c>
      <c r="E35" s="298" t="s">
        <v>542</v>
      </c>
      <c r="F35" s="305" t="s">
        <v>897</v>
      </c>
      <c r="G35" s="305">
        <v>103.5</v>
      </c>
      <c r="H35" s="305"/>
      <c r="I35" s="299" t="s">
        <v>898</v>
      </c>
      <c r="J35" s="309" t="s">
        <v>543</v>
      </c>
      <c r="K35" s="309"/>
      <c r="L35" s="290"/>
      <c r="M35" s="291"/>
      <c r="N35" s="309"/>
      <c r="O35" s="292"/>
      <c r="P35" s="362"/>
      <c r="Q35" s="247"/>
      <c r="R35" s="248" t="s">
        <v>541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3"/>
      <c r="AJ35" s="294"/>
      <c r="AK35" s="294"/>
      <c r="AL35" s="294"/>
    </row>
    <row r="36" spans="1:38" s="295" customFormat="1" ht="13.5" customHeight="1">
      <c r="A36" s="352">
        <v>4</v>
      </c>
      <c r="B36" s="357">
        <v>44897</v>
      </c>
      <c r="C36" s="349"/>
      <c r="D36" s="350" t="s">
        <v>208</v>
      </c>
      <c r="E36" s="351" t="s">
        <v>542</v>
      </c>
      <c r="F36" s="352">
        <v>773</v>
      </c>
      <c r="G36" s="352">
        <v>748</v>
      </c>
      <c r="H36" s="352">
        <v>795.5</v>
      </c>
      <c r="I36" s="353" t="s">
        <v>957</v>
      </c>
      <c r="J36" s="283" t="s">
        <v>1019</v>
      </c>
      <c r="K36" s="283">
        <f t="shared" ref="K36" si="21">H36-F36</f>
        <v>22.5</v>
      </c>
      <c r="L36" s="354">
        <f t="shared" ref="L36" si="22">(F36*-0.7)/100</f>
        <v>-5.4109999999999987</v>
      </c>
      <c r="M36" s="355">
        <f t="shared" ref="M36" si="23">(K36+L36)/F36</f>
        <v>2.2107373868046575E-2</v>
      </c>
      <c r="N36" s="283" t="s">
        <v>540</v>
      </c>
      <c r="O36" s="356">
        <v>44900</v>
      </c>
      <c r="P36" s="362"/>
      <c r="Q36" s="247"/>
      <c r="R36" s="248" t="s">
        <v>806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3"/>
      <c r="AJ36" s="294"/>
      <c r="AK36" s="294"/>
      <c r="AL36" s="294"/>
    </row>
    <row r="37" spans="1:38" s="295" customFormat="1" ht="13.5" customHeight="1">
      <c r="A37" s="305">
        <v>5</v>
      </c>
      <c r="B37" s="306">
        <v>44900</v>
      </c>
      <c r="C37" s="296"/>
      <c r="D37" s="297" t="s">
        <v>300</v>
      </c>
      <c r="E37" s="298" t="s">
        <v>542</v>
      </c>
      <c r="F37" s="305" t="s">
        <v>1020</v>
      </c>
      <c r="G37" s="305">
        <v>1960</v>
      </c>
      <c r="H37" s="305"/>
      <c r="I37" s="299" t="s">
        <v>1021</v>
      </c>
      <c r="J37" s="309" t="s">
        <v>543</v>
      </c>
      <c r="K37" s="309"/>
      <c r="L37" s="290"/>
      <c r="M37" s="291"/>
      <c r="N37" s="309"/>
      <c r="O37" s="292"/>
      <c r="P37" s="362"/>
      <c r="Q37" s="247"/>
      <c r="R37" s="24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3"/>
      <c r="AJ37" s="294"/>
      <c r="AK37" s="294"/>
      <c r="AL37" s="294"/>
    </row>
    <row r="38" spans="1:38" s="295" customFormat="1" ht="15" customHeight="1">
      <c r="A38" s="305"/>
      <c r="B38" s="306"/>
      <c r="C38" s="296"/>
      <c r="D38" s="297"/>
      <c r="E38" s="298"/>
      <c r="F38" s="305"/>
      <c r="G38" s="305"/>
      <c r="H38" s="305"/>
      <c r="I38" s="299"/>
      <c r="J38" s="309"/>
      <c r="K38" s="309"/>
      <c r="L38" s="290"/>
      <c r="M38" s="291"/>
      <c r="N38" s="309"/>
      <c r="O38" s="292"/>
      <c r="P38" s="362"/>
      <c r="Q38" s="247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3"/>
      <c r="AJ38" s="294"/>
      <c r="AK38" s="294"/>
      <c r="AL38" s="294"/>
    </row>
    <row r="39" spans="1:38" ht="15" customHeight="1">
      <c r="A39" s="250"/>
      <c r="B39" s="251"/>
      <c r="C39" s="252"/>
      <c r="D39" s="253"/>
      <c r="E39" s="254"/>
      <c r="F39" s="254"/>
      <c r="G39" s="254"/>
      <c r="H39" s="254"/>
      <c r="I39" s="254"/>
      <c r="J39" s="255"/>
      <c r="K39" s="255"/>
      <c r="L39" s="256"/>
      <c r="M39" s="257"/>
      <c r="N39" s="255"/>
      <c r="O39" s="258"/>
      <c r="P39" s="231"/>
      <c r="Q39" s="247"/>
      <c r="R39" s="24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1"/>
      <c r="AI39" s="1"/>
      <c r="AJ39" s="1"/>
      <c r="AK39" s="1"/>
      <c r="AL39" s="1"/>
    </row>
    <row r="40" spans="1:38" ht="44.25" customHeight="1">
      <c r="A40" s="109" t="s">
        <v>544</v>
      </c>
      <c r="B40" s="131"/>
      <c r="C40" s="131"/>
      <c r="D40" s="1"/>
      <c r="E40" s="6"/>
      <c r="F40" s="6"/>
      <c r="G40" s="6"/>
      <c r="H40" s="6" t="s">
        <v>556</v>
      </c>
      <c r="I40" s="6"/>
      <c r="J40" s="6"/>
      <c r="K40" s="105"/>
      <c r="L40" s="133"/>
      <c r="M40" s="105"/>
      <c r="N40" s="106"/>
      <c r="O40" s="105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  <c r="AC40" s="242"/>
      <c r="AD40" s="242"/>
      <c r="AE40" s="242"/>
      <c r="AF40" s="242"/>
      <c r="AG40" s="242"/>
      <c r="AH40" s="242"/>
    </row>
    <row r="41" spans="1:38" ht="12.75" customHeight="1">
      <c r="A41" s="116" t="s">
        <v>545</v>
      </c>
      <c r="B41" s="109"/>
      <c r="C41" s="109"/>
      <c r="D41" s="109"/>
      <c r="E41" s="41"/>
      <c r="F41" s="117" t="s">
        <v>546</v>
      </c>
      <c r="G41" s="54"/>
      <c r="H41" s="41"/>
      <c r="I41" s="54"/>
      <c r="J41" s="6"/>
      <c r="K41" s="134"/>
      <c r="L41" s="135"/>
      <c r="M41" s="6"/>
      <c r="N41" s="99"/>
      <c r="O41" s="136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4.25" customHeight="1">
      <c r="A42" s="116"/>
      <c r="B42" s="109"/>
      <c r="C42" s="109"/>
      <c r="D42" s="109"/>
      <c r="E42" s="6"/>
      <c r="F42" s="117" t="s">
        <v>548</v>
      </c>
      <c r="G42" s="54"/>
      <c r="H42" s="41"/>
      <c r="I42" s="54"/>
      <c r="J42" s="6"/>
      <c r="K42" s="134"/>
      <c r="L42" s="135"/>
      <c r="M42" s="6"/>
      <c r="N42" s="99"/>
      <c r="O42" s="136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09"/>
      <c r="B43" s="109"/>
      <c r="C43" s="109"/>
      <c r="D43" s="109"/>
      <c r="E43" s="6"/>
      <c r="F43" s="6"/>
      <c r="G43" s="6"/>
      <c r="H43" s="6"/>
      <c r="I43" s="6"/>
      <c r="J43" s="122"/>
      <c r="K43" s="119"/>
      <c r="L43" s="120"/>
      <c r="M43" s="6"/>
      <c r="N43" s="123"/>
      <c r="O43" s="1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.75" customHeight="1">
      <c r="A44" s="137" t="s">
        <v>557</v>
      </c>
      <c r="B44" s="137"/>
      <c r="C44" s="137"/>
      <c r="D44" s="137"/>
      <c r="E44" s="6"/>
      <c r="F44" s="6"/>
      <c r="G44" s="6"/>
      <c r="H44" s="6"/>
      <c r="I44" s="6"/>
      <c r="J44" s="6"/>
      <c r="K44" s="6"/>
      <c r="L44" s="6"/>
      <c r="M44" s="6"/>
      <c r="N44" s="6"/>
      <c r="O44" s="2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38.25" customHeight="1">
      <c r="A45" s="94" t="s">
        <v>16</v>
      </c>
      <c r="B45" s="94" t="s">
        <v>517</v>
      </c>
      <c r="C45" s="94"/>
      <c r="D45" s="95" t="s">
        <v>528</v>
      </c>
      <c r="E45" s="94" t="s">
        <v>529</v>
      </c>
      <c r="F45" s="94" t="s">
        <v>530</v>
      </c>
      <c r="G45" s="94" t="s">
        <v>550</v>
      </c>
      <c r="H45" s="94" t="s">
        <v>532</v>
      </c>
      <c r="I45" s="94" t="s">
        <v>533</v>
      </c>
      <c r="J45" s="93" t="s">
        <v>534</v>
      </c>
      <c r="K45" s="138" t="s">
        <v>558</v>
      </c>
      <c r="L45" s="96" t="s">
        <v>536</v>
      </c>
      <c r="M45" s="138" t="s">
        <v>559</v>
      </c>
      <c r="N45" s="94" t="s">
        <v>560</v>
      </c>
      <c r="O45" s="93" t="s">
        <v>538</v>
      </c>
      <c r="P45" s="95" t="s">
        <v>539</v>
      </c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s="209" customFormat="1" ht="12.75" customHeight="1">
      <c r="A46" s="277">
        <v>1</v>
      </c>
      <c r="B46" s="210">
        <v>44888</v>
      </c>
      <c r="C46" s="333"/>
      <c r="D46" s="333" t="s">
        <v>892</v>
      </c>
      <c r="E46" s="277" t="s">
        <v>542</v>
      </c>
      <c r="F46" s="277" t="s">
        <v>893</v>
      </c>
      <c r="G46" s="277">
        <v>1920</v>
      </c>
      <c r="H46" s="334"/>
      <c r="I46" s="334" t="s">
        <v>894</v>
      </c>
      <c r="J46" s="243" t="s">
        <v>543</v>
      </c>
      <c r="K46" s="213"/>
      <c r="L46" s="232"/>
      <c r="M46" s="233"/>
      <c r="N46" s="213"/>
      <c r="O46" s="243"/>
      <c r="P46" s="210"/>
      <c r="Q46" s="211"/>
      <c r="R46" s="214" t="s">
        <v>541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54"/>
      <c r="AG46" s="251"/>
      <c r="AH46" s="211"/>
      <c r="AI46" s="211"/>
      <c r="AJ46" s="254"/>
      <c r="AK46" s="254"/>
      <c r="AL46" s="254"/>
    </row>
    <row r="47" spans="1:38" s="209" customFormat="1" ht="12.75" customHeight="1">
      <c r="A47" s="307">
        <v>2</v>
      </c>
      <c r="B47" s="357">
        <v>44890</v>
      </c>
      <c r="C47" s="314"/>
      <c r="D47" s="314" t="s">
        <v>903</v>
      </c>
      <c r="E47" s="307" t="s">
        <v>542</v>
      </c>
      <c r="F47" s="307">
        <v>2088</v>
      </c>
      <c r="G47" s="307">
        <v>2045</v>
      </c>
      <c r="H47" s="308">
        <v>2121</v>
      </c>
      <c r="I47" s="308" t="s">
        <v>904</v>
      </c>
      <c r="J47" s="283" t="s">
        <v>911</v>
      </c>
      <c r="K47" s="282">
        <f t="shared" ref="K47:K48" si="24">H47-F47</f>
        <v>33</v>
      </c>
      <c r="L47" s="284">
        <f t="shared" ref="L47:L48" si="25">(H47*N47)*0.07%</f>
        <v>445.41000000000008</v>
      </c>
      <c r="M47" s="285">
        <f t="shared" ref="M47:M48" si="26">(K47*N47)-L47</f>
        <v>9454.59</v>
      </c>
      <c r="N47" s="282">
        <v>300</v>
      </c>
      <c r="O47" s="283" t="s">
        <v>540</v>
      </c>
      <c r="P47" s="281">
        <v>44896</v>
      </c>
      <c r="Q47" s="211"/>
      <c r="R47" s="214" t="s">
        <v>806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54"/>
      <c r="AG47" s="251"/>
      <c r="AH47" s="211"/>
      <c r="AI47" s="211"/>
      <c r="AJ47" s="254"/>
      <c r="AK47" s="254"/>
      <c r="AL47" s="254"/>
    </row>
    <row r="48" spans="1:38" s="209" customFormat="1" ht="12.75" customHeight="1">
      <c r="A48" s="307">
        <v>3</v>
      </c>
      <c r="B48" s="357">
        <v>44895</v>
      </c>
      <c r="C48" s="314"/>
      <c r="D48" s="314" t="s">
        <v>913</v>
      </c>
      <c r="E48" s="307" t="s">
        <v>542</v>
      </c>
      <c r="F48" s="307">
        <v>741.5</v>
      </c>
      <c r="G48" s="307">
        <v>730</v>
      </c>
      <c r="H48" s="308">
        <v>754</v>
      </c>
      <c r="I48" s="308" t="s">
        <v>914</v>
      </c>
      <c r="J48" s="283" t="s">
        <v>939</v>
      </c>
      <c r="K48" s="282">
        <f t="shared" si="24"/>
        <v>12.5</v>
      </c>
      <c r="L48" s="284">
        <f t="shared" si="25"/>
        <v>712.53000000000009</v>
      </c>
      <c r="M48" s="285">
        <f t="shared" si="26"/>
        <v>16162.47</v>
      </c>
      <c r="N48" s="282">
        <v>1350</v>
      </c>
      <c r="O48" s="283" t="s">
        <v>540</v>
      </c>
      <c r="P48" s="281">
        <v>44896</v>
      </c>
      <c r="Q48" s="211"/>
      <c r="R48" s="214" t="s">
        <v>806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54"/>
      <c r="AG48" s="251"/>
      <c r="AH48" s="211"/>
      <c r="AI48" s="211"/>
      <c r="AJ48" s="254"/>
      <c r="AK48" s="254"/>
      <c r="AL48" s="254"/>
    </row>
    <row r="49" spans="1:38" s="209" customFormat="1" ht="12.75" customHeight="1">
      <c r="A49" s="277">
        <v>4</v>
      </c>
      <c r="B49" s="361">
        <v>44896</v>
      </c>
      <c r="C49" s="333"/>
      <c r="D49" s="333" t="s">
        <v>928</v>
      </c>
      <c r="E49" s="277" t="s">
        <v>542</v>
      </c>
      <c r="F49" s="277" t="s">
        <v>929</v>
      </c>
      <c r="G49" s="277">
        <v>1695</v>
      </c>
      <c r="H49" s="334"/>
      <c r="I49" s="334" t="s">
        <v>930</v>
      </c>
      <c r="J49" s="243" t="s">
        <v>543</v>
      </c>
      <c r="K49" s="213"/>
      <c r="L49" s="232"/>
      <c r="M49" s="233"/>
      <c r="N49" s="213"/>
      <c r="O49" s="243"/>
      <c r="P49" s="210"/>
      <c r="Q49" s="211"/>
      <c r="R49" s="214" t="s">
        <v>541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54"/>
      <c r="AG49" s="251"/>
      <c r="AH49" s="211"/>
      <c r="AI49" s="211"/>
      <c r="AJ49" s="254"/>
      <c r="AK49" s="254"/>
      <c r="AL49" s="254"/>
    </row>
    <row r="50" spans="1:38" s="209" customFormat="1" ht="12.75" customHeight="1">
      <c r="A50" s="277">
        <v>5</v>
      </c>
      <c r="B50" s="306">
        <v>44897</v>
      </c>
      <c r="C50" s="333"/>
      <c r="D50" s="333" t="s">
        <v>970</v>
      </c>
      <c r="E50" s="277" t="s">
        <v>542</v>
      </c>
      <c r="F50" s="277" t="s">
        <v>971</v>
      </c>
      <c r="G50" s="277">
        <v>922</v>
      </c>
      <c r="H50" s="334"/>
      <c r="I50" s="334" t="s">
        <v>972</v>
      </c>
      <c r="J50" s="243" t="s">
        <v>543</v>
      </c>
      <c r="K50" s="213"/>
      <c r="L50" s="232"/>
      <c r="M50" s="233"/>
      <c r="N50" s="213"/>
      <c r="O50" s="243"/>
      <c r="P50" s="210"/>
      <c r="Q50" s="211"/>
      <c r="R50" s="214" t="s">
        <v>806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54"/>
      <c r="AG50" s="251"/>
      <c r="AH50" s="211"/>
      <c r="AI50" s="211"/>
      <c r="AJ50" s="254"/>
      <c r="AK50" s="254"/>
      <c r="AL50" s="254"/>
    </row>
    <row r="51" spans="1:38" s="209" customFormat="1" ht="12.75" customHeight="1">
      <c r="A51" s="277">
        <v>6</v>
      </c>
      <c r="B51" s="306">
        <v>44897</v>
      </c>
      <c r="C51" s="333"/>
      <c r="D51" s="333" t="s">
        <v>973</v>
      </c>
      <c r="E51" s="277" t="s">
        <v>542</v>
      </c>
      <c r="F51" s="277" t="s">
        <v>974</v>
      </c>
      <c r="G51" s="277">
        <v>788</v>
      </c>
      <c r="H51" s="334"/>
      <c r="I51" s="334" t="s">
        <v>975</v>
      </c>
      <c r="J51" s="243" t="s">
        <v>543</v>
      </c>
      <c r="K51" s="213"/>
      <c r="L51" s="232"/>
      <c r="M51" s="233"/>
      <c r="N51" s="213"/>
      <c r="O51" s="243"/>
      <c r="P51" s="210"/>
      <c r="Q51" s="211"/>
      <c r="R51" s="214" t="s">
        <v>541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4"/>
      <c r="AG51" s="251"/>
      <c r="AH51" s="211"/>
      <c r="AI51" s="211"/>
      <c r="AJ51" s="254"/>
      <c r="AK51" s="254"/>
      <c r="AL51" s="254"/>
    </row>
    <row r="52" spans="1:38" s="209" customFormat="1" ht="12.75" customHeight="1">
      <c r="A52" s="307">
        <v>7</v>
      </c>
      <c r="B52" s="357">
        <v>44900</v>
      </c>
      <c r="C52" s="314"/>
      <c r="D52" s="314" t="s">
        <v>1016</v>
      </c>
      <c r="E52" s="307" t="s">
        <v>542</v>
      </c>
      <c r="F52" s="307">
        <v>18735</v>
      </c>
      <c r="G52" s="307">
        <v>18590</v>
      </c>
      <c r="H52" s="308">
        <v>18850</v>
      </c>
      <c r="I52" s="308" t="s">
        <v>1017</v>
      </c>
      <c r="J52" s="283" t="s">
        <v>1018</v>
      </c>
      <c r="K52" s="282">
        <f t="shared" ref="K52" si="27">H52-F52</f>
        <v>115</v>
      </c>
      <c r="L52" s="284">
        <f t="shared" ref="L52" si="28">(H52*N52)*0.07%</f>
        <v>659.75000000000011</v>
      </c>
      <c r="M52" s="285">
        <f t="shared" ref="M52" si="29">(K52*N52)-L52</f>
        <v>5090.25</v>
      </c>
      <c r="N52" s="282">
        <v>50</v>
      </c>
      <c r="O52" s="283" t="s">
        <v>540</v>
      </c>
      <c r="P52" s="281">
        <v>44900</v>
      </c>
      <c r="Q52" s="211"/>
      <c r="R52" s="214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54"/>
      <c r="AG52" s="251"/>
      <c r="AH52" s="211"/>
      <c r="AI52" s="211"/>
      <c r="AJ52" s="254"/>
      <c r="AK52" s="254"/>
      <c r="AL52" s="254"/>
    </row>
    <row r="53" spans="1:38" s="209" customFormat="1" ht="12.75" customHeight="1">
      <c r="A53" s="277"/>
      <c r="B53" s="306"/>
      <c r="C53" s="333"/>
      <c r="D53" s="333"/>
      <c r="E53" s="277"/>
      <c r="F53" s="277"/>
      <c r="G53" s="277"/>
      <c r="H53" s="334"/>
      <c r="I53" s="334"/>
      <c r="J53" s="243"/>
      <c r="K53" s="213"/>
      <c r="L53" s="232"/>
      <c r="M53" s="233"/>
      <c r="N53" s="213"/>
      <c r="O53" s="243"/>
      <c r="P53" s="210"/>
      <c r="Q53" s="211"/>
      <c r="R53" s="214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54"/>
      <c r="AG53" s="251"/>
      <c r="AH53" s="211"/>
      <c r="AI53" s="211"/>
      <c r="AJ53" s="254"/>
      <c r="AK53" s="254"/>
      <c r="AL53" s="254"/>
    </row>
    <row r="54" spans="1:38" s="209" customFormat="1" ht="12.75" customHeight="1">
      <c r="A54" s="212"/>
      <c r="B54" s="210"/>
      <c r="C54" s="267"/>
      <c r="D54" s="267"/>
      <c r="E54" s="212"/>
      <c r="F54" s="212"/>
      <c r="G54" s="212"/>
      <c r="H54" s="213"/>
      <c r="I54" s="213"/>
      <c r="J54" s="243"/>
      <c r="K54" s="267"/>
      <c r="L54" s="212"/>
      <c r="M54" s="212"/>
      <c r="N54" s="212"/>
      <c r="O54" s="213"/>
      <c r="P54" s="213"/>
      <c r="Q54" s="211"/>
      <c r="R54" s="214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4"/>
      <c r="AG54" s="251"/>
      <c r="AH54" s="211"/>
      <c r="AI54" s="211"/>
      <c r="AJ54" s="254"/>
      <c r="AK54" s="254"/>
      <c r="AL54" s="254"/>
    </row>
    <row r="55" spans="1:38" ht="13.5" customHeight="1">
      <c r="A55" s="254"/>
      <c r="B55" s="251"/>
      <c r="C55" s="211"/>
      <c r="D55" s="211"/>
      <c r="E55" s="254"/>
      <c r="F55" s="254"/>
      <c r="G55" s="254"/>
      <c r="H55" s="255"/>
      <c r="I55" s="255"/>
      <c r="J55" s="278"/>
      <c r="K55" s="255"/>
      <c r="L55" s="256"/>
      <c r="M55" s="279"/>
      <c r="N55" s="255"/>
      <c r="O55" s="280"/>
      <c r="P55" s="258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>
      <c r="A56" s="97"/>
      <c r="B56" s="98"/>
      <c r="C56" s="131"/>
      <c r="D56" s="139"/>
      <c r="E56" s="140"/>
      <c r="F56" s="97"/>
      <c r="G56" s="97"/>
      <c r="H56" s="97"/>
      <c r="I56" s="132"/>
      <c r="J56" s="132"/>
      <c r="K56" s="132"/>
      <c r="L56" s="132"/>
      <c r="M56" s="132"/>
      <c r="N56" s="132"/>
      <c r="O56" s="132"/>
      <c r="P56" s="132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41"/>
      <c r="B57" s="98"/>
      <c r="C57" s="99"/>
      <c r="D57" s="142"/>
      <c r="E57" s="102"/>
      <c r="F57" s="102"/>
      <c r="G57" s="102"/>
      <c r="H57" s="102"/>
      <c r="I57" s="102"/>
      <c r="J57" s="6"/>
      <c r="K57" s="102"/>
      <c r="L57" s="102"/>
      <c r="M57" s="6"/>
      <c r="N57" s="1"/>
      <c r="O57" s="99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143" t="s">
        <v>562</v>
      </c>
      <c r="B58" s="143"/>
      <c r="C58" s="143"/>
      <c r="D58" s="143"/>
      <c r="E58" s="144"/>
      <c r="F58" s="102"/>
      <c r="G58" s="102"/>
      <c r="H58" s="102"/>
      <c r="I58" s="102"/>
      <c r="J58" s="1"/>
      <c r="K58" s="6"/>
      <c r="L58" s="6"/>
      <c r="M58" s="6"/>
      <c r="N58" s="1"/>
      <c r="O58" s="1"/>
      <c r="P58" s="41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38.25">
      <c r="A59" s="94" t="s">
        <v>16</v>
      </c>
      <c r="B59" s="94" t="s">
        <v>517</v>
      </c>
      <c r="C59" s="94"/>
      <c r="D59" s="95" t="s">
        <v>528</v>
      </c>
      <c r="E59" s="94" t="s">
        <v>529</v>
      </c>
      <c r="F59" s="94" t="s">
        <v>530</v>
      </c>
      <c r="G59" s="94" t="s">
        <v>550</v>
      </c>
      <c r="H59" s="94" t="s">
        <v>532</v>
      </c>
      <c r="I59" s="94" t="s">
        <v>533</v>
      </c>
      <c r="J59" s="93" t="s">
        <v>534</v>
      </c>
      <c r="K59" s="93" t="s">
        <v>563</v>
      </c>
      <c r="L59" s="96" t="s">
        <v>536</v>
      </c>
      <c r="M59" s="138" t="s">
        <v>559</v>
      </c>
      <c r="N59" s="94" t="s">
        <v>560</v>
      </c>
      <c r="O59" s="94" t="s">
        <v>538</v>
      </c>
      <c r="P59" s="95" t="s">
        <v>539</v>
      </c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s="209" customFormat="1" ht="15.6" customHeight="1">
      <c r="A60" s="322">
        <v>1</v>
      </c>
      <c r="B60" s="327">
        <v>44895</v>
      </c>
      <c r="C60" s="328"/>
      <c r="D60" s="328" t="s">
        <v>912</v>
      </c>
      <c r="E60" s="335" t="s">
        <v>542</v>
      </c>
      <c r="F60" s="335">
        <v>48</v>
      </c>
      <c r="G60" s="335">
        <v>10</v>
      </c>
      <c r="H60" s="324">
        <v>10</v>
      </c>
      <c r="I60" s="324" t="s">
        <v>880</v>
      </c>
      <c r="J60" s="323" t="s">
        <v>1025</v>
      </c>
      <c r="K60" s="324">
        <f t="shared" ref="K60:K61" si="30">H60-F60</f>
        <v>-38</v>
      </c>
      <c r="L60" s="325">
        <v>100</v>
      </c>
      <c r="M60" s="326">
        <f t="shared" ref="M60:M61" si="31">(K60*N60)-L60</f>
        <v>-2000</v>
      </c>
      <c r="N60" s="324">
        <v>50</v>
      </c>
      <c r="O60" s="323" t="s">
        <v>552</v>
      </c>
      <c r="P60" s="327">
        <v>44896</v>
      </c>
      <c r="Q60" s="208"/>
      <c r="R60" s="214" t="s">
        <v>541</v>
      </c>
      <c r="S60" s="208"/>
      <c r="T60" s="208"/>
      <c r="U60" s="208"/>
      <c r="V60" s="208"/>
      <c r="W60" s="208"/>
      <c r="X60" s="214"/>
      <c r="Y60" s="208"/>
      <c r="Z60" s="208"/>
      <c r="AA60" s="208"/>
      <c r="AB60" s="208"/>
      <c r="AC60" s="208"/>
      <c r="AD60" s="214"/>
      <c r="AE60" s="208"/>
      <c r="AF60" s="208"/>
      <c r="AG60" s="208"/>
      <c r="AH60" s="208"/>
      <c r="AI60" s="208"/>
      <c r="AJ60" s="214"/>
      <c r="AK60" s="208"/>
      <c r="AL60" s="208"/>
    </row>
    <row r="61" spans="1:38" s="209" customFormat="1" ht="15.6" customHeight="1">
      <c r="A61" s="307">
        <v>2</v>
      </c>
      <c r="B61" s="370">
        <v>44896</v>
      </c>
      <c r="C61" s="358"/>
      <c r="D61" s="358" t="s">
        <v>931</v>
      </c>
      <c r="E61" s="359" t="s">
        <v>542</v>
      </c>
      <c r="F61" s="359">
        <v>78</v>
      </c>
      <c r="G61" s="359">
        <v>40</v>
      </c>
      <c r="H61" s="282">
        <v>99</v>
      </c>
      <c r="I61" s="282" t="s">
        <v>932</v>
      </c>
      <c r="J61" s="283" t="s">
        <v>553</v>
      </c>
      <c r="K61" s="282">
        <f t="shared" si="30"/>
        <v>21</v>
      </c>
      <c r="L61" s="284">
        <v>100</v>
      </c>
      <c r="M61" s="285">
        <f t="shared" si="31"/>
        <v>950</v>
      </c>
      <c r="N61" s="282">
        <v>50</v>
      </c>
      <c r="O61" s="283" t="s">
        <v>540</v>
      </c>
      <c r="P61" s="281">
        <v>44896</v>
      </c>
      <c r="Q61" s="208"/>
      <c r="R61" s="214" t="s">
        <v>541</v>
      </c>
      <c r="S61" s="208"/>
      <c r="T61" s="208"/>
      <c r="U61" s="208"/>
      <c r="V61" s="208"/>
      <c r="W61" s="208"/>
      <c r="X61" s="214"/>
      <c r="Y61" s="208"/>
      <c r="Z61" s="208"/>
      <c r="AA61" s="208"/>
      <c r="AB61" s="208"/>
      <c r="AC61" s="208"/>
      <c r="AD61" s="214"/>
      <c r="AE61" s="208"/>
      <c r="AF61" s="208"/>
      <c r="AG61" s="208"/>
      <c r="AH61" s="208"/>
      <c r="AI61" s="208"/>
      <c r="AJ61" s="214"/>
      <c r="AK61" s="208"/>
      <c r="AL61" s="208"/>
    </row>
    <row r="62" spans="1:38" s="209" customFormat="1" ht="15.6" customHeight="1">
      <c r="A62" s="322">
        <v>3</v>
      </c>
      <c r="B62" s="369">
        <v>44896</v>
      </c>
      <c r="C62" s="328"/>
      <c r="D62" s="328" t="s">
        <v>933</v>
      </c>
      <c r="E62" s="335" t="s">
        <v>542</v>
      </c>
      <c r="F62" s="335">
        <v>11</v>
      </c>
      <c r="G62" s="335">
        <v>0</v>
      </c>
      <c r="H62" s="324">
        <v>0</v>
      </c>
      <c r="I62" s="324" t="s">
        <v>934</v>
      </c>
      <c r="J62" s="323" t="s">
        <v>940</v>
      </c>
      <c r="K62" s="324">
        <f t="shared" ref="K62:K63" si="32">H62-F62</f>
        <v>-11</v>
      </c>
      <c r="L62" s="325">
        <v>100</v>
      </c>
      <c r="M62" s="326">
        <f t="shared" ref="M62:M63" si="33">(K62*N62)-L62</f>
        <v>-650</v>
      </c>
      <c r="N62" s="324">
        <v>50</v>
      </c>
      <c r="O62" s="323" t="s">
        <v>552</v>
      </c>
      <c r="P62" s="327">
        <v>44896</v>
      </c>
      <c r="Q62" s="208"/>
      <c r="R62" s="214" t="s">
        <v>806</v>
      </c>
      <c r="S62" s="208"/>
      <c r="T62" s="208"/>
      <c r="U62" s="208"/>
      <c r="V62" s="208"/>
      <c r="W62" s="208"/>
      <c r="X62" s="214"/>
      <c r="Y62" s="208"/>
      <c r="Z62" s="208"/>
      <c r="AA62" s="208"/>
      <c r="AB62" s="208"/>
      <c r="AC62" s="208"/>
      <c r="AD62" s="214"/>
      <c r="AE62" s="208"/>
      <c r="AF62" s="208"/>
      <c r="AG62" s="208"/>
      <c r="AH62" s="208"/>
      <c r="AI62" s="208"/>
      <c r="AJ62" s="214"/>
      <c r="AK62" s="208"/>
      <c r="AL62" s="208"/>
    </row>
    <row r="63" spans="1:38" s="209" customFormat="1" ht="15.6" customHeight="1">
      <c r="A63" s="307">
        <v>4</v>
      </c>
      <c r="B63" s="348">
        <v>44896</v>
      </c>
      <c r="C63" s="358"/>
      <c r="D63" s="358" t="s">
        <v>935</v>
      </c>
      <c r="E63" s="359" t="s">
        <v>542</v>
      </c>
      <c r="F63" s="359">
        <v>70</v>
      </c>
      <c r="G63" s="359">
        <v>49</v>
      </c>
      <c r="H63" s="282">
        <v>81</v>
      </c>
      <c r="I63" s="282" t="s">
        <v>936</v>
      </c>
      <c r="J63" s="283" t="s">
        <v>976</v>
      </c>
      <c r="K63" s="282">
        <f t="shared" si="32"/>
        <v>11</v>
      </c>
      <c r="L63" s="284">
        <v>100</v>
      </c>
      <c r="M63" s="285">
        <f t="shared" si="33"/>
        <v>2650</v>
      </c>
      <c r="N63" s="282">
        <v>250</v>
      </c>
      <c r="O63" s="283" t="s">
        <v>540</v>
      </c>
      <c r="P63" s="281">
        <v>44897</v>
      </c>
      <c r="Q63" s="208"/>
      <c r="R63" s="214" t="s">
        <v>806</v>
      </c>
      <c r="S63" s="208"/>
      <c r="T63" s="208"/>
      <c r="U63" s="208"/>
      <c r="V63" s="208"/>
      <c r="W63" s="208"/>
      <c r="X63" s="214"/>
      <c r="Y63" s="208"/>
      <c r="Z63" s="208"/>
      <c r="AA63" s="208"/>
      <c r="AB63" s="208"/>
      <c r="AC63" s="208"/>
      <c r="AD63" s="214"/>
      <c r="AE63" s="208"/>
      <c r="AF63" s="208"/>
      <c r="AG63" s="208"/>
      <c r="AH63" s="208"/>
      <c r="AI63" s="208"/>
      <c r="AJ63" s="214"/>
      <c r="AK63" s="208"/>
      <c r="AL63" s="208"/>
    </row>
    <row r="64" spans="1:38" s="209" customFormat="1" ht="15.6" customHeight="1">
      <c r="A64" s="307">
        <v>5</v>
      </c>
      <c r="B64" s="348">
        <v>44896</v>
      </c>
      <c r="C64" s="358"/>
      <c r="D64" s="358" t="s">
        <v>937</v>
      </c>
      <c r="E64" s="359" t="s">
        <v>542</v>
      </c>
      <c r="F64" s="359">
        <v>15.5</v>
      </c>
      <c r="G64" s="359">
        <v>11.5</v>
      </c>
      <c r="H64" s="282">
        <v>18.3</v>
      </c>
      <c r="I64" s="282" t="s">
        <v>938</v>
      </c>
      <c r="J64" s="283" t="s">
        <v>953</v>
      </c>
      <c r="K64" s="282">
        <f t="shared" ref="K64" si="34">H64-F64</f>
        <v>2.8000000000000007</v>
      </c>
      <c r="L64" s="284">
        <v>100</v>
      </c>
      <c r="M64" s="285">
        <f t="shared" ref="M64" si="35">(K64*N64)-L64</f>
        <v>3680.0000000000009</v>
      </c>
      <c r="N64" s="282">
        <v>1350</v>
      </c>
      <c r="O64" s="283" t="s">
        <v>540</v>
      </c>
      <c r="P64" s="281">
        <v>44897</v>
      </c>
      <c r="Q64" s="208"/>
      <c r="R64" s="214" t="s">
        <v>806</v>
      </c>
      <c r="S64" s="208"/>
      <c r="T64" s="208"/>
      <c r="U64" s="208"/>
      <c r="V64" s="208"/>
      <c r="W64" s="208"/>
      <c r="X64" s="214"/>
      <c r="Y64" s="208"/>
      <c r="Z64" s="208"/>
      <c r="AA64" s="208"/>
      <c r="AB64" s="208"/>
      <c r="AC64" s="208"/>
      <c r="AD64" s="214"/>
      <c r="AE64" s="208"/>
      <c r="AF64" s="208"/>
      <c r="AG64" s="208"/>
      <c r="AH64" s="208"/>
      <c r="AI64" s="208"/>
      <c r="AJ64" s="214"/>
      <c r="AK64" s="208"/>
      <c r="AL64" s="208"/>
    </row>
    <row r="65" spans="1:38" s="209" customFormat="1" ht="15.6" customHeight="1">
      <c r="A65" s="277">
        <v>6</v>
      </c>
      <c r="B65" s="306">
        <v>44897</v>
      </c>
      <c r="C65" s="267"/>
      <c r="D65" s="267" t="s">
        <v>954</v>
      </c>
      <c r="E65" s="212" t="s">
        <v>542</v>
      </c>
      <c r="F65" s="212" t="s">
        <v>955</v>
      </c>
      <c r="G65" s="212">
        <v>17</v>
      </c>
      <c r="H65" s="213"/>
      <c r="I65" s="213" t="s">
        <v>956</v>
      </c>
      <c r="J65" s="243" t="s">
        <v>543</v>
      </c>
      <c r="K65" s="213"/>
      <c r="L65" s="232"/>
      <c r="M65" s="233"/>
      <c r="N65" s="213"/>
      <c r="O65" s="243"/>
      <c r="P65" s="210"/>
      <c r="Q65" s="208"/>
      <c r="R65" s="214" t="s">
        <v>541</v>
      </c>
      <c r="S65" s="208"/>
      <c r="T65" s="208"/>
      <c r="U65" s="208"/>
      <c r="V65" s="208"/>
      <c r="W65" s="208"/>
      <c r="X65" s="214"/>
      <c r="Y65" s="208"/>
      <c r="Z65" s="208"/>
      <c r="AA65" s="208"/>
      <c r="AB65" s="208"/>
      <c r="AC65" s="208"/>
      <c r="AD65" s="214"/>
      <c r="AE65" s="208"/>
      <c r="AF65" s="208"/>
      <c r="AG65" s="208"/>
      <c r="AH65" s="208"/>
      <c r="AI65" s="208"/>
      <c r="AJ65" s="214"/>
      <c r="AK65" s="208"/>
      <c r="AL65" s="208"/>
    </row>
    <row r="66" spans="1:38" s="209" customFormat="1" ht="15.6" customHeight="1">
      <c r="A66" s="307">
        <v>7</v>
      </c>
      <c r="B66" s="357">
        <v>44897</v>
      </c>
      <c r="C66" s="358"/>
      <c r="D66" s="358" t="s">
        <v>937</v>
      </c>
      <c r="E66" s="359" t="s">
        <v>542</v>
      </c>
      <c r="F66" s="359">
        <v>15.5</v>
      </c>
      <c r="G66" s="359">
        <v>11.5</v>
      </c>
      <c r="H66" s="282">
        <v>21.5</v>
      </c>
      <c r="I66" s="282" t="s">
        <v>938</v>
      </c>
      <c r="J66" s="283" t="s">
        <v>1013</v>
      </c>
      <c r="K66" s="282">
        <f t="shared" ref="K66" si="36">H66-F66</f>
        <v>6</v>
      </c>
      <c r="L66" s="284">
        <v>100</v>
      </c>
      <c r="M66" s="285">
        <f t="shared" ref="M66" si="37">(K66*N66)-L66</f>
        <v>8000</v>
      </c>
      <c r="N66" s="282">
        <v>1350</v>
      </c>
      <c r="O66" s="283" t="s">
        <v>540</v>
      </c>
      <c r="P66" s="281">
        <v>44900</v>
      </c>
      <c r="Q66" s="208"/>
      <c r="R66" s="214" t="s">
        <v>806</v>
      </c>
      <c r="S66" s="208"/>
      <c r="T66" s="208"/>
      <c r="U66" s="208"/>
      <c r="V66" s="208"/>
      <c r="W66" s="208"/>
      <c r="X66" s="214"/>
      <c r="Y66" s="208"/>
      <c r="Z66" s="208"/>
      <c r="AA66" s="208"/>
      <c r="AB66" s="208"/>
      <c r="AC66" s="208"/>
      <c r="AD66" s="214"/>
      <c r="AE66" s="208"/>
      <c r="AF66" s="208"/>
      <c r="AG66" s="208"/>
      <c r="AH66" s="208"/>
      <c r="AI66" s="208"/>
      <c r="AJ66" s="214"/>
      <c r="AK66" s="208"/>
      <c r="AL66" s="208"/>
    </row>
    <row r="67" spans="1:38" s="209" customFormat="1" ht="15.6" customHeight="1">
      <c r="A67" s="277">
        <v>8</v>
      </c>
      <c r="B67" s="306">
        <v>44897</v>
      </c>
      <c r="C67" s="267"/>
      <c r="D67" s="267" t="s">
        <v>958</v>
      </c>
      <c r="E67" s="212" t="s">
        <v>542</v>
      </c>
      <c r="F67" s="212" t="s">
        <v>959</v>
      </c>
      <c r="G67" s="212">
        <v>17</v>
      </c>
      <c r="H67" s="213"/>
      <c r="I67" s="213" t="s">
        <v>934</v>
      </c>
      <c r="J67" s="243" t="s">
        <v>543</v>
      </c>
      <c r="K67" s="213"/>
      <c r="L67" s="232"/>
      <c r="M67" s="233"/>
      <c r="N67" s="213"/>
      <c r="O67" s="243"/>
      <c r="P67" s="210"/>
      <c r="Q67" s="208"/>
      <c r="R67" s="214" t="s">
        <v>541</v>
      </c>
      <c r="S67" s="208"/>
      <c r="T67" s="208"/>
      <c r="U67" s="208"/>
      <c r="V67" s="208"/>
      <c r="W67" s="208"/>
      <c r="X67" s="214"/>
      <c r="Y67" s="208"/>
      <c r="Z67" s="208"/>
      <c r="AA67" s="208"/>
      <c r="AB67" s="208"/>
      <c r="AC67" s="208"/>
      <c r="AD67" s="214"/>
      <c r="AE67" s="208"/>
      <c r="AF67" s="208"/>
      <c r="AG67" s="208"/>
      <c r="AH67" s="208"/>
      <c r="AI67" s="208"/>
      <c r="AJ67" s="214"/>
      <c r="AK67" s="208"/>
      <c r="AL67" s="208"/>
    </row>
    <row r="68" spans="1:38" s="209" customFormat="1" ht="15.6" customHeight="1">
      <c r="A68" s="277">
        <v>9</v>
      </c>
      <c r="B68" s="306">
        <v>44897</v>
      </c>
      <c r="C68" s="267"/>
      <c r="D68" s="267" t="s">
        <v>962</v>
      </c>
      <c r="E68" s="212" t="s">
        <v>542</v>
      </c>
      <c r="F68" s="212" t="s">
        <v>960</v>
      </c>
      <c r="G68" s="212">
        <v>37</v>
      </c>
      <c r="H68" s="213"/>
      <c r="I68" s="213" t="s">
        <v>961</v>
      </c>
      <c r="J68" s="243" t="s">
        <v>543</v>
      </c>
      <c r="K68" s="213"/>
      <c r="L68" s="232"/>
      <c r="M68" s="233"/>
      <c r="N68" s="213"/>
      <c r="O68" s="243"/>
      <c r="P68" s="210"/>
      <c r="Q68" s="208"/>
      <c r="R68" s="214" t="s">
        <v>541</v>
      </c>
      <c r="S68" s="208"/>
      <c r="T68" s="208"/>
      <c r="U68" s="208"/>
      <c r="V68" s="208"/>
      <c r="W68" s="208"/>
      <c r="X68" s="214"/>
      <c r="Y68" s="208"/>
      <c r="Z68" s="208"/>
      <c r="AA68" s="208"/>
      <c r="AB68" s="208"/>
      <c r="AC68" s="208"/>
      <c r="AD68" s="214"/>
      <c r="AE68" s="208"/>
      <c r="AF68" s="208"/>
      <c r="AG68" s="208"/>
      <c r="AH68" s="208"/>
      <c r="AI68" s="208"/>
      <c r="AJ68" s="214"/>
      <c r="AK68" s="208"/>
      <c r="AL68" s="208"/>
    </row>
    <row r="69" spans="1:38" s="209" customFormat="1" ht="15.6" customHeight="1">
      <c r="A69" s="307">
        <v>10</v>
      </c>
      <c r="B69" s="357">
        <v>44897</v>
      </c>
      <c r="C69" s="358"/>
      <c r="D69" s="358" t="s">
        <v>963</v>
      </c>
      <c r="E69" s="359" t="s">
        <v>542</v>
      </c>
      <c r="F69" s="359">
        <v>56.5</v>
      </c>
      <c r="G69" s="359">
        <v>38</v>
      </c>
      <c r="H69" s="282">
        <v>67</v>
      </c>
      <c r="I69" s="282" t="s">
        <v>964</v>
      </c>
      <c r="J69" s="283" t="s">
        <v>977</v>
      </c>
      <c r="K69" s="282">
        <f t="shared" ref="K69" si="38">H69-F69</f>
        <v>10.5</v>
      </c>
      <c r="L69" s="284">
        <v>100</v>
      </c>
      <c r="M69" s="285">
        <f t="shared" ref="M69" si="39">(K69*N69)-L69</f>
        <v>2525</v>
      </c>
      <c r="N69" s="282">
        <v>250</v>
      </c>
      <c r="O69" s="283" t="s">
        <v>540</v>
      </c>
      <c r="P69" s="281">
        <v>44897</v>
      </c>
      <c r="Q69" s="208"/>
      <c r="R69" s="214" t="s">
        <v>541</v>
      </c>
      <c r="S69" s="208"/>
      <c r="T69" s="208"/>
      <c r="U69" s="208"/>
      <c r="V69" s="208"/>
      <c r="W69" s="208"/>
      <c r="X69" s="214"/>
      <c r="Y69" s="208"/>
      <c r="Z69" s="208"/>
      <c r="AA69" s="208"/>
      <c r="AB69" s="208"/>
      <c r="AC69" s="208"/>
      <c r="AD69" s="214"/>
      <c r="AE69" s="208"/>
      <c r="AF69" s="208"/>
      <c r="AG69" s="208"/>
      <c r="AH69" s="208"/>
      <c r="AI69" s="208"/>
      <c r="AJ69" s="214"/>
      <c r="AK69" s="208"/>
      <c r="AL69" s="208"/>
    </row>
    <row r="70" spans="1:38" s="209" customFormat="1" ht="15.6" customHeight="1">
      <c r="A70" s="277">
        <v>11</v>
      </c>
      <c r="B70" s="306">
        <v>44897</v>
      </c>
      <c r="C70" s="267"/>
      <c r="D70" s="267" t="s">
        <v>965</v>
      </c>
      <c r="E70" s="212" t="s">
        <v>542</v>
      </c>
      <c r="F70" s="212" t="s">
        <v>966</v>
      </c>
      <c r="G70" s="212">
        <v>27</v>
      </c>
      <c r="H70" s="213"/>
      <c r="I70" s="213" t="s">
        <v>969</v>
      </c>
      <c r="J70" s="243" t="s">
        <v>543</v>
      </c>
      <c r="K70" s="213"/>
      <c r="L70" s="232"/>
      <c r="M70" s="233"/>
      <c r="N70" s="213"/>
      <c r="O70" s="243"/>
      <c r="P70" s="210"/>
      <c r="Q70" s="208"/>
      <c r="R70" s="214" t="s">
        <v>806</v>
      </c>
      <c r="S70" s="208"/>
      <c r="T70" s="208"/>
      <c r="U70" s="208"/>
      <c r="V70" s="208"/>
      <c r="W70" s="208"/>
      <c r="X70" s="214"/>
      <c r="Y70" s="208"/>
      <c r="Z70" s="208"/>
      <c r="AA70" s="208"/>
      <c r="AB70" s="208"/>
      <c r="AC70" s="208"/>
      <c r="AD70" s="214"/>
      <c r="AE70" s="208"/>
      <c r="AF70" s="208"/>
      <c r="AG70" s="208"/>
      <c r="AH70" s="208"/>
      <c r="AI70" s="208"/>
      <c r="AJ70" s="214"/>
      <c r="AK70" s="208"/>
      <c r="AL70" s="208"/>
    </row>
    <row r="71" spans="1:38" s="209" customFormat="1" ht="15.6" customHeight="1">
      <c r="A71" s="307">
        <v>12</v>
      </c>
      <c r="B71" s="357">
        <v>44897</v>
      </c>
      <c r="C71" s="358"/>
      <c r="D71" s="358" t="s">
        <v>967</v>
      </c>
      <c r="E71" s="359" t="s">
        <v>542</v>
      </c>
      <c r="F71" s="359">
        <v>49</v>
      </c>
      <c r="G71" s="359">
        <v>33</v>
      </c>
      <c r="H71" s="282">
        <v>57.5</v>
      </c>
      <c r="I71" s="282" t="s">
        <v>968</v>
      </c>
      <c r="J71" s="283" t="s">
        <v>978</v>
      </c>
      <c r="K71" s="282">
        <f t="shared" ref="K71" si="40">H71-F71</f>
        <v>8.5</v>
      </c>
      <c r="L71" s="284">
        <v>100</v>
      </c>
      <c r="M71" s="285">
        <f t="shared" ref="M71" si="41">(K71*N71)-L71</f>
        <v>2450</v>
      </c>
      <c r="N71" s="282">
        <v>300</v>
      </c>
      <c r="O71" s="283" t="s">
        <v>540</v>
      </c>
      <c r="P71" s="281">
        <v>44897</v>
      </c>
      <c r="Q71" s="208"/>
      <c r="R71" s="214" t="s">
        <v>806</v>
      </c>
      <c r="S71" s="208"/>
      <c r="T71" s="208"/>
      <c r="U71" s="208"/>
      <c r="V71" s="208"/>
      <c r="W71" s="208"/>
      <c r="X71" s="214"/>
      <c r="Y71" s="208"/>
      <c r="Z71" s="208"/>
      <c r="AA71" s="208"/>
      <c r="AB71" s="208"/>
      <c r="AC71" s="208"/>
      <c r="AD71" s="214"/>
      <c r="AE71" s="208"/>
      <c r="AF71" s="208"/>
      <c r="AG71" s="208"/>
      <c r="AH71" s="208"/>
      <c r="AI71" s="208"/>
      <c r="AJ71" s="214"/>
      <c r="AK71" s="208"/>
      <c r="AL71" s="208"/>
    </row>
    <row r="72" spans="1:38" s="209" customFormat="1" ht="15.6" customHeight="1">
      <c r="A72" s="277">
        <v>13</v>
      </c>
      <c r="B72" s="306">
        <v>44900</v>
      </c>
      <c r="C72" s="267"/>
      <c r="D72" s="267" t="s">
        <v>1022</v>
      </c>
      <c r="E72" s="212" t="s">
        <v>542</v>
      </c>
      <c r="F72" s="212" t="s">
        <v>1023</v>
      </c>
      <c r="G72" s="212">
        <v>25</v>
      </c>
      <c r="H72" s="213"/>
      <c r="I72" s="213" t="s">
        <v>1024</v>
      </c>
      <c r="J72" s="243" t="s">
        <v>543</v>
      </c>
      <c r="K72" s="213"/>
      <c r="L72" s="232"/>
      <c r="M72" s="233"/>
      <c r="N72" s="213"/>
      <c r="O72" s="243"/>
      <c r="P72" s="210"/>
      <c r="Q72" s="208"/>
      <c r="R72" s="214"/>
      <c r="S72" s="208"/>
      <c r="T72" s="208"/>
      <c r="U72" s="208"/>
      <c r="V72" s="208"/>
      <c r="W72" s="208"/>
      <c r="X72" s="214"/>
      <c r="Y72" s="208"/>
      <c r="Z72" s="208"/>
      <c r="AA72" s="208"/>
      <c r="AB72" s="208"/>
      <c r="AC72" s="208"/>
      <c r="AD72" s="214"/>
      <c r="AE72" s="208"/>
      <c r="AF72" s="208"/>
      <c r="AG72" s="208"/>
      <c r="AH72" s="208"/>
      <c r="AI72" s="208"/>
      <c r="AJ72" s="214"/>
      <c r="AK72" s="208"/>
      <c r="AL72" s="208"/>
    </row>
    <row r="73" spans="1:38" s="209" customFormat="1" ht="15.6" customHeight="1">
      <c r="A73" s="277"/>
      <c r="B73" s="306"/>
      <c r="C73" s="267"/>
      <c r="D73" s="267"/>
      <c r="E73" s="212"/>
      <c r="F73" s="212"/>
      <c r="G73" s="212"/>
      <c r="H73" s="213"/>
      <c r="I73" s="213"/>
      <c r="J73" s="243"/>
      <c r="K73" s="213"/>
      <c r="L73" s="232"/>
      <c r="M73" s="233"/>
      <c r="N73" s="213"/>
      <c r="O73" s="243"/>
      <c r="P73" s="210"/>
      <c r="Q73" s="208"/>
      <c r="R73" s="214"/>
      <c r="S73" s="208"/>
      <c r="T73" s="208"/>
      <c r="U73" s="208"/>
      <c r="V73" s="208"/>
      <c r="W73" s="208"/>
      <c r="X73" s="214"/>
      <c r="Y73" s="208"/>
      <c r="Z73" s="208"/>
      <c r="AA73" s="208"/>
      <c r="AB73" s="208"/>
      <c r="AC73" s="208"/>
      <c r="AD73" s="214"/>
      <c r="AE73" s="208"/>
      <c r="AF73" s="208"/>
      <c r="AG73" s="208"/>
      <c r="AH73" s="208"/>
      <c r="AI73" s="208"/>
      <c r="AJ73" s="214"/>
      <c r="AK73" s="208"/>
      <c r="AL73" s="208"/>
    </row>
    <row r="74" spans="1:38" ht="15" customHeight="1">
      <c r="A74" s="360"/>
      <c r="B74" s="360"/>
      <c r="C74" s="360"/>
      <c r="D74" s="360"/>
      <c r="E74" s="360"/>
      <c r="F74" s="360"/>
      <c r="G74" s="360"/>
      <c r="H74" s="360"/>
      <c r="I74" s="360"/>
      <c r="J74" s="360"/>
      <c r="K74" s="360"/>
      <c r="L74" s="360"/>
      <c r="M74" s="360"/>
      <c r="N74" s="360"/>
      <c r="O74" s="360"/>
      <c r="P74" s="360"/>
      <c r="Q74" s="1"/>
      <c r="R74" s="6"/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"/>
      <c r="AI74" s="1"/>
      <c r="AJ74" s="6"/>
      <c r="AK74" s="1"/>
      <c r="AL74" s="1"/>
    </row>
    <row r="75" spans="1:38" ht="15" customHeight="1">
      <c r="A75" s="360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1"/>
      <c r="R75" s="6"/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"/>
      <c r="AI75" s="1"/>
      <c r="AJ75" s="6"/>
      <c r="AK75" s="1"/>
      <c r="AL75" s="1"/>
    </row>
    <row r="76" spans="1:38" ht="12.75" customHeight="1">
      <c r="A76" s="140"/>
      <c r="B76" s="145"/>
      <c r="C76" s="145"/>
      <c r="D76" s="146"/>
      <c r="E76" s="140"/>
      <c r="F76" s="147"/>
      <c r="G76" s="140"/>
      <c r="H76" s="140"/>
      <c r="I76" s="140"/>
      <c r="J76" s="145"/>
      <c r="K76" s="148"/>
      <c r="L76" s="140"/>
      <c r="M76" s="140"/>
      <c r="N76" s="140"/>
      <c r="O76" s="149"/>
      <c r="P76" s="1"/>
      <c r="Q76" s="1"/>
      <c r="R76" s="6"/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"/>
      <c r="AI76" s="1"/>
      <c r="AJ76" s="6"/>
      <c r="AK76" s="1"/>
    </row>
    <row r="77" spans="1:38" ht="38.25" customHeight="1">
      <c r="A77" s="92" t="s">
        <v>564</v>
      </c>
      <c r="B77" s="150"/>
      <c r="C77" s="150"/>
      <c r="D77" s="151"/>
      <c r="E77" s="125"/>
      <c r="F77" s="6"/>
      <c r="G77" s="6"/>
      <c r="H77" s="126"/>
      <c r="I77" s="152"/>
      <c r="J77" s="1"/>
      <c r="K77" s="6"/>
      <c r="L77" s="6"/>
      <c r="M77" s="6"/>
      <c r="N77" s="1"/>
      <c r="O77" s="1"/>
      <c r="Q77" s="1"/>
      <c r="R77" s="6"/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"/>
      <c r="AI77" s="1"/>
      <c r="AJ77" s="6"/>
      <c r="AK77" s="1"/>
    </row>
    <row r="78" spans="1:38" s="209" customFormat="1" ht="38.25">
      <c r="A78" s="93" t="s">
        <v>16</v>
      </c>
      <c r="B78" s="94" t="s">
        <v>517</v>
      </c>
      <c r="C78" s="94"/>
      <c r="D78" s="95" t="s">
        <v>528</v>
      </c>
      <c r="E78" s="94" t="s">
        <v>529</v>
      </c>
      <c r="F78" s="94" t="s">
        <v>530</v>
      </c>
      <c r="G78" s="94" t="s">
        <v>531</v>
      </c>
      <c r="H78" s="94" t="s">
        <v>532</v>
      </c>
      <c r="I78" s="94" t="s">
        <v>533</v>
      </c>
      <c r="J78" s="93" t="s">
        <v>534</v>
      </c>
      <c r="K78" s="129" t="s">
        <v>551</v>
      </c>
      <c r="L78" s="130" t="s">
        <v>536</v>
      </c>
      <c r="M78" s="96" t="s">
        <v>537</v>
      </c>
      <c r="N78" s="94" t="s">
        <v>538</v>
      </c>
      <c r="O78" s="95" t="s">
        <v>539</v>
      </c>
      <c r="P78" s="94" t="s">
        <v>768</v>
      </c>
      <c r="Q78" s="208"/>
      <c r="R78" s="6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</row>
    <row r="79" spans="1:38" s="209" customFormat="1" ht="12.75" customHeight="1">
      <c r="A79" s="363">
        <v>1</v>
      </c>
      <c r="B79" s="364">
        <v>44840</v>
      </c>
      <c r="C79" s="365"/>
      <c r="D79" s="366" t="s">
        <v>116</v>
      </c>
      <c r="E79" s="367" t="s">
        <v>542</v>
      </c>
      <c r="F79" s="367">
        <v>1405</v>
      </c>
      <c r="G79" s="367">
        <v>1240</v>
      </c>
      <c r="H79" s="367">
        <v>1625</v>
      </c>
      <c r="I79" s="367" t="s">
        <v>846</v>
      </c>
      <c r="J79" s="343" t="s">
        <v>883</v>
      </c>
      <c r="K79" s="343">
        <f t="shared" ref="K79" si="42">H79-F79</f>
        <v>220</v>
      </c>
      <c r="L79" s="344">
        <f t="shared" ref="L79" si="43">(F79*-0.7)/100</f>
        <v>-9.8349999999999991</v>
      </c>
      <c r="M79" s="345">
        <f t="shared" ref="M79" si="44">(K79+L79)/F79</f>
        <v>0.14958362989323842</v>
      </c>
      <c r="N79" s="343" t="s">
        <v>540</v>
      </c>
      <c r="O79" s="346">
        <v>44879</v>
      </c>
      <c r="P79" s="343"/>
      <c r="Q79" s="208"/>
      <c r="R79" s="1" t="s">
        <v>541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ht="14.25" customHeight="1">
      <c r="A80" s="310">
        <v>2</v>
      </c>
      <c r="B80" s="311">
        <v>44840</v>
      </c>
      <c r="C80" s="303"/>
      <c r="D80" s="303" t="s">
        <v>845</v>
      </c>
      <c r="E80" s="304" t="s">
        <v>542</v>
      </c>
      <c r="F80" s="304" t="s">
        <v>847</v>
      </c>
      <c r="G80" s="304">
        <v>1220</v>
      </c>
      <c r="H80" s="304"/>
      <c r="I80" s="304" t="s">
        <v>848</v>
      </c>
      <c r="J80" s="243" t="s">
        <v>543</v>
      </c>
      <c r="K80" s="213"/>
      <c r="L80" s="232"/>
      <c r="M80" s="233"/>
      <c r="N80" s="213"/>
      <c r="O80" s="243"/>
      <c r="P80" s="210"/>
      <c r="Q80" s="208"/>
      <c r="R80" s="208" t="s">
        <v>541</v>
      </c>
      <c r="S80" s="41"/>
      <c r="T80" s="1"/>
      <c r="U80" s="1"/>
      <c r="V80" s="1"/>
      <c r="W80" s="1"/>
      <c r="X80" s="1"/>
      <c r="Y80" s="1"/>
      <c r="Z80" s="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</row>
    <row r="81" spans="1:26" ht="12.75" customHeight="1">
      <c r="A81" s="304"/>
      <c r="B81" s="302"/>
      <c r="C81" s="303"/>
      <c r="D81" s="303"/>
      <c r="E81" s="304"/>
      <c r="F81" s="304"/>
      <c r="G81" s="304"/>
      <c r="H81" s="304"/>
      <c r="I81" s="304"/>
      <c r="J81" s="243"/>
      <c r="K81" s="213"/>
      <c r="L81" s="232"/>
      <c r="M81" s="233"/>
      <c r="N81" s="213"/>
      <c r="O81" s="243"/>
      <c r="P81" s="210"/>
      <c r="R81" s="6"/>
      <c r="S81" s="1"/>
      <c r="T81" s="1"/>
      <c r="U81" s="1"/>
      <c r="V81" s="1"/>
      <c r="W81" s="1"/>
      <c r="X81" s="1"/>
      <c r="Y81" s="1"/>
    </row>
    <row r="82" spans="1:26" ht="12.75" customHeight="1">
      <c r="A82" s="109" t="s">
        <v>544</v>
      </c>
      <c r="B82" s="109"/>
      <c r="C82" s="109"/>
      <c r="D82" s="109"/>
      <c r="E82" s="41"/>
      <c r="F82" s="117" t="s">
        <v>546</v>
      </c>
      <c r="G82" s="54"/>
      <c r="H82" s="54"/>
      <c r="I82" s="54"/>
      <c r="J82" s="6"/>
      <c r="K82" s="134"/>
      <c r="L82" s="135"/>
      <c r="M82" s="6"/>
      <c r="N82" s="99"/>
      <c r="O82" s="153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16" t="s">
        <v>545</v>
      </c>
      <c r="B83" s="109"/>
      <c r="C83" s="109"/>
      <c r="D83" s="109"/>
      <c r="E83" s="6"/>
      <c r="F83" s="117" t="s">
        <v>548</v>
      </c>
      <c r="G83" s="6"/>
      <c r="H83" s="6" t="s">
        <v>764</v>
      </c>
      <c r="I83" s="6"/>
      <c r="J83" s="1"/>
      <c r="K83" s="6"/>
      <c r="L83" s="6"/>
      <c r="M83" s="6"/>
      <c r="N83" s="1"/>
      <c r="O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16"/>
      <c r="B84" s="109"/>
      <c r="C84" s="109"/>
      <c r="D84" s="109"/>
      <c r="E84" s="6"/>
      <c r="F84" s="117"/>
      <c r="G84" s="6"/>
      <c r="H84" s="6"/>
      <c r="I84" s="6"/>
      <c r="J84" s="1"/>
      <c r="K84" s="6"/>
      <c r="L84" s="6"/>
      <c r="M84" s="6"/>
      <c r="N84" s="1"/>
      <c r="O84" s="1"/>
      <c r="Q84" s="1"/>
      <c r="R84" s="54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16"/>
      <c r="B85" s="109"/>
      <c r="C85" s="109"/>
      <c r="D85" s="109"/>
      <c r="E85" s="6"/>
      <c r="F85" s="117"/>
      <c r="G85" s="54"/>
      <c r="H85" s="41"/>
      <c r="I85" s="54"/>
      <c r="J85" s="6"/>
      <c r="K85" s="134"/>
      <c r="L85" s="135"/>
      <c r="M85" s="6"/>
      <c r="N85" s="99"/>
      <c r="O85" s="136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54"/>
      <c r="B86" s="98"/>
      <c r="C86" s="98"/>
      <c r="D86" s="41"/>
      <c r="E86" s="54"/>
      <c r="F86" s="54"/>
      <c r="G86" s="54"/>
      <c r="H86" s="41"/>
      <c r="I86" s="54"/>
      <c r="J86" s="6"/>
      <c r="K86" s="134"/>
      <c r="L86" s="135"/>
      <c r="M86" s="6"/>
      <c r="N86" s="99"/>
      <c r="O86" s="136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38.25" customHeight="1">
      <c r="A87" s="41"/>
      <c r="B87" s="154" t="s">
        <v>565</v>
      </c>
      <c r="C87" s="154"/>
      <c r="D87" s="154"/>
      <c r="E87" s="154"/>
      <c r="F87" s="6"/>
      <c r="G87" s="6"/>
      <c r="H87" s="127"/>
      <c r="I87" s="6"/>
      <c r="J87" s="127"/>
      <c r="K87" s="128"/>
      <c r="L87" s="6"/>
      <c r="M87" s="6"/>
      <c r="N87" s="1"/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93" t="s">
        <v>16</v>
      </c>
      <c r="B88" s="94" t="s">
        <v>517</v>
      </c>
      <c r="C88" s="94"/>
      <c r="D88" s="95" t="s">
        <v>528</v>
      </c>
      <c r="E88" s="94" t="s">
        <v>529</v>
      </c>
      <c r="F88" s="94" t="s">
        <v>530</v>
      </c>
      <c r="G88" s="94" t="s">
        <v>566</v>
      </c>
      <c r="H88" s="94" t="s">
        <v>567</v>
      </c>
      <c r="I88" s="94" t="s">
        <v>533</v>
      </c>
      <c r="J88" s="155" t="s">
        <v>534</v>
      </c>
      <c r="K88" s="94" t="s">
        <v>535</v>
      </c>
      <c r="L88" s="94" t="s">
        <v>568</v>
      </c>
      <c r="M88" s="94" t="s">
        <v>538</v>
      </c>
      <c r="N88" s="95" t="s">
        <v>539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1</v>
      </c>
      <c r="B89" s="157">
        <v>41579</v>
      </c>
      <c r="C89" s="157"/>
      <c r="D89" s="158" t="s">
        <v>569</v>
      </c>
      <c r="E89" s="159" t="s">
        <v>570</v>
      </c>
      <c r="F89" s="160">
        <v>82</v>
      </c>
      <c r="G89" s="159" t="s">
        <v>571</v>
      </c>
      <c r="H89" s="159">
        <v>100</v>
      </c>
      <c r="I89" s="161">
        <v>100</v>
      </c>
      <c r="J89" s="162" t="s">
        <v>572</v>
      </c>
      <c r="K89" s="163">
        <f t="shared" ref="K89:K141" si="45">H89-F89</f>
        <v>18</v>
      </c>
      <c r="L89" s="164">
        <f t="shared" ref="L89:L141" si="46">K89/F89</f>
        <v>0.21951219512195122</v>
      </c>
      <c r="M89" s="159" t="s">
        <v>540</v>
      </c>
      <c r="N89" s="165">
        <v>42657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6">
        <v>2</v>
      </c>
      <c r="B90" s="157">
        <v>41794</v>
      </c>
      <c r="C90" s="157"/>
      <c r="D90" s="158" t="s">
        <v>573</v>
      </c>
      <c r="E90" s="159" t="s">
        <v>542</v>
      </c>
      <c r="F90" s="160">
        <v>257</v>
      </c>
      <c r="G90" s="159" t="s">
        <v>571</v>
      </c>
      <c r="H90" s="159">
        <v>300</v>
      </c>
      <c r="I90" s="161">
        <v>300</v>
      </c>
      <c r="J90" s="162" t="s">
        <v>572</v>
      </c>
      <c r="K90" s="163">
        <f t="shared" si="45"/>
        <v>43</v>
      </c>
      <c r="L90" s="164">
        <f t="shared" si="46"/>
        <v>0.16731517509727625</v>
      </c>
      <c r="M90" s="159" t="s">
        <v>540</v>
      </c>
      <c r="N90" s="165">
        <v>41822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3</v>
      </c>
      <c r="B91" s="157">
        <v>41828</v>
      </c>
      <c r="C91" s="157"/>
      <c r="D91" s="158" t="s">
        <v>574</v>
      </c>
      <c r="E91" s="159" t="s">
        <v>542</v>
      </c>
      <c r="F91" s="160">
        <v>393</v>
      </c>
      <c r="G91" s="159" t="s">
        <v>571</v>
      </c>
      <c r="H91" s="159">
        <v>468</v>
      </c>
      <c r="I91" s="161">
        <v>468</v>
      </c>
      <c r="J91" s="162" t="s">
        <v>572</v>
      </c>
      <c r="K91" s="163">
        <f t="shared" si="45"/>
        <v>75</v>
      </c>
      <c r="L91" s="164">
        <f t="shared" si="46"/>
        <v>0.19083969465648856</v>
      </c>
      <c r="M91" s="159" t="s">
        <v>540</v>
      </c>
      <c r="N91" s="165">
        <v>41863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6">
        <v>4</v>
      </c>
      <c r="B92" s="157">
        <v>41857</v>
      </c>
      <c r="C92" s="157"/>
      <c r="D92" s="158" t="s">
        <v>575</v>
      </c>
      <c r="E92" s="159" t="s">
        <v>542</v>
      </c>
      <c r="F92" s="160">
        <v>205</v>
      </c>
      <c r="G92" s="159" t="s">
        <v>571</v>
      </c>
      <c r="H92" s="159">
        <v>275</v>
      </c>
      <c r="I92" s="161">
        <v>250</v>
      </c>
      <c r="J92" s="162" t="s">
        <v>572</v>
      </c>
      <c r="K92" s="163">
        <f t="shared" si="45"/>
        <v>70</v>
      </c>
      <c r="L92" s="164">
        <f t="shared" si="46"/>
        <v>0.34146341463414637</v>
      </c>
      <c r="M92" s="159" t="s">
        <v>540</v>
      </c>
      <c r="N92" s="165">
        <v>41962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6">
        <v>5</v>
      </c>
      <c r="B93" s="157">
        <v>41886</v>
      </c>
      <c r="C93" s="157"/>
      <c r="D93" s="158" t="s">
        <v>576</v>
      </c>
      <c r="E93" s="159" t="s">
        <v>542</v>
      </c>
      <c r="F93" s="160">
        <v>162</v>
      </c>
      <c r="G93" s="159" t="s">
        <v>571</v>
      </c>
      <c r="H93" s="159">
        <v>190</v>
      </c>
      <c r="I93" s="161">
        <v>190</v>
      </c>
      <c r="J93" s="162" t="s">
        <v>572</v>
      </c>
      <c r="K93" s="163">
        <f t="shared" si="45"/>
        <v>28</v>
      </c>
      <c r="L93" s="164">
        <f t="shared" si="46"/>
        <v>0.1728395061728395</v>
      </c>
      <c r="M93" s="159" t="s">
        <v>540</v>
      </c>
      <c r="N93" s="165">
        <v>42006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6">
        <v>6</v>
      </c>
      <c r="B94" s="157">
        <v>41886</v>
      </c>
      <c r="C94" s="157"/>
      <c r="D94" s="158" t="s">
        <v>577</v>
      </c>
      <c r="E94" s="159" t="s">
        <v>542</v>
      </c>
      <c r="F94" s="160">
        <v>75</v>
      </c>
      <c r="G94" s="159" t="s">
        <v>571</v>
      </c>
      <c r="H94" s="159">
        <v>91.5</v>
      </c>
      <c r="I94" s="161" t="s">
        <v>578</v>
      </c>
      <c r="J94" s="162" t="s">
        <v>579</v>
      </c>
      <c r="K94" s="163">
        <f t="shared" si="45"/>
        <v>16.5</v>
      </c>
      <c r="L94" s="164">
        <f t="shared" si="46"/>
        <v>0.22</v>
      </c>
      <c r="M94" s="159" t="s">
        <v>540</v>
      </c>
      <c r="N94" s="165">
        <v>41954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6">
        <v>7</v>
      </c>
      <c r="B95" s="157">
        <v>41913</v>
      </c>
      <c r="C95" s="157"/>
      <c r="D95" s="158" t="s">
        <v>580</v>
      </c>
      <c r="E95" s="159" t="s">
        <v>542</v>
      </c>
      <c r="F95" s="160">
        <v>850</v>
      </c>
      <c r="G95" s="159" t="s">
        <v>571</v>
      </c>
      <c r="H95" s="159">
        <v>982.5</v>
      </c>
      <c r="I95" s="161">
        <v>1050</v>
      </c>
      <c r="J95" s="162" t="s">
        <v>581</v>
      </c>
      <c r="K95" s="163">
        <f t="shared" si="45"/>
        <v>132.5</v>
      </c>
      <c r="L95" s="164">
        <f t="shared" si="46"/>
        <v>0.15588235294117647</v>
      </c>
      <c r="M95" s="159" t="s">
        <v>540</v>
      </c>
      <c r="N95" s="165">
        <v>42039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6">
        <v>8</v>
      </c>
      <c r="B96" s="157">
        <v>41913</v>
      </c>
      <c r="C96" s="157"/>
      <c r="D96" s="158" t="s">
        <v>582</v>
      </c>
      <c r="E96" s="159" t="s">
        <v>542</v>
      </c>
      <c r="F96" s="160">
        <v>475</v>
      </c>
      <c r="G96" s="159" t="s">
        <v>571</v>
      </c>
      <c r="H96" s="159">
        <v>515</v>
      </c>
      <c r="I96" s="161">
        <v>600</v>
      </c>
      <c r="J96" s="162" t="s">
        <v>583</v>
      </c>
      <c r="K96" s="163">
        <f t="shared" si="45"/>
        <v>40</v>
      </c>
      <c r="L96" s="164">
        <f t="shared" si="46"/>
        <v>8.4210526315789472E-2</v>
      </c>
      <c r="M96" s="159" t="s">
        <v>540</v>
      </c>
      <c r="N96" s="165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9</v>
      </c>
      <c r="B97" s="157">
        <v>41913</v>
      </c>
      <c r="C97" s="157"/>
      <c r="D97" s="158" t="s">
        <v>584</v>
      </c>
      <c r="E97" s="159" t="s">
        <v>542</v>
      </c>
      <c r="F97" s="160">
        <v>86</v>
      </c>
      <c r="G97" s="159" t="s">
        <v>571</v>
      </c>
      <c r="H97" s="159">
        <v>99</v>
      </c>
      <c r="I97" s="161">
        <v>140</v>
      </c>
      <c r="J97" s="162" t="s">
        <v>585</v>
      </c>
      <c r="K97" s="163">
        <f t="shared" si="45"/>
        <v>13</v>
      </c>
      <c r="L97" s="164">
        <f t="shared" si="46"/>
        <v>0.15116279069767441</v>
      </c>
      <c r="M97" s="159" t="s">
        <v>540</v>
      </c>
      <c r="N97" s="165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10</v>
      </c>
      <c r="B98" s="157">
        <v>41926</v>
      </c>
      <c r="C98" s="157"/>
      <c r="D98" s="158" t="s">
        <v>586</v>
      </c>
      <c r="E98" s="159" t="s">
        <v>542</v>
      </c>
      <c r="F98" s="160">
        <v>496.6</v>
      </c>
      <c r="G98" s="159" t="s">
        <v>571</v>
      </c>
      <c r="H98" s="159">
        <v>621</v>
      </c>
      <c r="I98" s="161">
        <v>580</v>
      </c>
      <c r="J98" s="162" t="s">
        <v>572</v>
      </c>
      <c r="K98" s="163">
        <f t="shared" si="45"/>
        <v>124.39999999999998</v>
      </c>
      <c r="L98" s="164">
        <f t="shared" si="46"/>
        <v>0.25050342327829234</v>
      </c>
      <c r="M98" s="159" t="s">
        <v>540</v>
      </c>
      <c r="N98" s="165">
        <v>42605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11</v>
      </c>
      <c r="B99" s="157">
        <v>41926</v>
      </c>
      <c r="C99" s="157"/>
      <c r="D99" s="158" t="s">
        <v>587</v>
      </c>
      <c r="E99" s="159" t="s">
        <v>542</v>
      </c>
      <c r="F99" s="160">
        <v>2481.9</v>
      </c>
      <c r="G99" s="159" t="s">
        <v>571</v>
      </c>
      <c r="H99" s="159">
        <v>2840</v>
      </c>
      <c r="I99" s="161">
        <v>2870</v>
      </c>
      <c r="J99" s="162" t="s">
        <v>588</v>
      </c>
      <c r="K99" s="163">
        <f t="shared" si="45"/>
        <v>358.09999999999991</v>
      </c>
      <c r="L99" s="164">
        <f t="shared" si="46"/>
        <v>0.14428462065353154</v>
      </c>
      <c r="M99" s="159" t="s">
        <v>540</v>
      </c>
      <c r="N99" s="165">
        <v>42017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12</v>
      </c>
      <c r="B100" s="157">
        <v>41928</v>
      </c>
      <c r="C100" s="157"/>
      <c r="D100" s="158" t="s">
        <v>589</v>
      </c>
      <c r="E100" s="159" t="s">
        <v>542</v>
      </c>
      <c r="F100" s="160">
        <v>84.5</v>
      </c>
      <c r="G100" s="159" t="s">
        <v>571</v>
      </c>
      <c r="H100" s="159">
        <v>93</v>
      </c>
      <c r="I100" s="161">
        <v>110</v>
      </c>
      <c r="J100" s="162" t="s">
        <v>590</v>
      </c>
      <c r="K100" s="163">
        <f t="shared" si="45"/>
        <v>8.5</v>
      </c>
      <c r="L100" s="164">
        <f t="shared" si="46"/>
        <v>0.10059171597633136</v>
      </c>
      <c r="M100" s="159" t="s">
        <v>540</v>
      </c>
      <c r="N100" s="165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13</v>
      </c>
      <c r="B101" s="157">
        <v>41928</v>
      </c>
      <c r="C101" s="157"/>
      <c r="D101" s="158" t="s">
        <v>591</v>
      </c>
      <c r="E101" s="159" t="s">
        <v>542</v>
      </c>
      <c r="F101" s="160">
        <v>401</v>
      </c>
      <c r="G101" s="159" t="s">
        <v>571</v>
      </c>
      <c r="H101" s="159">
        <v>428</v>
      </c>
      <c r="I101" s="161">
        <v>450</v>
      </c>
      <c r="J101" s="162" t="s">
        <v>592</v>
      </c>
      <c r="K101" s="163">
        <f t="shared" si="45"/>
        <v>27</v>
      </c>
      <c r="L101" s="164">
        <f t="shared" si="46"/>
        <v>6.7331670822942641E-2</v>
      </c>
      <c r="M101" s="159" t="s">
        <v>540</v>
      </c>
      <c r="N101" s="165">
        <v>42020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14</v>
      </c>
      <c r="B102" s="157">
        <v>41928</v>
      </c>
      <c r="C102" s="157"/>
      <c r="D102" s="158" t="s">
        <v>593</v>
      </c>
      <c r="E102" s="159" t="s">
        <v>542</v>
      </c>
      <c r="F102" s="160">
        <v>101</v>
      </c>
      <c r="G102" s="159" t="s">
        <v>571</v>
      </c>
      <c r="H102" s="159">
        <v>112</v>
      </c>
      <c r="I102" s="161">
        <v>120</v>
      </c>
      <c r="J102" s="162" t="s">
        <v>594</v>
      </c>
      <c r="K102" s="163">
        <f t="shared" si="45"/>
        <v>11</v>
      </c>
      <c r="L102" s="164">
        <f t="shared" si="46"/>
        <v>0.10891089108910891</v>
      </c>
      <c r="M102" s="159" t="s">
        <v>540</v>
      </c>
      <c r="N102" s="165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15</v>
      </c>
      <c r="B103" s="157">
        <v>41954</v>
      </c>
      <c r="C103" s="157"/>
      <c r="D103" s="158" t="s">
        <v>595</v>
      </c>
      <c r="E103" s="159" t="s">
        <v>542</v>
      </c>
      <c r="F103" s="160">
        <v>59</v>
      </c>
      <c r="G103" s="159" t="s">
        <v>571</v>
      </c>
      <c r="H103" s="159">
        <v>76</v>
      </c>
      <c r="I103" s="161">
        <v>76</v>
      </c>
      <c r="J103" s="162" t="s">
        <v>572</v>
      </c>
      <c r="K103" s="163">
        <f t="shared" si="45"/>
        <v>17</v>
      </c>
      <c r="L103" s="164">
        <f t="shared" si="46"/>
        <v>0.28813559322033899</v>
      </c>
      <c r="M103" s="159" t="s">
        <v>540</v>
      </c>
      <c r="N103" s="165">
        <v>43032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16</v>
      </c>
      <c r="B104" s="157">
        <v>41954</v>
      </c>
      <c r="C104" s="157"/>
      <c r="D104" s="158" t="s">
        <v>584</v>
      </c>
      <c r="E104" s="159" t="s">
        <v>542</v>
      </c>
      <c r="F104" s="160">
        <v>99</v>
      </c>
      <c r="G104" s="159" t="s">
        <v>571</v>
      </c>
      <c r="H104" s="159">
        <v>120</v>
      </c>
      <c r="I104" s="161">
        <v>120</v>
      </c>
      <c r="J104" s="162" t="s">
        <v>553</v>
      </c>
      <c r="K104" s="163">
        <f t="shared" si="45"/>
        <v>21</v>
      </c>
      <c r="L104" s="164">
        <f t="shared" si="46"/>
        <v>0.21212121212121213</v>
      </c>
      <c r="M104" s="159" t="s">
        <v>540</v>
      </c>
      <c r="N104" s="165">
        <v>41960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17</v>
      </c>
      <c r="B105" s="157">
        <v>41956</v>
      </c>
      <c r="C105" s="157"/>
      <c r="D105" s="158" t="s">
        <v>596</v>
      </c>
      <c r="E105" s="159" t="s">
        <v>542</v>
      </c>
      <c r="F105" s="160">
        <v>22</v>
      </c>
      <c r="G105" s="159" t="s">
        <v>571</v>
      </c>
      <c r="H105" s="159">
        <v>33.549999999999997</v>
      </c>
      <c r="I105" s="161">
        <v>32</v>
      </c>
      <c r="J105" s="162" t="s">
        <v>597</v>
      </c>
      <c r="K105" s="163">
        <f t="shared" si="45"/>
        <v>11.549999999999997</v>
      </c>
      <c r="L105" s="164">
        <f t="shared" si="46"/>
        <v>0.52499999999999991</v>
      </c>
      <c r="M105" s="159" t="s">
        <v>540</v>
      </c>
      <c r="N105" s="165">
        <v>42188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18</v>
      </c>
      <c r="B106" s="157">
        <v>41976</v>
      </c>
      <c r="C106" s="157"/>
      <c r="D106" s="158" t="s">
        <v>598</v>
      </c>
      <c r="E106" s="159" t="s">
        <v>542</v>
      </c>
      <c r="F106" s="160">
        <v>440</v>
      </c>
      <c r="G106" s="159" t="s">
        <v>571</v>
      </c>
      <c r="H106" s="159">
        <v>520</v>
      </c>
      <c r="I106" s="161">
        <v>520</v>
      </c>
      <c r="J106" s="162" t="s">
        <v>599</v>
      </c>
      <c r="K106" s="163">
        <f t="shared" si="45"/>
        <v>80</v>
      </c>
      <c r="L106" s="164">
        <f t="shared" si="46"/>
        <v>0.18181818181818182</v>
      </c>
      <c r="M106" s="159" t="s">
        <v>540</v>
      </c>
      <c r="N106" s="165">
        <v>42208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19</v>
      </c>
      <c r="B107" s="157">
        <v>41976</v>
      </c>
      <c r="C107" s="157"/>
      <c r="D107" s="158" t="s">
        <v>600</v>
      </c>
      <c r="E107" s="159" t="s">
        <v>542</v>
      </c>
      <c r="F107" s="160">
        <v>360</v>
      </c>
      <c r="G107" s="159" t="s">
        <v>571</v>
      </c>
      <c r="H107" s="159">
        <v>427</v>
      </c>
      <c r="I107" s="161">
        <v>425</v>
      </c>
      <c r="J107" s="162" t="s">
        <v>601</v>
      </c>
      <c r="K107" s="163">
        <f t="shared" si="45"/>
        <v>67</v>
      </c>
      <c r="L107" s="164">
        <f t="shared" si="46"/>
        <v>0.18611111111111112</v>
      </c>
      <c r="M107" s="159" t="s">
        <v>540</v>
      </c>
      <c r="N107" s="165">
        <v>42058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20</v>
      </c>
      <c r="B108" s="157">
        <v>42012</v>
      </c>
      <c r="C108" s="157"/>
      <c r="D108" s="158" t="s">
        <v>602</v>
      </c>
      <c r="E108" s="159" t="s">
        <v>542</v>
      </c>
      <c r="F108" s="160">
        <v>360</v>
      </c>
      <c r="G108" s="159" t="s">
        <v>571</v>
      </c>
      <c r="H108" s="159">
        <v>455</v>
      </c>
      <c r="I108" s="161">
        <v>420</v>
      </c>
      <c r="J108" s="162" t="s">
        <v>603</v>
      </c>
      <c r="K108" s="163">
        <f t="shared" si="45"/>
        <v>95</v>
      </c>
      <c r="L108" s="164">
        <f t="shared" si="46"/>
        <v>0.2638888888888889</v>
      </c>
      <c r="M108" s="159" t="s">
        <v>540</v>
      </c>
      <c r="N108" s="165">
        <v>42024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21</v>
      </c>
      <c r="B109" s="157">
        <v>42012</v>
      </c>
      <c r="C109" s="157"/>
      <c r="D109" s="158" t="s">
        <v>604</v>
      </c>
      <c r="E109" s="159" t="s">
        <v>542</v>
      </c>
      <c r="F109" s="160">
        <v>130</v>
      </c>
      <c r="G109" s="159"/>
      <c r="H109" s="159">
        <v>175.5</v>
      </c>
      <c r="I109" s="161">
        <v>165</v>
      </c>
      <c r="J109" s="162" t="s">
        <v>605</v>
      </c>
      <c r="K109" s="163">
        <f t="shared" si="45"/>
        <v>45.5</v>
      </c>
      <c r="L109" s="164">
        <f t="shared" si="46"/>
        <v>0.35</v>
      </c>
      <c r="M109" s="159" t="s">
        <v>540</v>
      </c>
      <c r="N109" s="165">
        <v>43088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22</v>
      </c>
      <c r="B110" s="157">
        <v>42040</v>
      </c>
      <c r="C110" s="157"/>
      <c r="D110" s="158" t="s">
        <v>367</v>
      </c>
      <c r="E110" s="159" t="s">
        <v>570</v>
      </c>
      <c r="F110" s="160">
        <v>98</v>
      </c>
      <c r="G110" s="159"/>
      <c r="H110" s="159">
        <v>120</v>
      </c>
      <c r="I110" s="161">
        <v>120</v>
      </c>
      <c r="J110" s="162" t="s">
        <v>572</v>
      </c>
      <c r="K110" s="163">
        <f t="shared" si="45"/>
        <v>22</v>
      </c>
      <c r="L110" s="164">
        <f t="shared" si="46"/>
        <v>0.22448979591836735</v>
      </c>
      <c r="M110" s="159" t="s">
        <v>540</v>
      </c>
      <c r="N110" s="165">
        <v>42753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23</v>
      </c>
      <c r="B111" s="157">
        <v>42040</v>
      </c>
      <c r="C111" s="157"/>
      <c r="D111" s="158" t="s">
        <v>606</v>
      </c>
      <c r="E111" s="159" t="s">
        <v>570</v>
      </c>
      <c r="F111" s="160">
        <v>196</v>
      </c>
      <c r="G111" s="159"/>
      <c r="H111" s="159">
        <v>262</v>
      </c>
      <c r="I111" s="161">
        <v>255</v>
      </c>
      <c r="J111" s="162" t="s">
        <v>572</v>
      </c>
      <c r="K111" s="163">
        <f t="shared" si="45"/>
        <v>66</v>
      </c>
      <c r="L111" s="164">
        <f t="shared" si="46"/>
        <v>0.33673469387755101</v>
      </c>
      <c r="M111" s="159" t="s">
        <v>540</v>
      </c>
      <c r="N111" s="165">
        <v>42599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66">
        <v>24</v>
      </c>
      <c r="B112" s="167">
        <v>42067</v>
      </c>
      <c r="C112" s="167"/>
      <c r="D112" s="168" t="s">
        <v>366</v>
      </c>
      <c r="E112" s="169" t="s">
        <v>570</v>
      </c>
      <c r="F112" s="170">
        <v>235</v>
      </c>
      <c r="G112" s="170"/>
      <c r="H112" s="171">
        <v>77</v>
      </c>
      <c r="I112" s="171" t="s">
        <v>607</v>
      </c>
      <c r="J112" s="172" t="s">
        <v>608</v>
      </c>
      <c r="K112" s="173">
        <f t="shared" si="45"/>
        <v>-158</v>
      </c>
      <c r="L112" s="174">
        <f t="shared" si="46"/>
        <v>-0.67234042553191486</v>
      </c>
      <c r="M112" s="170" t="s">
        <v>552</v>
      </c>
      <c r="N112" s="167">
        <v>43522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25</v>
      </c>
      <c r="B113" s="157">
        <v>42067</v>
      </c>
      <c r="C113" s="157"/>
      <c r="D113" s="158" t="s">
        <v>609</v>
      </c>
      <c r="E113" s="159" t="s">
        <v>570</v>
      </c>
      <c r="F113" s="160">
        <v>185</v>
      </c>
      <c r="G113" s="159"/>
      <c r="H113" s="159">
        <v>224</v>
      </c>
      <c r="I113" s="161" t="s">
        <v>610</v>
      </c>
      <c r="J113" s="162" t="s">
        <v>572</v>
      </c>
      <c r="K113" s="163">
        <f t="shared" si="45"/>
        <v>39</v>
      </c>
      <c r="L113" s="164">
        <f t="shared" si="46"/>
        <v>0.21081081081081082</v>
      </c>
      <c r="M113" s="159" t="s">
        <v>540</v>
      </c>
      <c r="N113" s="165">
        <v>42647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66">
        <v>26</v>
      </c>
      <c r="B114" s="167">
        <v>42090</v>
      </c>
      <c r="C114" s="167"/>
      <c r="D114" s="175" t="s">
        <v>611</v>
      </c>
      <c r="E114" s="170" t="s">
        <v>570</v>
      </c>
      <c r="F114" s="170">
        <v>49.5</v>
      </c>
      <c r="G114" s="171"/>
      <c r="H114" s="171">
        <v>15.85</v>
      </c>
      <c r="I114" s="171">
        <v>67</v>
      </c>
      <c r="J114" s="172" t="s">
        <v>612</v>
      </c>
      <c r="K114" s="171">
        <f t="shared" si="45"/>
        <v>-33.65</v>
      </c>
      <c r="L114" s="176">
        <f t="shared" si="46"/>
        <v>-0.67979797979797973</v>
      </c>
      <c r="M114" s="170" t="s">
        <v>552</v>
      </c>
      <c r="N114" s="177">
        <v>43627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27</v>
      </c>
      <c r="B115" s="157">
        <v>42093</v>
      </c>
      <c r="C115" s="157"/>
      <c r="D115" s="158" t="s">
        <v>613</v>
      </c>
      <c r="E115" s="159" t="s">
        <v>570</v>
      </c>
      <c r="F115" s="160">
        <v>183.5</v>
      </c>
      <c r="G115" s="159"/>
      <c r="H115" s="159">
        <v>219</v>
      </c>
      <c r="I115" s="161">
        <v>218</v>
      </c>
      <c r="J115" s="162" t="s">
        <v>614</v>
      </c>
      <c r="K115" s="163">
        <f t="shared" si="45"/>
        <v>35.5</v>
      </c>
      <c r="L115" s="164">
        <f t="shared" si="46"/>
        <v>0.19346049046321526</v>
      </c>
      <c r="M115" s="159" t="s">
        <v>540</v>
      </c>
      <c r="N115" s="165">
        <v>42103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28</v>
      </c>
      <c r="B116" s="157">
        <v>42114</v>
      </c>
      <c r="C116" s="157"/>
      <c r="D116" s="158" t="s">
        <v>615</v>
      </c>
      <c r="E116" s="159" t="s">
        <v>570</v>
      </c>
      <c r="F116" s="160">
        <f>(227+237)/2</f>
        <v>232</v>
      </c>
      <c r="G116" s="159"/>
      <c r="H116" s="159">
        <v>298</v>
      </c>
      <c r="I116" s="161">
        <v>298</v>
      </c>
      <c r="J116" s="162" t="s">
        <v>572</v>
      </c>
      <c r="K116" s="163">
        <f t="shared" si="45"/>
        <v>66</v>
      </c>
      <c r="L116" s="164">
        <f t="shared" si="46"/>
        <v>0.28448275862068967</v>
      </c>
      <c r="M116" s="159" t="s">
        <v>540</v>
      </c>
      <c r="N116" s="165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29</v>
      </c>
      <c r="B117" s="157">
        <v>42128</v>
      </c>
      <c r="C117" s="157"/>
      <c r="D117" s="158" t="s">
        <v>616</v>
      </c>
      <c r="E117" s="159" t="s">
        <v>542</v>
      </c>
      <c r="F117" s="160">
        <v>385</v>
      </c>
      <c r="G117" s="159"/>
      <c r="H117" s="159">
        <f>212.5+331</f>
        <v>543.5</v>
      </c>
      <c r="I117" s="161">
        <v>510</v>
      </c>
      <c r="J117" s="162" t="s">
        <v>617</v>
      </c>
      <c r="K117" s="163">
        <f t="shared" si="45"/>
        <v>158.5</v>
      </c>
      <c r="L117" s="164">
        <f t="shared" si="46"/>
        <v>0.41168831168831171</v>
      </c>
      <c r="M117" s="159" t="s">
        <v>540</v>
      </c>
      <c r="N117" s="165">
        <v>42235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30</v>
      </c>
      <c r="B118" s="157">
        <v>42128</v>
      </c>
      <c r="C118" s="157"/>
      <c r="D118" s="158" t="s">
        <v>618</v>
      </c>
      <c r="E118" s="159" t="s">
        <v>542</v>
      </c>
      <c r="F118" s="160">
        <v>115.5</v>
      </c>
      <c r="G118" s="159"/>
      <c r="H118" s="159">
        <v>146</v>
      </c>
      <c r="I118" s="161">
        <v>142</v>
      </c>
      <c r="J118" s="162" t="s">
        <v>619</v>
      </c>
      <c r="K118" s="163">
        <f t="shared" si="45"/>
        <v>30.5</v>
      </c>
      <c r="L118" s="164">
        <f t="shared" si="46"/>
        <v>0.26406926406926406</v>
      </c>
      <c r="M118" s="159" t="s">
        <v>540</v>
      </c>
      <c r="N118" s="165">
        <v>42202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31</v>
      </c>
      <c r="B119" s="157">
        <v>42151</v>
      </c>
      <c r="C119" s="157"/>
      <c r="D119" s="158" t="s">
        <v>620</v>
      </c>
      <c r="E119" s="159" t="s">
        <v>542</v>
      </c>
      <c r="F119" s="160">
        <v>237.5</v>
      </c>
      <c r="G119" s="159"/>
      <c r="H119" s="159">
        <v>279.5</v>
      </c>
      <c r="I119" s="161">
        <v>278</v>
      </c>
      <c r="J119" s="162" t="s">
        <v>572</v>
      </c>
      <c r="K119" s="163">
        <f t="shared" si="45"/>
        <v>42</v>
      </c>
      <c r="L119" s="164">
        <f t="shared" si="46"/>
        <v>0.17684210526315788</v>
      </c>
      <c r="M119" s="159" t="s">
        <v>540</v>
      </c>
      <c r="N119" s="165">
        <v>42222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32</v>
      </c>
      <c r="B120" s="157">
        <v>42174</v>
      </c>
      <c r="C120" s="157"/>
      <c r="D120" s="158" t="s">
        <v>591</v>
      </c>
      <c r="E120" s="159" t="s">
        <v>570</v>
      </c>
      <c r="F120" s="160">
        <v>340</v>
      </c>
      <c r="G120" s="159"/>
      <c r="H120" s="159">
        <v>448</v>
      </c>
      <c r="I120" s="161">
        <v>448</v>
      </c>
      <c r="J120" s="162" t="s">
        <v>572</v>
      </c>
      <c r="K120" s="163">
        <f t="shared" si="45"/>
        <v>108</v>
      </c>
      <c r="L120" s="164">
        <f t="shared" si="46"/>
        <v>0.31764705882352939</v>
      </c>
      <c r="M120" s="159" t="s">
        <v>540</v>
      </c>
      <c r="N120" s="165">
        <v>43018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33</v>
      </c>
      <c r="B121" s="157">
        <v>42191</v>
      </c>
      <c r="C121" s="157"/>
      <c r="D121" s="158" t="s">
        <v>621</v>
      </c>
      <c r="E121" s="159" t="s">
        <v>570</v>
      </c>
      <c r="F121" s="160">
        <v>390</v>
      </c>
      <c r="G121" s="159"/>
      <c r="H121" s="159">
        <v>460</v>
      </c>
      <c r="I121" s="161">
        <v>460</v>
      </c>
      <c r="J121" s="162" t="s">
        <v>572</v>
      </c>
      <c r="K121" s="163">
        <f t="shared" si="45"/>
        <v>70</v>
      </c>
      <c r="L121" s="164">
        <f t="shared" si="46"/>
        <v>0.17948717948717949</v>
      </c>
      <c r="M121" s="159" t="s">
        <v>540</v>
      </c>
      <c r="N121" s="165">
        <v>42478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6">
        <v>34</v>
      </c>
      <c r="B122" s="167">
        <v>42195</v>
      </c>
      <c r="C122" s="167"/>
      <c r="D122" s="168" t="s">
        <v>622</v>
      </c>
      <c r="E122" s="169" t="s">
        <v>570</v>
      </c>
      <c r="F122" s="170">
        <v>122.5</v>
      </c>
      <c r="G122" s="170"/>
      <c r="H122" s="171">
        <v>61</v>
      </c>
      <c r="I122" s="171">
        <v>172</v>
      </c>
      <c r="J122" s="172" t="s">
        <v>623</v>
      </c>
      <c r="K122" s="173">
        <f t="shared" si="45"/>
        <v>-61.5</v>
      </c>
      <c r="L122" s="174">
        <f t="shared" si="46"/>
        <v>-0.50204081632653064</v>
      </c>
      <c r="M122" s="170" t="s">
        <v>552</v>
      </c>
      <c r="N122" s="167">
        <v>43333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35</v>
      </c>
      <c r="B123" s="157">
        <v>42219</v>
      </c>
      <c r="C123" s="157"/>
      <c r="D123" s="158" t="s">
        <v>624</v>
      </c>
      <c r="E123" s="159" t="s">
        <v>570</v>
      </c>
      <c r="F123" s="160">
        <v>297.5</v>
      </c>
      <c r="G123" s="159"/>
      <c r="H123" s="159">
        <v>350</v>
      </c>
      <c r="I123" s="161">
        <v>360</v>
      </c>
      <c r="J123" s="162" t="s">
        <v>625</v>
      </c>
      <c r="K123" s="163">
        <f t="shared" si="45"/>
        <v>52.5</v>
      </c>
      <c r="L123" s="164">
        <f t="shared" si="46"/>
        <v>0.17647058823529413</v>
      </c>
      <c r="M123" s="159" t="s">
        <v>540</v>
      </c>
      <c r="N123" s="165">
        <v>42232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36</v>
      </c>
      <c r="B124" s="157">
        <v>42219</v>
      </c>
      <c r="C124" s="157"/>
      <c r="D124" s="158" t="s">
        <v>626</v>
      </c>
      <c r="E124" s="159" t="s">
        <v>570</v>
      </c>
      <c r="F124" s="160">
        <v>115.5</v>
      </c>
      <c r="G124" s="159"/>
      <c r="H124" s="159">
        <v>149</v>
      </c>
      <c r="I124" s="161">
        <v>140</v>
      </c>
      <c r="J124" s="162" t="s">
        <v>627</v>
      </c>
      <c r="K124" s="163">
        <f t="shared" si="45"/>
        <v>33.5</v>
      </c>
      <c r="L124" s="164">
        <f t="shared" si="46"/>
        <v>0.29004329004329005</v>
      </c>
      <c r="M124" s="159" t="s">
        <v>540</v>
      </c>
      <c r="N124" s="165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37</v>
      </c>
      <c r="B125" s="157">
        <v>42251</v>
      </c>
      <c r="C125" s="157"/>
      <c r="D125" s="158" t="s">
        <v>620</v>
      </c>
      <c r="E125" s="159" t="s">
        <v>570</v>
      </c>
      <c r="F125" s="160">
        <v>226</v>
      </c>
      <c r="G125" s="159"/>
      <c r="H125" s="159">
        <v>292</v>
      </c>
      <c r="I125" s="161">
        <v>292</v>
      </c>
      <c r="J125" s="162" t="s">
        <v>628</v>
      </c>
      <c r="K125" s="163">
        <f t="shared" si="45"/>
        <v>66</v>
      </c>
      <c r="L125" s="164">
        <f t="shared" si="46"/>
        <v>0.29203539823008851</v>
      </c>
      <c r="M125" s="159" t="s">
        <v>540</v>
      </c>
      <c r="N125" s="165">
        <v>42286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38</v>
      </c>
      <c r="B126" s="157">
        <v>42254</v>
      </c>
      <c r="C126" s="157"/>
      <c r="D126" s="158" t="s">
        <v>615</v>
      </c>
      <c r="E126" s="159" t="s">
        <v>570</v>
      </c>
      <c r="F126" s="160">
        <v>232.5</v>
      </c>
      <c r="G126" s="159"/>
      <c r="H126" s="159">
        <v>312.5</v>
      </c>
      <c r="I126" s="161">
        <v>310</v>
      </c>
      <c r="J126" s="162" t="s">
        <v>572</v>
      </c>
      <c r="K126" s="163">
        <f t="shared" si="45"/>
        <v>80</v>
      </c>
      <c r="L126" s="164">
        <f t="shared" si="46"/>
        <v>0.34408602150537637</v>
      </c>
      <c r="M126" s="159" t="s">
        <v>540</v>
      </c>
      <c r="N126" s="165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39</v>
      </c>
      <c r="B127" s="157">
        <v>42268</v>
      </c>
      <c r="C127" s="157"/>
      <c r="D127" s="158" t="s">
        <v>629</v>
      </c>
      <c r="E127" s="159" t="s">
        <v>570</v>
      </c>
      <c r="F127" s="160">
        <v>196.5</v>
      </c>
      <c r="G127" s="159"/>
      <c r="H127" s="159">
        <v>238</v>
      </c>
      <c r="I127" s="161">
        <v>238</v>
      </c>
      <c r="J127" s="162" t="s">
        <v>628</v>
      </c>
      <c r="K127" s="163">
        <f t="shared" si="45"/>
        <v>41.5</v>
      </c>
      <c r="L127" s="164">
        <f t="shared" si="46"/>
        <v>0.21119592875318066</v>
      </c>
      <c r="M127" s="159" t="s">
        <v>540</v>
      </c>
      <c r="N127" s="165">
        <v>42291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40</v>
      </c>
      <c r="B128" s="157">
        <v>42271</v>
      </c>
      <c r="C128" s="157"/>
      <c r="D128" s="158" t="s">
        <v>569</v>
      </c>
      <c r="E128" s="159" t="s">
        <v>570</v>
      </c>
      <c r="F128" s="160">
        <v>65</v>
      </c>
      <c r="G128" s="159"/>
      <c r="H128" s="159">
        <v>82</v>
      </c>
      <c r="I128" s="161">
        <v>82</v>
      </c>
      <c r="J128" s="162" t="s">
        <v>628</v>
      </c>
      <c r="K128" s="163">
        <f t="shared" si="45"/>
        <v>17</v>
      </c>
      <c r="L128" s="164">
        <f t="shared" si="46"/>
        <v>0.26153846153846155</v>
      </c>
      <c r="M128" s="159" t="s">
        <v>540</v>
      </c>
      <c r="N128" s="165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41</v>
      </c>
      <c r="B129" s="157">
        <v>42291</v>
      </c>
      <c r="C129" s="157"/>
      <c r="D129" s="158" t="s">
        <v>630</v>
      </c>
      <c r="E129" s="159" t="s">
        <v>570</v>
      </c>
      <c r="F129" s="160">
        <v>144</v>
      </c>
      <c r="G129" s="159"/>
      <c r="H129" s="159">
        <v>182.5</v>
      </c>
      <c r="I129" s="161">
        <v>181</v>
      </c>
      <c r="J129" s="162" t="s">
        <v>628</v>
      </c>
      <c r="K129" s="163">
        <f t="shared" si="45"/>
        <v>38.5</v>
      </c>
      <c r="L129" s="164">
        <f t="shared" si="46"/>
        <v>0.2673611111111111</v>
      </c>
      <c r="M129" s="159" t="s">
        <v>540</v>
      </c>
      <c r="N129" s="165">
        <v>42817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42</v>
      </c>
      <c r="B130" s="157">
        <v>42291</v>
      </c>
      <c r="C130" s="157"/>
      <c r="D130" s="158" t="s">
        <v>631</v>
      </c>
      <c r="E130" s="159" t="s">
        <v>570</v>
      </c>
      <c r="F130" s="160">
        <v>264</v>
      </c>
      <c r="G130" s="159"/>
      <c r="H130" s="159">
        <v>311</v>
      </c>
      <c r="I130" s="161">
        <v>311</v>
      </c>
      <c r="J130" s="162" t="s">
        <v>628</v>
      </c>
      <c r="K130" s="163">
        <f t="shared" si="45"/>
        <v>47</v>
      </c>
      <c r="L130" s="164">
        <f t="shared" si="46"/>
        <v>0.17803030303030304</v>
      </c>
      <c r="M130" s="159" t="s">
        <v>540</v>
      </c>
      <c r="N130" s="165">
        <v>42604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43</v>
      </c>
      <c r="B131" s="157">
        <v>42318</v>
      </c>
      <c r="C131" s="157"/>
      <c r="D131" s="158" t="s">
        <v>632</v>
      </c>
      <c r="E131" s="159" t="s">
        <v>542</v>
      </c>
      <c r="F131" s="160">
        <v>549.5</v>
      </c>
      <c r="G131" s="159"/>
      <c r="H131" s="159">
        <v>630</v>
      </c>
      <c r="I131" s="161">
        <v>630</v>
      </c>
      <c r="J131" s="162" t="s">
        <v>628</v>
      </c>
      <c r="K131" s="163">
        <f t="shared" si="45"/>
        <v>80.5</v>
      </c>
      <c r="L131" s="164">
        <f t="shared" si="46"/>
        <v>0.1464968152866242</v>
      </c>
      <c r="M131" s="159" t="s">
        <v>540</v>
      </c>
      <c r="N131" s="165">
        <v>42419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44</v>
      </c>
      <c r="B132" s="157">
        <v>42342</v>
      </c>
      <c r="C132" s="157"/>
      <c r="D132" s="158" t="s">
        <v>633</v>
      </c>
      <c r="E132" s="159" t="s">
        <v>570</v>
      </c>
      <c r="F132" s="160">
        <v>1027.5</v>
      </c>
      <c r="G132" s="159"/>
      <c r="H132" s="159">
        <v>1315</v>
      </c>
      <c r="I132" s="161">
        <v>1250</v>
      </c>
      <c r="J132" s="162" t="s">
        <v>628</v>
      </c>
      <c r="K132" s="163">
        <f t="shared" si="45"/>
        <v>287.5</v>
      </c>
      <c r="L132" s="164">
        <f t="shared" si="46"/>
        <v>0.27980535279805352</v>
      </c>
      <c r="M132" s="159" t="s">
        <v>540</v>
      </c>
      <c r="N132" s="165">
        <v>43244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45</v>
      </c>
      <c r="B133" s="157">
        <v>42367</v>
      </c>
      <c r="C133" s="157"/>
      <c r="D133" s="158" t="s">
        <v>634</v>
      </c>
      <c r="E133" s="159" t="s">
        <v>570</v>
      </c>
      <c r="F133" s="160">
        <v>465</v>
      </c>
      <c r="G133" s="159"/>
      <c r="H133" s="159">
        <v>540</v>
      </c>
      <c r="I133" s="161">
        <v>540</v>
      </c>
      <c r="J133" s="162" t="s">
        <v>628</v>
      </c>
      <c r="K133" s="163">
        <f t="shared" si="45"/>
        <v>75</v>
      </c>
      <c r="L133" s="164">
        <f t="shared" si="46"/>
        <v>0.16129032258064516</v>
      </c>
      <c r="M133" s="159" t="s">
        <v>540</v>
      </c>
      <c r="N133" s="165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46</v>
      </c>
      <c r="B134" s="157">
        <v>42380</v>
      </c>
      <c r="C134" s="157"/>
      <c r="D134" s="158" t="s">
        <v>367</v>
      </c>
      <c r="E134" s="159" t="s">
        <v>542</v>
      </c>
      <c r="F134" s="160">
        <v>81</v>
      </c>
      <c r="G134" s="159"/>
      <c r="H134" s="159">
        <v>110</v>
      </c>
      <c r="I134" s="161">
        <v>110</v>
      </c>
      <c r="J134" s="162" t="s">
        <v>628</v>
      </c>
      <c r="K134" s="163">
        <f t="shared" si="45"/>
        <v>29</v>
      </c>
      <c r="L134" s="164">
        <f t="shared" si="46"/>
        <v>0.35802469135802467</v>
      </c>
      <c r="M134" s="159" t="s">
        <v>540</v>
      </c>
      <c r="N134" s="165">
        <v>42745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47</v>
      </c>
      <c r="B135" s="157">
        <v>42382</v>
      </c>
      <c r="C135" s="157"/>
      <c r="D135" s="158" t="s">
        <v>635</v>
      </c>
      <c r="E135" s="159" t="s">
        <v>542</v>
      </c>
      <c r="F135" s="160">
        <v>417.5</v>
      </c>
      <c r="G135" s="159"/>
      <c r="H135" s="159">
        <v>547</v>
      </c>
      <c r="I135" s="161">
        <v>535</v>
      </c>
      <c r="J135" s="162" t="s">
        <v>628</v>
      </c>
      <c r="K135" s="163">
        <f t="shared" si="45"/>
        <v>129.5</v>
      </c>
      <c r="L135" s="164">
        <f t="shared" si="46"/>
        <v>0.31017964071856285</v>
      </c>
      <c r="M135" s="159" t="s">
        <v>540</v>
      </c>
      <c r="N135" s="165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48</v>
      </c>
      <c r="B136" s="157">
        <v>42408</v>
      </c>
      <c r="C136" s="157"/>
      <c r="D136" s="158" t="s">
        <v>636</v>
      </c>
      <c r="E136" s="159" t="s">
        <v>570</v>
      </c>
      <c r="F136" s="160">
        <v>650</v>
      </c>
      <c r="G136" s="159"/>
      <c r="H136" s="159">
        <v>800</v>
      </c>
      <c r="I136" s="161">
        <v>800</v>
      </c>
      <c r="J136" s="162" t="s">
        <v>628</v>
      </c>
      <c r="K136" s="163">
        <f t="shared" si="45"/>
        <v>150</v>
      </c>
      <c r="L136" s="164">
        <f t="shared" si="46"/>
        <v>0.23076923076923078</v>
      </c>
      <c r="M136" s="159" t="s">
        <v>540</v>
      </c>
      <c r="N136" s="165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49</v>
      </c>
      <c r="B137" s="157">
        <v>42433</v>
      </c>
      <c r="C137" s="157"/>
      <c r="D137" s="158" t="s">
        <v>208</v>
      </c>
      <c r="E137" s="159" t="s">
        <v>570</v>
      </c>
      <c r="F137" s="160">
        <v>437.5</v>
      </c>
      <c r="G137" s="159"/>
      <c r="H137" s="159">
        <v>504.5</v>
      </c>
      <c r="I137" s="161">
        <v>522</v>
      </c>
      <c r="J137" s="162" t="s">
        <v>637</v>
      </c>
      <c r="K137" s="163">
        <f t="shared" si="45"/>
        <v>67</v>
      </c>
      <c r="L137" s="164">
        <f t="shared" si="46"/>
        <v>0.15314285714285714</v>
      </c>
      <c r="M137" s="159" t="s">
        <v>540</v>
      </c>
      <c r="N137" s="165">
        <v>42480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50</v>
      </c>
      <c r="B138" s="157">
        <v>42438</v>
      </c>
      <c r="C138" s="157"/>
      <c r="D138" s="158" t="s">
        <v>638</v>
      </c>
      <c r="E138" s="159" t="s">
        <v>570</v>
      </c>
      <c r="F138" s="160">
        <v>189.5</v>
      </c>
      <c r="G138" s="159"/>
      <c r="H138" s="159">
        <v>218</v>
      </c>
      <c r="I138" s="161">
        <v>218</v>
      </c>
      <c r="J138" s="162" t="s">
        <v>628</v>
      </c>
      <c r="K138" s="163">
        <f t="shared" si="45"/>
        <v>28.5</v>
      </c>
      <c r="L138" s="164">
        <f t="shared" si="46"/>
        <v>0.15039577836411611</v>
      </c>
      <c r="M138" s="159" t="s">
        <v>540</v>
      </c>
      <c r="N138" s="165">
        <v>43034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6">
        <v>51</v>
      </c>
      <c r="B139" s="167">
        <v>42471</v>
      </c>
      <c r="C139" s="167"/>
      <c r="D139" s="175" t="s">
        <v>639</v>
      </c>
      <c r="E139" s="170" t="s">
        <v>570</v>
      </c>
      <c r="F139" s="170">
        <v>36.5</v>
      </c>
      <c r="G139" s="171"/>
      <c r="H139" s="171">
        <v>15.85</v>
      </c>
      <c r="I139" s="171">
        <v>60</v>
      </c>
      <c r="J139" s="172" t="s">
        <v>640</v>
      </c>
      <c r="K139" s="173">
        <f t="shared" si="45"/>
        <v>-20.65</v>
      </c>
      <c r="L139" s="174">
        <f t="shared" si="46"/>
        <v>-0.5657534246575342</v>
      </c>
      <c r="M139" s="170" t="s">
        <v>552</v>
      </c>
      <c r="N139" s="178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52</v>
      </c>
      <c r="B140" s="157">
        <v>42472</v>
      </c>
      <c r="C140" s="157"/>
      <c r="D140" s="158" t="s">
        <v>641</v>
      </c>
      <c r="E140" s="159" t="s">
        <v>570</v>
      </c>
      <c r="F140" s="160">
        <v>93</v>
      </c>
      <c r="G140" s="159"/>
      <c r="H140" s="159">
        <v>149</v>
      </c>
      <c r="I140" s="161">
        <v>140</v>
      </c>
      <c r="J140" s="162" t="s">
        <v>642</v>
      </c>
      <c r="K140" s="163">
        <f t="shared" si="45"/>
        <v>56</v>
      </c>
      <c r="L140" s="164">
        <f t="shared" si="46"/>
        <v>0.60215053763440862</v>
      </c>
      <c r="M140" s="159" t="s">
        <v>540</v>
      </c>
      <c r="N140" s="165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53</v>
      </c>
      <c r="B141" s="157">
        <v>42472</v>
      </c>
      <c r="C141" s="157"/>
      <c r="D141" s="158" t="s">
        <v>643</v>
      </c>
      <c r="E141" s="159" t="s">
        <v>570</v>
      </c>
      <c r="F141" s="160">
        <v>130</v>
      </c>
      <c r="G141" s="159"/>
      <c r="H141" s="159">
        <v>150</v>
      </c>
      <c r="I141" s="161" t="s">
        <v>644</v>
      </c>
      <c r="J141" s="162" t="s">
        <v>628</v>
      </c>
      <c r="K141" s="163">
        <f t="shared" si="45"/>
        <v>20</v>
      </c>
      <c r="L141" s="164">
        <f t="shared" si="46"/>
        <v>0.15384615384615385</v>
      </c>
      <c r="M141" s="159" t="s">
        <v>540</v>
      </c>
      <c r="N141" s="165">
        <v>42564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54</v>
      </c>
      <c r="B142" s="157">
        <v>42473</v>
      </c>
      <c r="C142" s="157"/>
      <c r="D142" s="158" t="s">
        <v>645</v>
      </c>
      <c r="E142" s="159" t="s">
        <v>570</v>
      </c>
      <c r="F142" s="160">
        <v>196</v>
      </c>
      <c r="G142" s="159"/>
      <c r="H142" s="159">
        <v>299</v>
      </c>
      <c r="I142" s="161">
        <v>299</v>
      </c>
      <c r="J142" s="162" t="s">
        <v>628</v>
      </c>
      <c r="K142" s="163">
        <v>103</v>
      </c>
      <c r="L142" s="164">
        <v>0.52551020408163296</v>
      </c>
      <c r="M142" s="159" t="s">
        <v>540</v>
      </c>
      <c r="N142" s="165">
        <v>42620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55</v>
      </c>
      <c r="B143" s="157">
        <v>42473</v>
      </c>
      <c r="C143" s="157"/>
      <c r="D143" s="158" t="s">
        <v>646</v>
      </c>
      <c r="E143" s="159" t="s">
        <v>570</v>
      </c>
      <c r="F143" s="160">
        <v>88</v>
      </c>
      <c r="G143" s="159"/>
      <c r="H143" s="159">
        <v>103</v>
      </c>
      <c r="I143" s="161">
        <v>103</v>
      </c>
      <c r="J143" s="162" t="s">
        <v>628</v>
      </c>
      <c r="K143" s="163">
        <v>15</v>
      </c>
      <c r="L143" s="164">
        <v>0.170454545454545</v>
      </c>
      <c r="M143" s="159" t="s">
        <v>540</v>
      </c>
      <c r="N143" s="165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56</v>
      </c>
      <c r="B144" s="157">
        <v>42492</v>
      </c>
      <c r="C144" s="157"/>
      <c r="D144" s="158" t="s">
        <v>647</v>
      </c>
      <c r="E144" s="159" t="s">
        <v>570</v>
      </c>
      <c r="F144" s="160">
        <v>127.5</v>
      </c>
      <c r="G144" s="159"/>
      <c r="H144" s="159">
        <v>148</v>
      </c>
      <c r="I144" s="161" t="s">
        <v>648</v>
      </c>
      <c r="J144" s="162" t="s">
        <v>628</v>
      </c>
      <c r="K144" s="163">
        <f>H144-F144</f>
        <v>20.5</v>
      </c>
      <c r="L144" s="164">
        <f>K144/F144</f>
        <v>0.16078431372549021</v>
      </c>
      <c r="M144" s="159" t="s">
        <v>540</v>
      </c>
      <c r="N144" s="165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57</v>
      </c>
      <c r="B145" s="157">
        <v>42493</v>
      </c>
      <c r="C145" s="157"/>
      <c r="D145" s="158" t="s">
        <v>649</v>
      </c>
      <c r="E145" s="159" t="s">
        <v>570</v>
      </c>
      <c r="F145" s="160">
        <v>675</v>
      </c>
      <c r="G145" s="159"/>
      <c r="H145" s="159">
        <v>815</v>
      </c>
      <c r="I145" s="161" t="s">
        <v>650</v>
      </c>
      <c r="J145" s="162" t="s">
        <v>628</v>
      </c>
      <c r="K145" s="163">
        <f>H145-F145</f>
        <v>140</v>
      </c>
      <c r="L145" s="164">
        <f>K145/F145</f>
        <v>0.2074074074074074</v>
      </c>
      <c r="M145" s="159" t="s">
        <v>540</v>
      </c>
      <c r="N145" s="165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6">
        <v>58</v>
      </c>
      <c r="B146" s="167">
        <v>42522</v>
      </c>
      <c r="C146" s="167"/>
      <c r="D146" s="168" t="s">
        <v>651</v>
      </c>
      <c r="E146" s="169" t="s">
        <v>570</v>
      </c>
      <c r="F146" s="170">
        <v>500</v>
      </c>
      <c r="G146" s="170"/>
      <c r="H146" s="171">
        <v>232.5</v>
      </c>
      <c r="I146" s="171" t="s">
        <v>652</v>
      </c>
      <c r="J146" s="172" t="s">
        <v>653</v>
      </c>
      <c r="K146" s="173">
        <f>H146-F146</f>
        <v>-267.5</v>
      </c>
      <c r="L146" s="174">
        <f>K146/F146</f>
        <v>-0.53500000000000003</v>
      </c>
      <c r="M146" s="170" t="s">
        <v>552</v>
      </c>
      <c r="N146" s="167">
        <v>43735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59</v>
      </c>
      <c r="B147" s="157">
        <v>42527</v>
      </c>
      <c r="C147" s="157"/>
      <c r="D147" s="158" t="s">
        <v>498</v>
      </c>
      <c r="E147" s="159" t="s">
        <v>570</v>
      </c>
      <c r="F147" s="160">
        <v>110</v>
      </c>
      <c r="G147" s="159"/>
      <c r="H147" s="159">
        <v>126.5</v>
      </c>
      <c r="I147" s="161">
        <v>125</v>
      </c>
      <c r="J147" s="162" t="s">
        <v>579</v>
      </c>
      <c r="K147" s="163">
        <f>H147-F147</f>
        <v>16.5</v>
      </c>
      <c r="L147" s="164">
        <f>K147/F147</f>
        <v>0.15</v>
      </c>
      <c r="M147" s="159" t="s">
        <v>540</v>
      </c>
      <c r="N147" s="165">
        <v>42552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60</v>
      </c>
      <c r="B148" s="157">
        <v>42538</v>
      </c>
      <c r="C148" s="157"/>
      <c r="D148" s="158" t="s">
        <v>654</v>
      </c>
      <c r="E148" s="159" t="s">
        <v>570</v>
      </c>
      <c r="F148" s="160">
        <v>44</v>
      </c>
      <c r="G148" s="159"/>
      <c r="H148" s="159">
        <v>69.5</v>
      </c>
      <c r="I148" s="161">
        <v>69.5</v>
      </c>
      <c r="J148" s="162" t="s">
        <v>655</v>
      </c>
      <c r="K148" s="163">
        <f>H148-F148</f>
        <v>25.5</v>
      </c>
      <c r="L148" s="164">
        <f>K148/F148</f>
        <v>0.57954545454545459</v>
      </c>
      <c r="M148" s="159" t="s">
        <v>540</v>
      </c>
      <c r="N148" s="165">
        <v>42977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61</v>
      </c>
      <c r="B149" s="157">
        <v>42549</v>
      </c>
      <c r="C149" s="157"/>
      <c r="D149" s="158" t="s">
        <v>656</v>
      </c>
      <c r="E149" s="159" t="s">
        <v>570</v>
      </c>
      <c r="F149" s="160">
        <v>262.5</v>
      </c>
      <c r="G149" s="159"/>
      <c r="H149" s="159">
        <v>340</v>
      </c>
      <c r="I149" s="161">
        <v>333</v>
      </c>
      <c r="J149" s="162" t="s">
        <v>657</v>
      </c>
      <c r="K149" s="163">
        <v>77.5</v>
      </c>
      <c r="L149" s="164">
        <v>0.29523809523809502</v>
      </c>
      <c r="M149" s="159" t="s">
        <v>540</v>
      </c>
      <c r="N149" s="165">
        <v>43017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62</v>
      </c>
      <c r="B150" s="157">
        <v>42549</v>
      </c>
      <c r="C150" s="157"/>
      <c r="D150" s="158" t="s">
        <v>658</v>
      </c>
      <c r="E150" s="159" t="s">
        <v>570</v>
      </c>
      <c r="F150" s="160">
        <v>840</v>
      </c>
      <c r="G150" s="159"/>
      <c r="H150" s="159">
        <v>1230</v>
      </c>
      <c r="I150" s="161">
        <v>1230</v>
      </c>
      <c r="J150" s="162" t="s">
        <v>628</v>
      </c>
      <c r="K150" s="163">
        <v>390</v>
      </c>
      <c r="L150" s="164">
        <v>0.46428571428571402</v>
      </c>
      <c r="M150" s="159" t="s">
        <v>540</v>
      </c>
      <c r="N150" s="165">
        <v>42649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9">
        <v>63</v>
      </c>
      <c r="B151" s="180">
        <v>42556</v>
      </c>
      <c r="C151" s="180"/>
      <c r="D151" s="181" t="s">
        <v>659</v>
      </c>
      <c r="E151" s="182" t="s">
        <v>570</v>
      </c>
      <c r="F151" s="182">
        <v>395</v>
      </c>
      <c r="G151" s="183"/>
      <c r="H151" s="183">
        <f>(468.5+342.5)/2</f>
        <v>405.5</v>
      </c>
      <c r="I151" s="183">
        <v>510</v>
      </c>
      <c r="J151" s="184" t="s">
        <v>660</v>
      </c>
      <c r="K151" s="185">
        <f t="shared" ref="K151:K157" si="47">H151-F151</f>
        <v>10.5</v>
      </c>
      <c r="L151" s="186">
        <f t="shared" ref="L151:L157" si="48">K151/F151</f>
        <v>2.6582278481012658E-2</v>
      </c>
      <c r="M151" s="182" t="s">
        <v>661</v>
      </c>
      <c r="N151" s="180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6">
        <v>64</v>
      </c>
      <c r="B152" s="167">
        <v>42584</v>
      </c>
      <c r="C152" s="167"/>
      <c r="D152" s="168" t="s">
        <v>662</v>
      </c>
      <c r="E152" s="169" t="s">
        <v>542</v>
      </c>
      <c r="F152" s="170">
        <f>169.5-12.8</f>
        <v>156.69999999999999</v>
      </c>
      <c r="G152" s="170"/>
      <c r="H152" s="171">
        <v>77</v>
      </c>
      <c r="I152" s="171" t="s">
        <v>663</v>
      </c>
      <c r="J152" s="172" t="s">
        <v>664</v>
      </c>
      <c r="K152" s="173">
        <f t="shared" si="47"/>
        <v>-79.699999999999989</v>
      </c>
      <c r="L152" s="174">
        <f t="shared" si="48"/>
        <v>-0.50861518825781749</v>
      </c>
      <c r="M152" s="170" t="s">
        <v>552</v>
      </c>
      <c r="N152" s="167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6">
        <v>65</v>
      </c>
      <c r="B153" s="167">
        <v>42586</v>
      </c>
      <c r="C153" s="167"/>
      <c r="D153" s="168" t="s">
        <v>665</v>
      </c>
      <c r="E153" s="169" t="s">
        <v>570</v>
      </c>
      <c r="F153" s="170">
        <v>400</v>
      </c>
      <c r="G153" s="170"/>
      <c r="H153" s="171">
        <v>305</v>
      </c>
      <c r="I153" s="171">
        <v>475</v>
      </c>
      <c r="J153" s="172" t="s">
        <v>666</v>
      </c>
      <c r="K153" s="173">
        <f t="shared" si="47"/>
        <v>-95</v>
      </c>
      <c r="L153" s="174">
        <f t="shared" si="48"/>
        <v>-0.23749999999999999</v>
      </c>
      <c r="M153" s="170" t="s">
        <v>552</v>
      </c>
      <c r="N153" s="167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66</v>
      </c>
      <c r="B154" s="157">
        <v>42593</v>
      </c>
      <c r="C154" s="157"/>
      <c r="D154" s="158" t="s">
        <v>667</v>
      </c>
      <c r="E154" s="159" t="s">
        <v>570</v>
      </c>
      <c r="F154" s="160">
        <v>86.5</v>
      </c>
      <c r="G154" s="159"/>
      <c r="H154" s="159">
        <v>130</v>
      </c>
      <c r="I154" s="161">
        <v>130</v>
      </c>
      <c r="J154" s="162" t="s">
        <v>668</v>
      </c>
      <c r="K154" s="163">
        <f t="shared" si="47"/>
        <v>43.5</v>
      </c>
      <c r="L154" s="164">
        <f t="shared" si="48"/>
        <v>0.50289017341040465</v>
      </c>
      <c r="M154" s="159" t="s">
        <v>540</v>
      </c>
      <c r="N154" s="165">
        <v>43091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6">
        <v>67</v>
      </c>
      <c r="B155" s="167">
        <v>42600</v>
      </c>
      <c r="C155" s="167"/>
      <c r="D155" s="168" t="s">
        <v>109</v>
      </c>
      <c r="E155" s="169" t="s">
        <v>570</v>
      </c>
      <c r="F155" s="170">
        <v>133.5</v>
      </c>
      <c r="G155" s="170"/>
      <c r="H155" s="171">
        <v>126.5</v>
      </c>
      <c r="I155" s="171">
        <v>178</v>
      </c>
      <c r="J155" s="172" t="s">
        <v>669</v>
      </c>
      <c r="K155" s="173">
        <f t="shared" si="47"/>
        <v>-7</v>
      </c>
      <c r="L155" s="174">
        <f t="shared" si="48"/>
        <v>-5.2434456928838954E-2</v>
      </c>
      <c r="M155" s="170" t="s">
        <v>552</v>
      </c>
      <c r="N155" s="167">
        <v>42615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68</v>
      </c>
      <c r="B156" s="157">
        <v>42613</v>
      </c>
      <c r="C156" s="157"/>
      <c r="D156" s="158" t="s">
        <v>670</v>
      </c>
      <c r="E156" s="159" t="s">
        <v>570</v>
      </c>
      <c r="F156" s="160">
        <v>560</v>
      </c>
      <c r="G156" s="159"/>
      <c r="H156" s="159">
        <v>725</v>
      </c>
      <c r="I156" s="161">
        <v>725</v>
      </c>
      <c r="J156" s="162" t="s">
        <v>572</v>
      </c>
      <c r="K156" s="163">
        <f t="shared" si="47"/>
        <v>165</v>
      </c>
      <c r="L156" s="164">
        <f t="shared" si="48"/>
        <v>0.29464285714285715</v>
      </c>
      <c r="M156" s="159" t="s">
        <v>540</v>
      </c>
      <c r="N156" s="165">
        <v>42456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69</v>
      </c>
      <c r="B157" s="157">
        <v>42614</v>
      </c>
      <c r="C157" s="157"/>
      <c r="D157" s="158" t="s">
        <v>671</v>
      </c>
      <c r="E157" s="159" t="s">
        <v>570</v>
      </c>
      <c r="F157" s="160">
        <v>160.5</v>
      </c>
      <c r="G157" s="159"/>
      <c r="H157" s="159">
        <v>210</v>
      </c>
      <c r="I157" s="161">
        <v>210</v>
      </c>
      <c r="J157" s="162" t="s">
        <v>572</v>
      </c>
      <c r="K157" s="163">
        <f t="shared" si="47"/>
        <v>49.5</v>
      </c>
      <c r="L157" s="164">
        <f t="shared" si="48"/>
        <v>0.30841121495327101</v>
      </c>
      <c r="M157" s="159" t="s">
        <v>540</v>
      </c>
      <c r="N157" s="165">
        <v>42871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70</v>
      </c>
      <c r="B158" s="157">
        <v>42646</v>
      </c>
      <c r="C158" s="157"/>
      <c r="D158" s="158" t="s">
        <v>380</v>
      </c>
      <c r="E158" s="159" t="s">
        <v>570</v>
      </c>
      <c r="F158" s="160">
        <v>430</v>
      </c>
      <c r="G158" s="159"/>
      <c r="H158" s="159">
        <v>596</v>
      </c>
      <c r="I158" s="161">
        <v>575</v>
      </c>
      <c r="J158" s="162" t="s">
        <v>672</v>
      </c>
      <c r="K158" s="163">
        <v>166</v>
      </c>
      <c r="L158" s="164">
        <v>0.38604651162790699</v>
      </c>
      <c r="M158" s="159" t="s">
        <v>540</v>
      </c>
      <c r="N158" s="165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71</v>
      </c>
      <c r="B159" s="157">
        <v>42657</v>
      </c>
      <c r="C159" s="157"/>
      <c r="D159" s="158" t="s">
        <v>673</v>
      </c>
      <c r="E159" s="159" t="s">
        <v>570</v>
      </c>
      <c r="F159" s="160">
        <v>280</v>
      </c>
      <c r="G159" s="159"/>
      <c r="H159" s="159">
        <v>345</v>
      </c>
      <c r="I159" s="161">
        <v>345</v>
      </c>
      <c r="J159" s="162" t="s">
        <v>572</v>
      </c>
      <c r="K159" s="163">
        <f t="shared" ref="K159:K164" si="49">H159-F159</f>
        <v>65</v>
      </c>
      <c r="L159" s="164">
        <f>K159/F159</f>
        <v>0.23214285714285715</v>
      </c>
      <c r="M159" s="159" t="s">
        <v>540</v>
      </c>
      <c r="N159" s="165">
        <v>42814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72</v>
      </c>
      <c r="B160" s="157">
        <v>42657</v>
      </c>
      <c r="C160" s="157"/>
      <c r="D160" s="158" t="s">
        <v>674</v>
      </c>
      <c r="E160" s="159" t="s">
        <v>570</v>
      </c>
      <c r="F160" s="160">
        <v>245</v>
      </c>
      <c r="G160" s="159"/>
      <c r="H160" s="159">
        <v>325.5</v>
      </c>
      <c r="I160" s="161">
        <v>330</v>
      </c>
      <c r="J160" s="162" t="s">
        <v>675</v>
      </c>
      <c r="K160" s="163">
        <f t="shared" si="49"/>
        <v>80.5</v>
      </c>
      <c r="L160" s="164">
        <f>K160/F160</f>
        <v>0.32857142857142857</v>
      </c>
      <c r="M160" s="159" t="s">
        <v>540</v>
      </c>
      <c r="N160" s="165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73</v>
      </c>
      <c r="B161" s="157">
        <v>42660</v>
      </c>
      <c r="C161" s="157"/>
      <c r="D161" s="158" t="s">
        <v>336</v>
      </c>
      <c r="E161" s="159" t="s">
        <v>570</v>
      </c>
      <c r="F161" s="160">
        <v>125</v>
      </c>
      <c r="G161" s="159"/>
      <c r="H161" s="159">
        <v>160</v>
      </c>
      <c r="I161" s="161">
        <v>160</v>
      </c>
      <c r="J161" s="162" t="s">
        <v>628</v>
      </c>
      <c r="K161" s="163">
        <f t="shared" si="49"/>
        <v>35</v>
      </c>
      <c r="L161" s="164">
        <v>0.28000000000000003</v>
      </c>
      <c r="M161" s="159" t="s">
        <v>540</v>
      </c>
      <c r="N161" s="165">
        <v>42803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74</v>
      </c>
      <c r="B162" s="157">
        <v>42660</v>
      </c>
      <c r="C162" s="157"/>
      <c r="D162" s="158" t="s">
        <v>437</v>
      </c>
      <c r="E162" s="159" t="s">
        <v>570</v>
      </c>
      <c r="F162" s="160">
        <v>114</v>
      </c>
      <c r="G162" s="159"/>
      <c r="H162" s="159">
        <v>145</v>
      </c>
      <c r="I162" s="161">
        <v>145</v>
      </c>
      <c r="J162" s="162" t="s">
        <v>628</v>
      </c>
      <c r="K162" s="163">
        <f t="shared" si="49"/>
        <v>31</v>
      </c>
      <c r="L162" s="164">
        <f>K162/F162</f>
        <v>0.27192982456140352</v>
      </c>
      <c r="M162" s="159" t="s">
        <v>540</v>
      </c>
      <c r="N162" s="165">
        <v>42859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75</v>
      </c>
      <c r="B163" s="157">
        <v>42660</v>
      </c>
      <c r="C163" s="157"/>
      <c r="D163" s="158" t="s">
        <v>676</v>
      </c>
      <c r="E163" s="159" t="s">
        <v>570</v>
      </c>
      <c r="F163" s="160">
        <v>212</v>
      </c>
      <c r="G163" s="159"/>
      <c r="H163" s="159">
        <v>280</v>
      </c>
      <c r="I163" s="161">
        <v>276</v>
      </c>
      <c r="J163" s="162" t="s">
        <v>677</v>
      </c>
      <c r="K163" s="163">
        <f t="shared" si="49"/>
        <v>68</v>
      </c>
      <c r="L163" s="164">
        <f>K163/F163</f>
        <v>0.32075471698113206</v>
      </c>
      <c r="M163" s="159" t="s">
        <v>540</v>
      </c>
      <c r="N163" s="165">
        <v>42858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76</v>
      </c>
      <c r="B164" s="157">
        <v>42678</v>
      </c>
      <c r="C164" s="157"/>
      <c r="D164" s="158" t="s">
        <v>428</v>
      </c>
      <c r="E164" s="159" t="s">
        <v>570</v>
      </c>
      <c r="F164" s="160">
        <v>155</v>
      </c>
      <c r="G164" s="159"/>
      <c r="H164" s="159">
        <v>210</v>
      </c>
      <c r="I164" s="161">
        <v>210</v>
      </c>
      <c r="J164" s="162" t="s">
        <v>678</v>
      </c>
      <c r="K164" s="163">
        <f t="shared" si="49"/>
        <v>55</v>
      </c>
      <c r="L164" s="164">
        <f>K164/F164</f>
        <v>0.35483870967741937</v>
      </c>
      <c r="M164" s="159" t="s">
        <v>540</v>
      </c>
      <c r="N164" s="165">
        <v>42944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6">
        <v>77</v>
      </c>
      <c r="B165" s="167">
        <v>42710</v>
      </c>
      <c r="C165" s="167"/>
      <c r="D165" s="168" t="s">
        <v>679</v>
      </c>
      <c r="E165" s="169" t="s">
        <v>570</v>
      </c>
      <c r="F165" s="170">
        <v>150.5</v>
      </c>
      <c r="G165" s="170"/>
      <c r="H165" s="171">
        <v>72.5</v>
      </c>
      <c r="I165" s="171">
        <v>174</v>
      </c>
      <c r="J165" s="172" t="s">
        <v>680</v>
      </c>
      <c r="K165" s="173">
        <v>-78</v>
      </c>
      <c r="L165" s="174">
        <v>-0.51827242524916906</v>
      </c>
      <c r="M165" s="170" t="s">
        <v>552</v>
      </c>
      <c r="N165" s="167">
        <v>43333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78</v>
      </c>
      <c r="B166" s="157">
        <v>42712</v>
      </c>
      <c r="C166" s="157"/>
      <c r="D166" s="158" t="s">
        <v>681</v>
      </c>
      <c r="E166" s="159" t="s">
        <v>570</v>
      </c>
      <c r="F166" s="160">
        <v>380</v>
      </c>
      <c r="G166" s="159"/>
      <c r="H166" s="159">
        <v>478</v>
      </c>
      <c r="I166" s="161">
        <v>468</v>
      </c>
      <c r="J166" s="162" t="s">
        <v>628</v>
      </c>
      <c r="K166" s="163">
        <f>H166-F166</f>
        <v>98</v>
      </c>
      <c r="L166" s="164">
        <f>K166/F166</f>
        <v>0.25789473684210529</v>
      </c>
      <c r="M166" s="159" t="s">
        <v>540</v>
      </c>
      <c r="N166" s="165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79</v>
      </c>
      <c r="B167" s="157">
        <v>42734</v>
      </c>
      <c r="C167" s="157"/>
      <c r="D167" s="158" t="s">
        <v>108</v>
      </c>
      <c r="E167" s="159" t="s">
        <v>570</v>
      </c>
      <c r="F167" s="160">
        <v>305</v>
      </c>
      <c r="G167" s="159"/>
      <c r="H167" s="159">
        <v>375</v>
      </c>
      <c r="I167" s="161">
        <v>375</v>
      </c>
      <c r="J167" s="162" t="s">
        <v>628</v>
      </c>
      <c r="K167" s="163">
        <f>H167-F167</f>
        <v>70</v>
      </c>
      <c r="L167" s="164">
        <f>K167/F167</f>
        <v>0.22950819672131148</v>
      </c>
      <c r="M167" s="159" t="s">
        <v>540</v>
      </c>
      <c r="N167" s="165">
        <v>42768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80</v>
      </c>
      <c r="B168" s="157">
        <v>42739</v>
      </c>
      <c r="C168" s="157"/>
      <c r="D168" s="158" t="s">
        <v>94</v>
      </c>
      <c r="E168" s="159" t="s">
        <v>570</v>
      </c>
      <c r="F168" s="160">
        <v>99.5</v>
      </c>
      <c r="G168" s="159"/>
      <c r="H168" s="159">
        <v>158</v>
      </c>
      <c r="I168" s="161">
        <v>158</v>
      </c>
      <c r="J168" s="162" t="s">
        <v>628</v>
      </c>
      <c r="K168" s="163">
        <f>H168-F168</f>
        <v>58.5</v>
      </c>
      <c r="L168" s="164">
        <f>K168/F168</f>
        <v>0.5879396984924623</v>
      </c>
      <c r="M168" s="159" t="s">
        <v>540</v>
      </c>
      <c r="N168" s="165">
        <v>42898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81</v>
      </c>
      <c r="B169" s="157">
        <v>42739</v>
      </c>
      <c r="C169" s="157"/>
      <c r="D169" s="158" t="s">
        <v>94</v>
      </c>
      <c r="E169" s="159" t="s">
        <v>570</v>
      </c>
      <c r="F169" s="160">
        <v>99.5</v>
      </c>
      <c r="G169" s="159"/>
      <c r="H169" s="159">
        <v>158</v>
      </c>
      <c r="I169" s="161">
        <v>158</v>
      </c>
      <c r="J169" s="162" t="s">
        <v>628</v>
      </c>
      <c r="K169" s="163">
        <v>58.5</v>
      </c>
      <c r="L169" s="164">
        <v>0.58793969849246197</v>
      </c>
      <c r="M169" s="159" t="s">
        <v>540</v>
      </c>
      <c r="N169" s="165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82</v>
      </c>
      <c r="B170" s="157">
        <v>42786</v>
      </c>
      <c r="C170" s="157"/>
      <c r="D170" s="158" t="s">
        <v>183</v>
      </c>
      <c r="E170" s="159" t="s">
        <v>570</v>
      </c>
      <c r="F170" s="160">
        <v>140.5</v>
      </c>
      <c r="G170" s="159"/>
      <c r="H170" s="159">
        <v>220</v>
      </c>
      <c r="I170" s="161">
        <v>220</v>
      </c>
      <c r="J170" s="162" t="s">
        <v>628</v>
      </c>
      <c r="K170" s="163">
        <f>H170-F170</f>
        <v>79.5</v>
      </c>
      <c r="L170" s="164">
        <f>K170/F170</f>
        <v>0.5658362989323843</v>
      </c>
      <c r="M170" s="159" t="s">
        <v>540</v>
      </c>
      <c r="N170" s="165">
        <v>42864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83</v>
      </c>
      <c r="B171" s="157">
        <v>42786</v>
      </c>
      <c r="C171" s="157"/>
      <c r="D171" s="158" t="s">
        <v>682</v>
      </c>
      <c r="E171" s="159" t="s">
        <v>570</v>
      </c>
      <c r="F171" s="160">
        <v>202.5</v>
      </c>
      <c r="G171" s="159"/>
      <c r="H171" s="159">
        <v>234</v>
      </c>
      <c r="I171" s="161">
        <v>234</v>
      </c>
      <c r="J171" s="162" t="s">
        <v>628</v>
      </c>
      <c r="K171" s="163">
        <v>31.5</v>
      </c>
      <c r="L171" s="164">
        <v>0.155555555555556</v>
      </c>
      <c r="M171" s="159" t="s">
        <v>540</v>
      </c>
      <c r="N171" s="165">
        <v>42836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84</v>
      </c>
      <c r="B172" s="157">
        <v>42818</v>
      </c>
      <c r="C172" s="157"/>
      <c r="D172" s="158" t="s">
        <v>683</v>
      </c>
      <c r="E172" s="159" t="s">
        <v>570</v>
      </c>
      <c r="F172" s="160">
        <v>300.5</v>
      </c>
      <c r="G172" s="159"/>
      <c r="H172" s="159">
        <v>417.5</v>
      </c>
      <c r="I172" s="161">
        <v>420</v>
      </c>
      <c r="J172" s="162" t="s">
        <v>684</v>
      </c>
      <c r="K172" s="163">
        <f>H172-F172</f>
        <v>117</v>
      </c>
      <c r="L172" s="164">
        <f>K172/F172</f>
        <v>0.38935108153078202</v>
      </c>
      <c r="M172" s="159" t="s">
        <v>540</v>
      </c>
      <c r="N172" s="165">
        <v>43070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85</v>
      </c>
      <c r="B173" s="157">
        <v>42818</v>
      </c>
      <c r="C173" s="157"/>
      <c r="D173" s="158" t="s">
        <v>658</v>
      </c>
      <c r="E173" s="159" t="s">
        <v>570</v>
      </c>
      <c r="F173" s="160">
        <v>850</v>
      </c>
      <c r="G173" s="159"/>
      <c r="H173" s="159">
        <v>1042.5</v>
      </c>
      <c r="I173" s="161">
        <v>1023</v>
      </c>
      <c r="J173" s="162" t="s">
        <v>685</v>
      </c>
      <c r="K173" s="163">
        <v>192.5</v>
      </c>
      <c r="L173" s="164">
        <v>0.22647058823529401</v>
      </c>
      <c r="M173" s="159" t="s">
        <v>540</v>
      </c>
      <c r="N173" s="165">
        <v>42830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86</v>
      </c>
      <c r="B174" s="157">
        <v>42830</v>
      </c>
      <c r="C174" s="157"/>
      <c r="D174" s="158" t="s">
        <v>456</v>
      </c>
      <c r="E174" s="159" t="s">
        <v>570</v>
      </c>
      <c r="F174" s="160">
        <v>785</v>
      </c>
      <c r="G174" s="159"/>
      <c r="H174" s="159">
        <v>930</v>
      </c>
      <c r="I174" s="161">
        <v>920</v>
      </c>
      <c r="J174" s="162" t="s">
        <v>686</v>
      </c>
      <c r="K174" s="163">
        <f>H174-F174</f>
        <v>145</v>
      </c>
      <c r="L174" s="164">
        <f>K174/F174</f>
        <v>0.18471337579617833</v>
      </c>
      <c r="M174" s="159" t="s">
        <v>540</v>
      </c>
      <c r="N174" s="165">
        <v>42976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6">
        <v>87</v>
      </c>
      <c r="B175" s="167">
        <v>42831</v>
      </c>
      <c r="C175" s="167"/>
      <c r="D175" s="168" t="s">
        <v>687</v>
      </c>
      <c r="E175" s="169" t="s">
        <v>570</v>
      </c>
      <c r="F175" s="170">
        <v>40</v>
      </c>
      <c r="G175" s="170"/>
      <c r="H175" s="171">
        <v>13.1</v>
      </c>
      <c r="I175" s="171">
        <v>60</v>
      </c>
      <c r="J175" s="172" t="s">
        <v>688</v>
      </c>
      <c r="K175" s="173">
        <v>-26.9</v>
      </c>
      <c r="L175" s="174">
        <v>-0.67249999999999999</v>
      </c>
      <c r="M175" s="170" t="s">
        <v>552</v>
      </c>
      <c r="N175" s="167">
        <v>43138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88</v>
      </c>
      <c r="B176" s="157">
        <v>42837</v>
      </c>
      <c r="C176" s="157"/>
      <c r="D176" s="158" t="s">
        <v>93</v>
      </c>
      <c r="E176" s="159" t="s">
        <v>570</v>
      </c>
      <c r="F176" s="160">
        <v>289.5</v>
      </c>
      <c r="G176" s="159"/>
      <c r="H176" s="159">
        <v>354</v>
      </c>
      <c r="I176" s="161">
        <v>360</v>
      </c>
      <c r="J176" s="162" t="s">
        <v>689</v>
      </c>
      <c r="K176" s="163">
        <f t="shared" ref="K176:K184" si="50">H176-F176</f>
        <v>64.5</v>
      </c>
      <c r="L176" s="164">
        <f t="shared" ref="L176:L184" si="51">K176/F176</f>
        <v>0.22279792746113988</v>
      </c>
      <c r="M176" s="159" t="s">
        <v>540</v>
      </c>
      <c r="N176" s="165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89</v>
      </c>
      <c r="B177" s="157">
        <v>42845</v>
      </c>
      <c r="C177" s="157"/>
      <c r="D177" s="158" t="s">
        <v>404</v>
      </c>
      <c r="E177" s="159" t="s">
        <v>570</v>
      </c>
      <c r="F177" s="160">
        <v>700</v>
      </c>
      <c r="G177" s="159"/>
      <c r="H177" s="159">
        <v>840</v>
      </c>
      <c r="I177" s="161">
        <v>840</v>
      </c>
      <c r="J177" s="162" t="s">
        <v>690</v>
      </c>
      <c r="K177" s="163">
        <f t="shared" si="50"/>
        <v>140</v>
      </c>
      <c r="L177" s="164">
        <f t="shared" si="51"/>
        <v>0.2</v>
      </c>
      <c r="M177" s="159" t="s">
        <v>540</v>
      </c>
      <c r="N177" s="165">
        <v>42893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90</v>
      </c>
      <c r="B178" s="157">
        <v>42887</v>
      </c>
      <c r="C178" s="157"/>
      <c r="D178" s="158" t="s">
        <v>691</v>
      </c>
      <c r="E178" s="159" t="s">
        <v>570</v>
      </c>
      <c r="F178" s="160">
        <v>130</v>
      </c>
      <c r="G178" s="159"/>
      <c r="H178" s="159">
        <v>144.25</v>
      </c>
      <c r="I178" s="161">
        <v>170</v>
      </c>
      <c r="J178" s="162" t="s">
        <v>692</v>
      </c>
      <c r="K178" s="163">
        <f t="shared" si="50"/>
        <v>14.25</v>
      </c>
      <c r="L178" s="164">
        <f t="shared" si="51"/>
        <v>0.10961538461538461</v>
      </c>
      <c r="M178" s="159" t="s">
        <v>540</v>
      </c>
      <c r="N178" s="165">
        <v>43675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91</v>
      </c>
      <c r="B179" s="157">
        <v>42901</v>
      </c>
      <c r="C179" s="157"/>
      <c r="D179" s="158" t="s">
        <v>693</v>
      </c>
      <c r="E179" s="159" t="s">
        <v>570</v>
      </c>
      <c r="F179" s="160">
        <v>214.5</v>
      </c>
      <c r="G179" s="159"/>
      <c r="H179" s="159">
        <v>262</v>
      </c>
      <c r="I179" s="161">
        <v>262</v>
      </c>
      <c r="J179" s="162" t="s">
        <v>694</v>
      </c>
      <c r="K179" s="163">
        <f t="shared" si="50"/>
        <v>47.5</v>
      </c>
      <c r="L179" s="164">
        <f t="shared" si="51"/>
        <v>0.22144522144522144</v>
      </c>
      <c r="M179" s="159" t="s">
        <v>540</v>
      </c>
      <c r="N179" s="165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7">
        <v>92</v>
      </c>
      <c r="B180" s="188">
        <v>42933</v>
      </c>
      <c r="C180" s="188"/>
      <c r="D180" s="189" t="s">
        <v>695</v>
      </c>
      <c r="E180" s="190" t="s">
        <v>570</v>
      </c>
      <c r="F180" s="191">
        <v>370</v>
      </c>
      <c r="G180" s="190"/>
      <c r="H180" s="190">
        <v>447.5</v>
      </c>
      <c r="I180" s="192">
        <v>450</v>
      </c>
      <c r="J180" s="193" t="s">
        <v>628</v>
      </c>
      <c r="K180" s="163">
        <f t="shared" si="50"/>
        <v>77.5</v>
      </c>
      <c r="L180" s="194">
        <f t="shared" si="51"/>
        <v>0.20945945945945946</v>
      </c>
      <c r="M180" s="190" t="s">
        <v>540</v>
      </c>
      <c r="N180" s="195">
        <v>43035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7">
        <v>93</v>
      </c>
      <c r="B181" s="188">
        <v>42943</v>
      </c>
      <c r="C181" s="188"/>
      <c r="D181" s="189" t="s">
        <v>181</v>
      </c>
      <c r="E181" s="190" t="s">
        <v>570</v>
      </c>
      <c r="F181" s="191">
        <v>657.5</v>
      </c>
      <c r="G181" s="190"/>
      <c r="H181" s="190">
        <v>825</v>
      </c>
      <c r="I181" s="192">
        <v>820</v>
      </c>
      <c r="J181" s="193" t="s">
        <v>628</v>
      </c>
      <c r="K181" s="163">
        <f t="shared" si="50"/>
        <v>167.5</v>
      </c>
      <c r="L181" s="194">
        <f t="shared" si="51"/>
        <v>0.25475285171102663</v>
      </c>
      <c r="M181" s="190" t="s">
        <v>540</v>
      </c>
      <c r="N181" s="195">
        <v>43090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94</v>
      </c>
      <c r="B182" s="157">
        <v>42964</v>
      </c>
      <c r="C182" s="157"/>
      <c r="D182" s="158" t="s">
        <v>349</v>
      </c>
      <c r="E182" s="159" t="s">
        <v>570</v>
      </c>
      <c r="F182" s="160">
        <v>605</v>
      </c>
      <c r="G182" s="159"/>
      <c r="H182" s="159">
        <v>750</v>
      </c>
      <c r="I182" s="161">
        <v>750</v>
      </c>
      <c r="J182" s="162" t="s">
        <v>686</v>
      </c>
      <c r="K182" s="163">
        <f t="shared" si="50"/>
        <v>145</v>
      </c>
      <c r="L182" s="164">
        <f t="shared" si="51"/>
        <v>0.23966942148760331</v>
      </c>
      <c r="M182" s="159" t="s">
        <v>540</v>
      </c>
      <c r="N182" s="165">
        <v>43027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6">
        <v>95</v>
      </c>
      <c r="B183" s="167">
        <v>42979</v>
      </c>
      <c r="C183" s="167"/>
      <c r="D183" s="175" t="s">
        <v>696</v>
      </c>
      <c r="E183" s="170" t="s">
        <v>570</v>
      </c>
      <c r="F183" s="170">
        <v>255</v>
      </c>
      <c r="G183" s="171"/>
      <c r="H183" s="171">
        <v>217.25</v>
      </c>
      <c r="I183" s="171">
        <v>320</v>
      </c>
      <c r="J183" s="172" t="s">
        <v>697</v>
      </c>
      <c r="K183" s="173">
        <f t="shared" si="50"/>
        <v>-37.75</v>
      </c>
      <c r="L183" s="176">
        <f t="shared" si="51"/>
        <v>-0.14803921568627451</v>
      </c>
      <c r="M183" s="170" t="s">
        <v>552</v>
      </c>
      <c r="N183" s="167">
        <v>43661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96</v>
      </c>
      <c r="B184" s="157">
        <v>42997</v>
      </c>
      <c r="C184" s="157"/>
      <c r="D184" s="158" t="s">
        <v>698</v>
      </c>
      <c r="E184" s="159" t="s">
        <v>570</v>
      </c>
      <c r="F184" s="160">
        <v>215</v>
      </c>
      <c r="G184" s="159"/>
      <c r="H184" s="159">
        <v>258</v>
      </c>
      <c r="I184" s="161">
        <v>258</v>
      </c>
      <c r="J184" s="162" t="s">
        <v>628</v>
      </c>
      <c r="K184" s="163">
        <f t="shared" si="50"/>
        <v>43</v>
      </c>
      <c r="L184" s="164">
        <f t="shared" si="51"/>
        <v>0.2</v>
      </c>
      <c r="M184" s="159" t="s">
        <v>540</v>
      </c>
      <c r="N184" s="165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97</v>
      </c>
      <c r="B185" s="157">
        <v>42997</v>
      </c>
      <c r="C185" s="157"/>
      <c r="D185" s="158" t="s">
        <v>698</v>
      </c>
      <c r="E185" s="159" t="s">
        <v>570</v>
      </c>
      <c r="F185" s="160">
        <v>215</v>
      </c>
      <c r="G185" s="159"/>
      <c r="H185" s="159">
        <v>258</v>
      </c>
      <c r="I185" s="161">
        <v>258</v>
      </c>
      <c r="J185" s="193" t="s">
        <v>628</v>
      </c>
      <c r="K185" s="163">
        <v>43</v>
      </c>
      <c r="L185" s="164">
        <v>0.2</v>
      </c>
      <c r="M185" s="159" t="s">
        <v>540</v>
      </c>
      <c r="N185" s="165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7">
        <v>98</v>
      </c>
      <c r="B186" s="188">
        <v>42998</v>
      </c>
      <c r="C186" s="188"/>
      <c r="D186" s="189" t="s">
        <v>699</v>
      </c>
      <c r="E186" s="190" t="s">
        <v>570</v>
      </c>
      <c r="F186" s="160">
        <v>75</v>
      </c>
      <c r="G186" s="190"/>
      <c r="H186" s="190">
        <v>90</v>
      </c>
      <c r="I186" s="192">
        <v>90</v>
      </c>
      <c r="J186" s="162" t="s">
        <v>700</v>
      </c>
      <c r="K186" s="163">
        <f t="shared" ref="K186:K191" si="52">H186-F186</f>
        <v>15</v>
      </c>
      <c r="L186" s="164">
        <f t="shared" ref="L186:L191" si="53">K186/F186</f>
        <v>0.2</v>
      </c>
      <c r="M186" s="159" t="s">
        <v>540</v>
      </c>
      <c r="N186" s="165">
        <v>43019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7">
        <v>99</v>
      </c>
      <c r="B187" s="188">
        <v>43011</v>
      </c>
      <c r="C187" s="188"/>
      <c r="D187" s="189" t="s">
        <v>554</v>
      </c>
      <c r="E187" s="190" t="s">
        <v>570</v>
      </c>
      <c r="F187" s="191">
        <v>315</v>
      </c>
      <c r="G187" s="190"/>
      <c r="H187" s="190">
        <v>392</v>
      </c>
      <c r="I187" s="192">
        <v>384</v>
      </c>
      <c r="J187" s="193" t="s">
        <v>701</v>
      </c>
      <c r="K187" s="163">
        <f t="shared" si="52"/>
        <v>77</v>
      </c>
      <c r="L187" s="194">
        <f t="shared" si="53"/>
        <v>0.24444444444444444</v>
      </c>
      <c r="M187" s="190" t="s">
        <v>540</v>
      </c>
      <c r="N187" s="195">
        <v>43017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7">
        <v>100</v>
      </c>
      <c r="B188" s="188">
        <v>43013</v>
      </c>
      <c r="C188" s="188"/>
      <c r="D188" s="189" t="s">
        <v>432</v>
      </c>
      <c r="E188" s="190" t="s">
        <v>570</v>
      </c>
      <c r="F188" s="191">
        <v>145</v>
      </c>
      <c r="G188" s="190"/>
      <c r="H188" s="190">
        <v>179</v>
      </c>
      <c r="I188" s="192">
        <v>180</v>
      </c>
      <c r="J188" s="193" t="s">
        <v>702</v>
      </c>
      <c r="K188" s="163">
        <f t="shared" si="52"/>
        <v>34</v>
      </c>
      <c r="L188" s="194">
        <f t="shared" si="53"/>
        <v>0.23448275862068965</v>
      </c>
      <c r="M188" s="190" t="s">
        <v>540</v>
      </c>
      <c r="N188" s="195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7">
        <v>101</v>
      </c>
      <c r="B189" s="188">
        <v>43014</v>
      </c>
      <c r="C189" s="188"/>
      <c r="D189" s="189" t="s">
        <v>326</v>
      </c>
      <c r="E189" s="190" t="s">
        <v>570</v>
      </c>
      <c r="F189" s="191">
        <v>256</v>
      </c>
      <c r="G189" s="190"/>
      <c r="H189" s="190">
        <v>323</v>
      </c>
      <c r="I189" s="192">
        <v>320</v>
      </c>
      <c r="J189" s="193" t="s">
        <v>628</v>
      </c>
      <c r="K189" s="163">
        <f t="shared" si="52"/>
        <v>67</v>
      </c>
      <c r="L189" s="194">
        <f t="shared" si="53"/>
        <v>0.26171875</v>
      </c>
      <c r="M189" s="190" t="s">
        <v>540</v>
      </c>
      <c r="N189" s="195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102</v>
      </c>
      <c r="B190" s="188">
        <v>43017</v>
      </c>
      <c r="C190" s="188"/>
      <c r="D190" s="189" t="s">
        <v>341</v>
      </c>
      <c r="E190" s="190" t="s">
        <v>570</v>
      </c>
      <c r="F190" s="191">
        <v>137.5</v>
      </c>
      <c r="G190" s="190"/>
      <c r="H190" s="190">
        <v>184</v>
      </c>
      <c r="I190" s="192">
        <v>183</v>
      </c>
      <c r="J190" s="193" t="s">
        <v>703</v>
      </c>
      <c r="K190" s="163">
        <f t="shared" si="52"/>
        <v>46.5</v>
      </c>
      <c r="L190" s="194">
        <f t="shared" si="53"/>
        <v>0.33818181818181819</v>
      </c>
      <c r="M190" s="190" t="s">
        <v>540</v>
      </c>
      <c r="N190" s="195">
        <v>43108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103</v>
      </c>
      <c r="B191" s="188">
        <v>43018</v>
      </c>
      <c r="C191" s="188"/>
      <c r="D191" s="189" t="s">
        <v>704</v>
      </c>
      <c r="E191" s="190" t="s">
        <v>570</v>
      </c>
      <c r="F191" s="191">
        <v>125.5</v>
      </c>
      <c r="G191" s="190"/>
      <c r="H191" s="190">
        <v>158</v>
      </c>
      <c r="I191" s="192">
        <v>155</v>
      </c>
      <c r="J191" s="193" t="s">
        <v>705</v>
      </c>
      <c r="K191" s="163">
        <f t="shared" si="52"/>
        <v>32.5</v>
      </c>
      <c r="L191" s="194">
        <f t="shared" si="53"/>
        <v>0.25896414342629481</v>
      </c>
      <c r="M191" s="190" t="s">
        <v>540</v>
      </c>
      <c r="N191" s="195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104</v>
      </c>
      <c r="B192" s="188">
        <v>43018</v>
      </c>
      <c r="C192" s="188"/>
      <c r="D192" s="189" t="s">
        <v>706</v>
      </c>
      <c r="E192" s="190" t="s">
        <v>570</v>
      </c>
      <c r="F192" s="191">
        <v>895</v>
      </c>
      <c r="G192" s="190"/>
      <c r="H192" s="190">
        <v>1122.5</v>
      </c>
      <c r="I192" s="192">
        <v>1078</v>
      </c>
      <c r="J192" s="193" t="s">
        <v>707</v>
      </c>
      <c r="K192" s="163">
        <v>227.5</v>
      </c>
      <c r="L192" s="194">
        <v>0.25418994413407803</v>
      </c>
      <c r="M192" s="190" t="s">
        <v>540</v>
      </c>
      <c r="N192" s="195">
        <v>43117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105</v>
      </c>
      <c r="B193" s="188">
        <v>43020</v>
      </c>
      <c r="C193" s="188"/>
      <c r="D193" s="189" t="s">
        <v>335</v>
      </c>
      <c r="E193" s="190" t="s">
        <v>570</v>
      </c>
      <c r="F193" s="191">
        <v>525</v>
      </c>
      <c r="G193" s="190"/>
      <c r="H193" s="190">
        <v>629</v>
      </c>
      <c r="I193" s="192">
        <v>629</v>
      </c>
      <c r="J193" s="193" t="s">
        <v>628</v>
      </c>
      <c r="K193" s="163">
        <v>104</v>
      </c>
      <c r="L193" s="194">
        <v>0.19809523809523799</v>
      </c>
      <c r="M193" s="190" t="s">
        <v>540</v>
      </c>
      <c r="N193" s="195">
        <v>43119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7">
        <v>106</v>
      </c>
      <c r="B194" s="188">
        <v>43046</v>
      </c>
      <c r="C194" s="188"/>
      <c r="D194" s="189" t="s">
        <v>372</v>
      </c>
      <c r="E194" s="190" t="s">
        <v>570</v>
      </c>
      <c r="F194" s="191">
        <v>740</v>
      </c>
      <c r="G194" s="190"/>
      <c r="H194" s="190">
        <v>892.5</v>
      </c>
      <c r="I194" s="192">
        <v>900</v>
      </c>
      <c r="J194" s="193" t="s">
        <v>708</v>
      </c>
      <c r="K194" s="163">
        <f>H194-F194</f>
        <v>152.5</v>
      </c>
      <c r="L194" s="194">
        <f>K194/F194</f>
        <v>0.20608108108108109</v>
      </c>
      <c r="M194" s="190" t="s">
        <v>540</v>
      </c>
      <c r="N194" s="195">
        <v>43052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107</v>
      </c>
      <c r="B195" s="157">
        <v>43073</v>
      </c>
      <c r="C195" s="157"/>
      <c r="D195" s="158" t="s">
        <v>709</v>
      </c>
      <c r="E195" s="159" t="s">
        <v>570</v>
      </c>
      <c r="F195" s="160">
        <v>118.5</v>
      </c>
      <c r="G195" s="159"/>
      <c r="H195" s="159">
        <v>143.5</v>
      </c>
      <c r="I195" s="161">
        <v>145</v>
      </c>
      <c r="J195" s="162" t="s">
        <v>561</v>
      </c>
      <c r="K195" s="163">
        <f>H195-F195</f>
        <v>25</v>
      </c>
      <c r="L195" s="164">
        <f>K195/F195</f>
        <v>0.2109704641350211</v>
      </c>
      <c r="M195" s="159" t="s">
        <v>540</v>
      </c>
      <c r="N195" s="165">
        <v>43097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6">
        <v>108</v>
      </c>
      <c r="B196" s="167">
        <v>43090</v>
      </c>
      <c r="C196" s="167"/>
      <c r="D196" s="168" t="s">
        <v>409</v>
      </c>
      <c r="E196" s="169" t="s">
        <v>570</v>
      </c>
      <c r="F196" s="170">
        <v>715</v>
      </c>
      <c r="G196" s="170"/>
      <c r="H196" s="171">
        <v>500</v>
      </c>
      <c r="I196" s="171">
        <v>872</v>
      </c>
      <c r="J196" s="172" t="s">
        <v>710</v>
      </c>
      <c r="K196" s="173">
        <f>H196-F196</f>
        <v>-215</v>
      </c>
      <c r="L196" s="174">
        <f>K196/F196</f>
        <v>-0.30069930069930068</v>
      </c>
      <c r="M196" s="170" t="s">
        <v>552</v>
      </c>
      <c r="N196" s="167">
        <v>43670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109</v>
      </c>
      <c r="B197" s="157">
        <v>43098</v>
      </c>
      <c r="C197" s="157"/>
      <c r="D197" s="158" t="s">
        <v>554</v>
      </c>
      <c r="E197" s="159" t="s">
        <v>570</v>
      </c>
      <c r="F197" s="160">
        <v>435</v>
      </c>
      <c r="G197" s="159"/>
      <c r="H197" s="159">
        <v>542.5</v>
      </c>
      <c r="I197" s="161">
        <v>539</v>
      </c>
      <c r="J197" s="162" t="s">
        <v>628</v>
      </c>
      <c r="K197" s="163">
        <v>107.5</v>
      </c>
      <c r="L197" s="164">
        <v>0.247126436781609</v>
      </c>
      <c r="M197" s="159" t="s">
        <v>540</v>
      </c>
      <c r="N197" s="165">
        <v>43206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110</v>
      </c>
      <c r="B198" s="157">
        <v>43098</v>
      </c>
      <c r="C198" s="157"/>
      <c r="D198" s="158" t="s">
        <v>512</v>
      </c>
      <c r="E198" s="159" t="s">
        <v>570</v>
      </c>
      <c r="F198" s="160">
        <v>885</v>
      </c>
      <c r="G198" s="159"/>
      <c r="H198" s="159">
        <v>1090</v>
      </c>
      <c r="I198" s="161">
        <v>1084</v>
      </c>
      <c r="J198" s="162" t="s">
        <v>628</v>
      </c>
      <c r="K198" s="163">
        <v>205</v>
      </c>
      <c r="L198" s="164">
        <v>0.23163841807909599</v>
      </c>
      <c r="M198" s="159" t="s">
        <v>540</v>
      </c>
      <c r="N198" s="165">
        <v>43213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6">
        <v>111</v>
      </c>
      <c r="B199" s="197">
        <v>43192</v>
      </c>
      <c r="C199" s="197"/>
      <c r="D199" s="175" t="s">
        <v>711</v>
      </c>
      <c r="E199" s="170" t="s">
        <v>570</v>
      </c>
      <c r="F199" s="198">
        <v>478.5</v>
      </c>
      <c r="G199" s="170"/>
      <c r="H199" s="170">
        <v>442</v>
      </c>
      <c r="I199" s="171">
        <v>613</v>
      </c>
      <c r="J199" s="172" t="s">
        <v>712</v>
      </c>
      <c r="K199" s="173">
        <f>H199-F199</f>
        <v>-36.5</v>
      </c>
      <c r="L199" s="174">
        <f>K199/F199</f>
        <v>-7.6280041797283177E-2</v>
      </c>
      <c r="M199" s="170" t="s">
        <v>552</v>
      </c>
      <c r="N199" s="167">
        <v>43762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6">
        <v>112</v>
      </c>
      <c r="B200" s="167">
        <v>43194</v>
      </c>
      <c r="C200" s="167"/>
      <c r="D200" s="168" t="s">
        <v>713</v>
      </c>
      <c r="E200" s="169" t="s">
        <v>570</v>
      </c>
      <c r="F200" s="170">
        <f>141.5-7.3</f>
        <v>134.19999999999999</v>
      </c>
      <c r="G200" s="170"/>
      <c r="H200" s="171">
        <v>77</v>
      </c>
      <c r="I200" s="171">
        <v>180</v>
      </c>
      <c r="J200" s="172" t="s">
        <v>714</v>
      </c>
      <c r="K200" s="173">
        <f>H200-F200</f>
        <v>-57.199999999999989</v>
      </c>
      <c r="L200" s="174">
        <f>K200/F200</f>
        <v>-0.42622950819672129</v>
      </c>
      <c r="M200" s="170" t="s">
        <v>552</v>
      </c>
      <c r="N200" s="167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6">
        <v>113</v>
      </c>
      <c r="B201" s="167">
        <v>43209</v>
      </c>
      <c r="C201" s="167"/>
      <c r="D201" s="168" t="s">
        <v>715</v>
      </c>
      <c r="E201" s="169" t="s">
        <v>570</v>
      </c>
      <c r="F201" s="170">
        <v>430</v>
      </c>
      <c r="G201" s="170"/>
      <c r="H201" s="171">
        <v>220</v>
      </c>
      <c r="I201" s="171">
        <v>537</v>
      </c>
      <c r="J201" s="172" t="s">
        <v>716</v>
      </c>
      <c r="K201" s="173">
        <f>H201-F201</f>
        <v>-210</v>
      </c>
      <c r="L201" s="174">
        <f>K201/F201</f>
        <v>-0.48837209302325579</v>
      </c>
      <c r="M201" s="170" t="s">
        <v>552</v>
      </c>
      <c r="N201" s="167">
        <v>43252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114</v>
      </c>
      <c r="B202" s="188">
        <v>43220</v>
      </c>
      <c r="C202" s="188"/>
      <c r="D202" s="189" t="s">
        <v>373</v>
      </c>
      <c r="E202" s="190" t="s">
        <v>570</v>
      </c>
      <c r="F202" s="190">
        <v>153.5</v>
      </c>
      <c r="G202" s="190"/>
      <c r="H202" s="190">
        <v>196</v>
      </c>
      <c r="I202" s="192">
        <v>196</v>
      </c>
      <c r="J202" s="162" t="s">
        <v>717</v>
      </c>
      <c r="K202" s="163">
        <f>H202-F202</f>
        <v>42.5</v>
      </c>
      <c r="L202" s="164">
        <f>K202/F202</f>
        <v>0.27687296416938112</v>
      </c>
      <c r="M202" s="159" t="s">
        <v>540</v>
      </c>
      <c r="N202" s="165">
        <v>43605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6">
        <v>115</v>
      </c>
      <c r="B203" s="167">
        <v>43306</v>
      </c>
      <c r="C203" s="167"/>
      <c r="D203" s="168" t="s">
        <v>687</v>
      </c>
      <c r="E203" s="169" t="s">
        <v>570</v>
      </c>
      <c r="F203" s="170">
        <v>27.5</v>
      </c>
      <c r="G203" s="170"/>
      <c r="H203" s="171">
        <v>13.1</v>
      </c>
      <c r="I203" s="171">
        <v>60</v>
      </c>
      <c r="J203" s="172" t="s">
        <v>718</v>
      </c>
      <c r="K203" s="173">
        <v>-14.4</v>
      </c>
      <c r="L203" s="174">
        <v>-0.52363636363636401</v>
      </c>
      <c r="M203" s="170" t="s">
        <v>552</v>
      </c>
      <c r="N203" s="167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6">
        <v>116</v>
      </c>
      <c r="B204" s="197">
        <v>43318</v>
      </c>
      <c r="C204" s="197"/>
      <c r="D204" s="175" t="s">
        <v>719</v>
      </c>
      <c r="E204" s="170" t="s">
        <v>570</v>
      </c>
      <c r="F204" s="170">
        <v>148.5</v>
      </c>
      <c r="G204" s="170"/>
      <c r="H204" s="170">
        <v>102</v>
      </c>
      <c r="I204" s="171">
        <v>182</v>
      </c>
      <c r="J204" s="172" t="s">
        <v>720</v>
      </c>
      <c r="K204" s="173">
        <f>H204-F204</f>
        <v>-46.5</v>
      </c>
      <c r="L204" s="174">
        <f>K204/F204</f>
        <v>-0.31313131313131315</v>
      </c>
      <c r="M204" s="170" t="s">
        <v>552</v>
      </c>
      <c r="N204" s="167">
        <v>43661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117</v>
      </c>
      <c r="B205" s="157">
        <v>43335</v>
      </c>
      <c r="C205" s="157"/>
      <c r="D205" s="158" t="s">
        <v>721</v>
      </c>
      <c r="E205" s="159" t="s">
        <v>570</v>
      </c>
      <c r="F205" s="190">
        <v>285</v>
      </c>
      <c r="G205" s="159"/>
      <c r="H205" s="159">
        <v>355</v>
      </c>
      <c r="I205" s="161">
        <v>364</v>
      </c>
      <c r="J205" s="162" t="s">
        <v>722</v>
      </c>
      <c r="K205" s="163">
        <v>70</v>
      </c>
      <c r="L205" s="164">
        <v>0.24561403508771901</v>
      </c>
      <c r="M205" s="159" t="s">
        <v>540</v>
      </c>
      <c r="N205" s="165">
        <v>43455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118</v>
      </c>
      <c r="B206" s="157">
        <v>43341</v>
      </c>
      <c r="C206" s="157"/>
      <c r="D206" s="158" t="s">
        <v>361</v>
      </c>
      <c r="E206" s="159" t="s">
        <v>570</v>
      </c>
      <c r="F206" s="190">
        <v>525</v>
      </c>
      <c r="G206" s="159"/>
      <c r="H206" s="159">
        <v>585</v>
      </c>
      <c r="I206" s="161">
        <v>635</v>
      </c>
      <c r="J206" s="162" t="s">
        <v>723</v>
      </c>
      <c r="K206" s="163">
        <f t="shared" ref="K206:K223" si="54">H206-F206</f>
        <v>60</v>
      </c>
      <c r="L206" s="164">
        <f t="shared" ref="L206:L223" si="55">K206/F206</f>
        <v>0.11428571428571428</v>
      </c>
      <c r="M206" s="159" t="s">
        <v>540</v>
      </c>
      <c r="N206" s="165">
        <v>43662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119</v>
      </c>
      <c r="B207" s="157">
        <v>43395</v>
      </c>
      <c r="C207" s="157"/>
      <c r="D207" s="158" t="s">
        <v>349</v>
      </c>
      <c r="E207" s="159" t="s">
        <v>570</v>
      </c>
      <c r="F207" s="190">
        <v>475</v>
      </c>
      <c r="G207" s="159"/>
      <c r="H207" s="159">
        <v>574</v>
      </c>
      <c r="I207" s="161">
        <v>570</v>
      </c>
      <c r="J207" s="162" t="s">
        <v>628</v>
      </c>
      <c r="K207" s="163">
        <f t="shared" si="54"/>
        <v>99</v>
      </c>
      <c r="L207" s="164">
        <f t="shared" si="55"/>
        <v>0.20842105263157895</v>
      </c>
      <c r="M207" s="159" t="s">
        <v>540</v>
      </c>
      <c r="N207" s="165">
        <v>43403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120</v>
      </c>
      <c r="B208" s="188">
        <v>43397</v>
      </c>
      <c r="C208" s="188"/>
      <c r="D208" s="189" t="s">
        <v>368</v>
      </c>
      <c r="E208" s="190" t="s">
        <v>570</v>
      </c>
      <c r="F208" s="190">
        <v>707.5</v>
      </c>
      <c r="G208" s="190"/>
      <c r="H208" s="190">
        <v>872</v>
      </c>
      <c r="I208" s="192">
        <v>872</v>
      </c>
      <c r="J208" s="193" t="s">
        <v>628</v>
      </c>
      <c r="K208" s="163">
        <f t="shared" si="54"/>
        <v>164.5</v>
      </c>
      <c r="L208" s="194">
        <f t="shared" si="55"/>
        <v>0.23250883392226149</v>
      </c>
      <c r="M208" s="190" t="s">
        <v>540</v>
      </c>
      <c r="N208" s="195">
        <v>43482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121</v>
      </c>
      <c r="B209" s="188">
        <v>43398</v>
      </c>
      <c r="C209" s="188"/>
      <c r="D209" s="189" t="s">
        <v>724</v>
      </c>
      <c r="E209" s="190" t="s">
        <v>570</v>
      </c>
      <c r="F209" s="190">
        <v>162</v>
      </c>
      <c r="G209" s="190"/>
      <c r="H209" s="190">
        <v>204</v>
      </c>
      <c r="I209" s="192">
        <v>209</v>
      </c>
      <c r="J209" s="193" t="s">
        <v>725</v>
      </c>
      <c r="K209" s="163">
        <f t="shared" si="54"/>
        <v>42</v>
      </c>
      <c r="L209" s="194">
        <f t="shared" si="55"/>
        <v>0.25925925925925924</v>
      </c>
      <c r="M209" s="190" t="s">
        <v>540</v>
      </c>
      <c r="N209" s="195">
        <v>43539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122</v>
      </c>
      <c r="B210" s="188">
        <v>43399</v>
      </c>
      <c r="C210" s="188"/>
      <c r="D210" s="189" t="s">
        <v>449</v>
      </c>
      <c r="E210" s="190" t="s">
        <v>570</v>
      </c>
      <c r="F210" s="190">
        <v>240</v>
      </c>
      <c r="G210" s="190"/>
      <c r="H210" s="190">
        <v>297</v>
      </c>
      <c r="I210" s="192">
        <v>297</v>
      </c>
      <c r="J210" s="193" t="s">
        <v>628</v>
      </c>
      <c r="K210" s="199">
        <f t="shared" si="54"/>
        <v>57</v>
      </c>
      <c r="L210" s="194">
        <f t="shared" si="55"/>
        <v>0.23749999999999999</v>
      </c>
      <c r="M210" s="190" t="s">
        <v>540</v>
      </c>
      <c r="N210" s="195">
        <v>43417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123</v>
      </c>
      <c r="B211" s="157">
        <v>43439</v>
      </c>
      <c r="C211" s="157"/>
      <c r="D211" s="158" t="s">
        <v>726</v>
      </c>
      <c r="E211" s="159" t="s">
        <v>570</v>
      </c>
      <c r="F211" s="159">
        <v>202.5</v>
      </c>
      <c r="G211" s="159"/>
      <c r="H211" s="159">
        <v>255</v>
      </c>
      <c r="I211" s="161">
        <v>252</v>
      </c>
      <c r="J211" s="162" t="s">
        <v>628</v>
      </c>
      <c r="K211" s="163">
        <f t="shared" si="54"/>
        <v>52.5</v>
      </c>
      <c r="L211" s="164">
        <f t="shared" si="55"/>
        <v>0.25925925925925924</v>
      </c>
      <c r="M211" s="159" t="s">
        <v>540</v>
      </c>
      <c r="N211" s="165">
        <v>43542</v>
      </c>
      <c r="O211" s="1"/>
      <c r="P211" s="1"/>
      <c r="Q211" s="1"/>
      <c r="R211" s="6" t="s">
        <v>727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124</v>
      </c>
      <c r="B212" s="188">
        <v>43465</v>
      </c>
      <c r="C212" s="157"/>
      <c r="D212" s="189" t="s">
        <v>396</v>
      </c>
      <c r="E212" s="190" t="s">
        <v>570</v>
      </c>
      <c r="F212" s="190">
        <v>710</v>
      </c>
      <c r="G212" s="190"/>
      <c r="H212" s="190">
        <v>866</v>
      </c>
      <c r="I212" s="192">
        <v>866</v>
      </c>
      <c r="J212" s="193" t="s">
        <v>628</v>
      </c>
      <c r="K212" s="163">
        <f t="shared" si="54"/>
        <v>156</v>
      </c>
      <c r="L212" s="164">
        <f t="shared" si="55"/>
        <v>0.21971830985915494</v>
      </c>
      <c r="M212" s="159" t="s">
        <v>540</v>
      </c>
      <c r="N212" s="165">
        <v>43553</v>
      </c>
      <c r="O212" s="1"/>
      <c r="P212" s="1"/>
      <c r="Q212" s="1"/>
      <c r="R212" s="6" t="s">
        <v>727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125</v>
      </c>
      <c r="B213" s="188">
        <v>43522</v>
      </c>
      <c r="C213" s="188"/>
      <c r="D213" s="189" t="s">
        <v>152</v>
      </c>
      <c r="E213" s="190" t="s">
        <v>570</v>
      </c>
      <c r="F213" s="190">
        <v>337.25</v>
      </c>
      <c r="G213" s="190"/>
      <c r="H213" s="190">
        <v>398.5</v>
      </c>
      <c r="I213" s="192">
        <v>411</v>
      </c>
      <c r="J213" s="162" t="s">
        <v>728</v>
      </c>
      <c r="K213" s="163">
        <f t="shared" si="54"/>
        <v>61.25</v>
      </c>
      <c r="L213" s="164">
        <f t="shared" si="55"/>
        <v>0.1816160118606375</v>
      </c>
      <c r="M213" s="159" t="s">
        <v>540</v>
      </c>
      <c r="N213" s="165">
        <v>43760</v>
      </c>
      <c r="O213" s="1"/>
      <c r="P213" s="1"/>
      <c r="Q213" s="1"/>
      <c r="R213" s="6" t="s">
        <v>727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0">
        <v>126</v>
      </c>
      <c r="B214" s="201">
        <v>43559</v>
      </c>
      <c r="C214" s="201"/>
      <c r="D214" s="202" t="s">
        <v>729</v>
      </c>
      <c r="E214" s="203" t="s">
        <v>570</v>
      </c>
      <c r="F214" s="203">
        <v>130</v>
      </c>
      <c r="G214" s="203"/>
      <c r="H214" s="203">
        <v>65</v>
      </c>
      <c r="I214" s="204">
        <v>158</v>
      </c>
      <c r="J214" s="172" t="s">
        <v>730</v>
      </c>
      <c r="K214" s="173">
        <f t="shared" si="54"/>
        <v>-65</v>
      </c>
      <c r="L214" s="174">
        <f t="shared" si="55"/>
        <v>-0.5</v>
      </c>
      <c r="M214" s="170" t="s">
        <v>552</v>
      </c>
      <c r="N214" s="167">
        <v>43726</v>
      </c>
      <c r="O214" s="1"/>
      <c r="P214" s="1"/>
      <c r="Q214" s="1"/>
      <c r="R214" s="6" t="s">
        <v>731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127</v>
      </c>
      <c r="B215" s="188">
        <v>43017</v>
      </c>
      <c r="C215" s="188"/>
      <c r="D215" s="189" t="s">
        <v>183</v>
      </c>
      <c r="E215" s="190" t="s">
        <v>570</v>
      </c>
      <c r="F215" s="190">
        <v>141.5</v>
      </c>
      <c r="G215" s="190"/>
      <c r="H215" s="190">
        <v>183.5</v>
      </c>
      <c r="I215" s="192">
        <v>210</v>
      </c>
      <c r="J215" s="162" t="s">
        <v>725</v>
      </c>
      <c r="K215" s="163">
        <f t="shared" si="54"/>
        <v>42</v>
      </c>
      <c r="L215" s="164">
        <f t="shared" si="55"/>
        <v>0.29681978798586572</v>
      </c>
      <c r="M215" s="159" t="s">
        <v>540</v>
      </c>
      <c r="N215" s="165">
        <v>43042</v>
      </c>
      <c r="O215" s="1"/>
      <c r="P215" s="1"/>
      <c r="Q215" s="1"/>
      <c r="R215" s="6" t="s">
        <v>731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0">
        <v>128</v>
      </c>
      <c r="B216" s="201">
        <v>43074</v>
      </c>
      <c r="C216" s="201"/>
      <c r="D216" s="202" t="s">
        <v>732</v>
      </c>
      <c r="E216" s="203" t="s">
        <v>570</v>
      </c>
      <c r="F216" s="198">
        <v>172</v>
      </c>
      <c r="G216" s="203"/>
      <c r="H216" s="203">
        <v>155.25</v>
      </c>
      <c r="I216" s="204">
        <v>230</v>
      </c>
      <c r="J216" s="172" t="s">
        <v>733</v>
      </c>
      <c r="K216" s="173">
        <f t="shared" si="54"/>
        <v>-16.75</v>
      </c>
      <c r="L216" s="174">
        <f t="shared" si="55"/>
        <v>-9.7383720930232565E-2</v>
      </c>
      <c r="M216" s="170" t="s">
        <v>552</v>
      </c>
      <c r="N216" s="167">
        <v>43787</v>
      </c>
      <c r="O216" s="1"/>
      <c r="P216" s="1"/>
      <c r="Q216" s="1"/>
      <c r="R216" s="6" t="s">
        <v>731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129</v>
      </c>
      <c r="B217" s="188">
        <v>43398</v>
      </c>
      <c r="C217" s="188"/>
      <c r="D217" s="189" t="s">
        <v>107</v>
      </c>
      <c r="E217" s="190" t="s">
        <v>570</v>
      </c>
      <c r="F217" s="190">
        <v>698.5</v>
      </c>
      <c r="G217" s="190"/>
      <c r="H217" s="190">
        <v>890</v>
      </c>
      <c r="I217" s="192">
        <v>890</v>
      </c>
      <c r="J217" s="162" t="s">
        <v>794</v>
      </c>
      <c r="K217" s="163">
        <f t="shared" si="54"/>
        <v>191.5</v>
      </c>
      <c r="L217" s="164">
        <f t="shared" si="55"/>
        <v>0.27415891195418757</v>
      </c>
      <c r="M217" s="159" t="s">
        <v>540</v>
      </c>
      <c r="N217" s="165">
        <v>44328</v>
      </c>
      <c r="O217" s="1"/>
      <c r="P217" s="1"/>
      <c r="Q217" s="1"/>
      <c r="R217" s="6" t="s">
        <v>727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130</v>
      </c>
      <c r="B218" s="188">
        <v>42877</v>
      </c>
      <c r="C218" s="188"/>
      <c r="D218" s="189" t="s">
        <v>360</v>
      </c>
      <c r="E218" s="190" t="s">
        <v>570</v>
      </c>
      <c r="F218" s="190">
        <v>127.6</v>
      </c>
      <c r="G218" s="190"/>
      <c r="H218" s="190">
        <v>138</v>
      </c>
      <c r="I218" s="192">
        <v>190</v>
      </c>
      <c r="J218" s="162" t="s">
        <v>734</v>
      </c>
      <c r="K218" s="163">
        <f t="shared" si="54"/>
        <v>10.400000000000006</v>
      </c>
      <c r="L218" s="164">
        <f t="shared" si="55"/>
        <v>8.1504702194357417E-2</v>
      </c>
      <c r="M218" s="159" t="s">
        <v>540</v>
      </c>
      <c r="N218" s="165">
        <v>43774</v>
      </c>
      <c r="O218" s="1"/>
      <c r="P218" s="1"/>
      <c r="Q218" s="1"/>
      <c r="R218" s="6" t="s">
        <v>731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131</v>
      </c>
      <c r="B219" s="188">
        <v>43158</v>
      </c>
      <c r="C219" s="188"/>
      <c r="D219" s="189" t="s">
        <v>735</v>
      </c>
      <c r="E219" s="190" t="s">
        <v>570</v>
      </c>
      <c r="F219" s="190">
        <v>317</v>
      </c>
      <c r="G219" s="190"/>
      <c r="H219" s="190">
        <v>382.5</v>
      </c>
      <c r="I219" s="192">
        <v>398</v>
      </c>
      <c r="J219" s="162" t="s">
        <v>736</v>
      </c>
      <c r="K219" s="163">
        <f t="shared" si="54"/>
        <v>65.5</v>
      </c>
      <c r="L219" s="164">
        <f t="shared" si="55"/>
        <v>0.20662460567823343</v>
      </c>
      <c r="M219" s="159" t="s">
        <v>540</v>
      </c>
      <c r="N219" s="165">
        <v>44238</v>
      </c>
      <c r="O219" s="1"/>
      <c r="P219" s="1"/>
      <c r="Q219" s="1"/>
      <c r="R219" s="6" t="s">
        <v>731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0">
        <v>132</v>
      </c>
      <c r="B220" s="201">
        <v>43164</v>
      </c>
      <c r="C220" s="201"/>
      <c r="D220" s="202" t="s">
        <v>144</v>
      </c>
      <c r="E220" s="203" t="s">
        <v>570</v>
      </c>
      <c r="F220" s="198">
        <f>510-14.4</f>
        <v>495.6</v>
      </c>
      <c r="G220" s="203"/>
      <c r="H220" s="203">
        <v>350</v>
      </c>
      <c r="I220" s="204">
        <v>672</v>
      </c>
      <c r="J220" s="172" t="s">
        <v>737</v>
      </c>
      <c r="K220" s="173">
        <f t="shared" si="54"/>
        <v>-145.60000000000002</v>
      </c>
      <c r="L220" s="174">
        <f t="shared" si="55"/>
        <v>-0.29378531073446329</v>
      </c>
      <c r="M220" s="170" t="s">
        <v>552</v>
      </c>
      <c r="N220" s="167">
        <v>43887</v>
      </c>
      <c r="O220" s="1"/>
      <c r="P220" s="1"/>
      <c r="Q220" s="1"/>
      <c r="R220" s="6" t="s">
        <v>727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0">
        <v>133</v>
      </c>
      <c r="B221" s="201">
        <v>43237</v>
      </c>
      <c r="C221" s="201"/>
      <c r="D221" s="202" t="s">
        <v>441</v>
      </c>
      <c r="E221" s="203" t="s">
        <v>570</v>
      </c>
      <c r="F221" s="198">
        <v>230.3</v>
      </c>
      <c r="G221" s="203"/>
      <c r="H221" s="203">
        <v>102.5</v>
      </c>
      <c r="I221" s="204">
        <v>348</v>
      </c>
      <c r="J221" s="172" t="s">
        <v>738</v>
      </c>
      <c r="K221" s="173">
        <f t="shared" si="54"/>
        <v>-127.80000000000001</v>
      </c>
      <c r="L221" s="174">
        <f t="shared" si="55"/>
        <v>-0.55492835432045162</v>
      </c>
      <c r="M221" s="170" t="s">
        <v>552</v>
      </c>
      <c r="N221" s="167">
        <v>43896</v>
      </c>
      <c r="O221" s="1"/>
      <c r="P221" s="1"/>
      <c r="Q221" s="1"/>
      <c r="R221" s="6" t="s">
        <v>727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134</v>
      </c>
      <c r="B222" s="188">
        <v>43258</v>
      </c>
      <c r="C222" s="188"/>
      <c r="D222" s="189" t="s">
        <v>413</v>
      </c>
      <c r="E222" s="190" t="s">
        <v>570</v>
      </c>
      <c r="F222" s="190">
        <f>342.5-5.1</f>
        <v>337.4</v>
      </c>
      <c r="G222" s="190"/>
      <c r="H222" s="190">
        <v>412.5</v>
      </c>
      <c r="I222" s="192">
        <v>439</v>
      </c>
      <c r="J222" s="162" t="s">
        <v>739</v>
      </c>
      <c r="K222" s="163">
        <f t="shared" si="54"/>
        <v>75.100000000000023</v>
      </c>
      <c r="L222" s="164">
        <f t="shared" si="55"/>
        <v>0.22258446947243635</v>
      </c>
      <c r="M222" s="159" t="s">
        <v>540</v>
      </c>
      <c r="N222" s="165">
        <v>44230</v>
      </c>
      <c r="O222" s="1"/>
      <c r="P222" s="1"/>
      <c r="Q222" s="1"/>
      <c r="R222" s="6" t="s">
        <v>731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1">
        <v>135</v>
      </c>
      <c r="B223" s="180">
        <v>43285</v>
      </c>
      <c r="C223" s="180"/>
      <c r="D223" s="181" t="s">
        <v>55</v>
      </c>
      <c r="E223" s="182" t="s">
        <v>570</v>
      </c>
      <c r="F223" s="182">
        <f>127.5-5.53</f>
        <v>121.97</v>
      </c>
      <c r="G223" s="183"/>
      <c r="H223" s="183">
        <v>122.5</v>
      </c>
      <c r="I223" s="183">
        <v>170</v>
      </c>
      <c r="J223" s="184" t="s">
        <v>766</v>
      </c>
      <c r="K223" s="185">
        <f t="shared" si="54"/>
        <v>0.53000000000000114</v>
      </c>
      <c r="L223" s="186">
        <f t="shared" si="55"/>
        <v>4.3453308190538747E-3</v>
      </c>
      <c r="M223" s="182" t="s">
        <v>661</v>
      </c>
      <c r="N223" s="180">
        <v>44431</v>
      </c>
      <c r="O223" s="1"/>
      <c r="P223" s="1"/>
      <c r="Q223" s="1"/>
      <c r="R223" s="6" t="s">
        <v>727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0">
        <v>136</v>
      </c>
      <c r="B224" s="201">
        <v>43294</v>
      </c>
      <c r="C224" s="201"/>
      <c r="D224" s="202" t="s">
        <v>351</v>
      </c>
      <c r="E224" s="203" t="s">
        <v>570</v>
      </c>
      <c r="F224" s="198">
        <v>46.5</v>
      </c>
      <c r="G224" s="203"/>
      <c r="H224" s="203">
        <v>17</v>
      </c>
      <c r="I224" s="204">
        <v>59</v>
      </c>
      <c r="J224" s="172" t="s">
        <v>740</v>
      </c>
      <c r="K224" s="173">
        <f t="shared" ref="K224:K232" si="56">H224-F224</f>
        <v>-29.5</v>
      </c>
      <c r="L224" s="174">
        <f t="shared" ref="L224:L232" si="57">K224/F224</f>
        <v>-0.63440860215053763</v>
      </c>
      <c r="M224" s="170" t="s">
        <v>552</v>
      </c>
      <c r="N224" s="167">
        <v>43887</v>
      </c>
      <c r="O224" s="1"/>
      <c r="P224" s="1"/>
      <c r="Q224" s="1"/>
      <c r="R224" s="6" t="s">
        <v>727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137</v>
      </c>
      <c r="B225" s="188">
        <v>43396</v>
      </c>
      <c r="C225" s="188"/>
      <c r="D225" s="189" t="s">
        <v>398</v>
      </c>
      <c r="E225" s="190" t="s">
        <v>570</v>
      </c>
      <c r="F225" s="190">
        <v>156.5</v>
      </c>
      <c r="G225" s="190"/>
      <c r="H225" s="190">
        <v>207.5</v>
      </c>
      <c r="I225" s="192">
        <v>191</v>
      </c>
      <c r="J225" s="162" t="s">
        <v>628</v>
      </c>
      <c r="K225" s="163">
        <f t="shared" si="56"/>
        <v>51</v>
      </c>
      <c r="L225" s="164">
        <f t="shared" si="57"/>
        <v>0.32587859424920129</v>
      </c>
      <c r="M225" s="159" t="s">
        <v>540</v>
      </c>
      <c r="N225" s="165">
        <v>44369</v>
      </c>
      <c r="O225" s="1"/>
      <c r="P225" s="1"/>
      <c r="Q225" s="1"/>
      <c r="R225" s="6" t="s">
        <v>727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138</v>
      </c>
      <c r="B226" s="188">
        <v>43439</v>
      </c>
      <c r="C226" s="188"/>
      <c r="D226" s="189" t="s">
        <v>316</v>
      </c>
      <c r="E226" s="190" t="s">
        <v>570</v>
      </c>
      <c r="F226" s="190">
        <v>259.5</v>
      </c>
      <c r="G226" s="190"/>
      <c r="H226" s="190">
        <v>320</v>
      </c>
      <c r="I226" s="192">
        <v>320</v>
      </c>
      <c r="J226" s="162" t="s">
        <v>628</v>
      </c>
      <c r="K226" s="163">
        <f t="shared" si="56"/>
        <v>60.5</v>
      </c>
      <c r="L226" s="164">
        <f t="shared" si="57"/>
        <v>0.23314065510597304</v>
      </c>
      <c r="M226" s="159" t="s">
        <v>540</v>
      </c>
      <c r="N226" s="165">
        <v>44323</v>
      </c>
      <c r="O226" s="1"/>
      <c r="P226" s="1"/>
      <c r="Q226" s="1"/>
      <c r="R226" s="6" t="s">
        <v>727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0">
        <v>139</v>
      </c>
      <c r="B227" s="201">
        <v>43439</v>
      </c>
      <c r="C227" s="201"/>
      <c r="D227" s="202" t="s">
        <v>741</v>
      </c>
      <c r="E227" s="203" t="s">
        <v>570</v>
      </c>
      <c r="F227" s="203">
        <v>715</v>
      </c>
      <c r="G227" s="203"/>
      <c r="H227" s="203">
        <v>445</v>
      </c>
      <c r="I227" s="204">
        <v>840</v>
      </c>
      <c r="J227" s="172" t="s">
        <v>742</v>
      </c>
      <c r="K227" s="173">
        <f t="shared" si="56"/>
        <v>-270</v>
      </c>
      <c r="L227" s="174">
        <f t="shared" si="57"/>
        <v>-0.3776223776223776</v>
      </c>
      <c r="M227" s="170" t="s">
        <v>552</v>
      </c>
      <c r="N227" s="167">
        <v>43800</v>
      </c>
      <c r="O227" s="1"/>
      <c r="P227" s="1"/>
      <c r="Q227" s="1"/>
      <c r="R227" s="6" t="s">
        <v>727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140</v>
      </c>
      <c r="B228" s="188">
        <v>43469</v>
      </c>
      <c r="C228" s="188"/>
      <c r="D228" s="189" t="s">
        <v>157</v>
      </c>
      <c r="E228" s="190" t="s">
        <v>570</v>
      </c>
      <c r="F228" s="190">
        <v>875</v>
      </c>
      <c r="G228" s="190"/>
      <c r="H228" s="190">
        <v>1165</v>
      </c>
      <c r="I228" s="192">
        <v>1185</v>
      </c>
      <c r="J228" s="162" t="s">
        <v>743</v>
      </c>
      <c r="K228" s="163">
        <f t="shared" si="56"/>
        <v>290</v>
      </c>
      <c r="L228" s="164">
        <f t="shared" si="57"/>
        <v>0.33142857142857141</v>
      </c>
      <c r="M228" s="159" t="s">
        <v>540</v>
      </c>
      <c r="N228" s="165">
        <v>43847</v>
      </c>
      <c r="O228" s="1"/>
      <c r="P228" s="1"/>
      <c r="Q228" s="1"/>
      <c r="R228" s="6" t="s">
        <v>727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141</v>
      </c>
      <c r="B229" s="188">
        <v>43559</v>
      </c>
      <c r="C229" s="188"/>
      <c r="D229" s="189" t="s">
        <v>332</v>
      </c>
      <c r="E229" s="190" t="s">
        <v>570</v>
      </c>
      <c r="F229" s="190">
        <f>387-14.63</f>
        <v>372.37</v>
      </c>
      <c r="G229" s="190"/>
      <c r="H229" s="190">
        <v>490</v>
      </c>
      <c r="I229" s="192">
        <v>490</v>
      </c>
      <c r="J229" s="162" t="s">
        <v>628</v>
      </c>
      <c r="K229" s="163">
        <f t="shared" si="56"/>
        <v>117.63</v>
      </c>
      <c r="L229" s="164">
        <f t="shared" si="57"/>
        <v>0.31589548030185027</v>
      </c>
      <c r="M229" s="159" t="s">
        <v>540</v>
      </c>
      <c r="N229" s="165">
        <v>43850</v>
      </c>
      <c r="O229" s="1"/>
      <c r="P229" s="1"/>
      <c r="Q229" s="1"/>
      <c r="R229" s="6" t="s">
        <v>727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0">
        <v>142</v>
      </c>
      <c r="B230" s="201">
        <v>43578</v>
      </c>
      <c r="C230" s="201"/>
      <c r="D230" s="202" t="s">
        <v>744</v>
      </c>
      <c r="E230" s="203" t="s">
        <v>542</v>
      </c>
      <c r="F230" s="203">
        <v>220</v>
      </c>
      <c r="G230" s="203"/>
      <c r="H230" s="203">
        <v>127.5</v>
      </c>
      <c r="I230" s="204">
        <v>284</v>
      </c>
      <c r="J230" s="172" t="s">
        <v>745</v>
      </c>
      <c r="K230" s="173">
        <f t="shared" si="56"/>
        <v>-92.5</v>
      </c>
      <c r="L230" s="174">
        <f t="shared" si="57"/>
        <v>-0.42045454545454547</v>
      </c>
      <c r="M230" s="170" t="s">
        <v>552</v>
      </c>
      <c r="N230" s="167">
        <v>43896</v>
      </c>
      <c r="O230" s="1"/>
      <c r="P230" s="1"/>
      <c r="Q230" s="1"/>
      <c r="R230" s="6" t="s">
        <v>727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143</v>
      </c>
      <c r="B231" s="188">
        <v>43622</v>
      </c>
      <c r="C231" s="188"/>
      <c r="D231" s="189" t="s">
        <v>450</v>
      </c>
      <c r="E231" s="190" t="s">
        <v>542</v>
      </c>
      <c r="F231" s="190">
        <v>332.8</v>
      </c>
      <c r="G231" s="190"/>
      <c r="H231" s="190">
        <v>405</v>
      </c>
      <c r="I231" s="192">
        <v>419</v>
      </c>
      <c r="J231" s="162" t="s">
        <v>746</v>
      </c>
      <c r="K231" s="163">
        <f t="shared" si="56"/>
        <v>72.199999999999989</v>
      </c>
      <c r="L231" s="164">
        <f t="shared" si="57"/>
        <v>0.21694711538461534</v>
      </c>
      <c r="M231" s="159" t="s">
        <v>540</v>
      </c>
      <c r="N231" s="165">
        <v>43860</v>
      </c>
      <c r="O231" s="1"/>
      <c r="P231" s="1"/>
      <c r="Q231" s="1"/>
      <c r="R231" s="6" t="s">
        <v>731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1">
        <v>144</v>
      </c>
      <c r="B232" s="180">
        <v>43641</v>
      </c>
      <c r="C232" s="180"/>
      <c r="D232" s="181" t="s">
        <v>150</v>
      </c>
      <c r="E232" s="182" t="s">
        <v>570</v>
      </c>
      <c r="F232" s="182">
        <v>386</v>
      </c>
      <c r="G232" s="183"/>
      <c r="H232" s="183">
        <v>395</v>
      </c>
      <c r="I232" s="183">
        <v>452</v>
      </c>
      <c r="J232" s="184" t="s">
        <v>747</v>
      </c>
      <c r="K232" s="185">
        <f t="shared" si="56"/>
        <v>9</v>
      </c>
      <c r="L232" s="186">
        <f t="shared" si="57"/>
        <v>2.3316062176165803E-2</v>
      </c>
      <c r="M232" s="182" t="s">
        <v>661</v>
      </c>
      <c r="N232" s="180">
        <v>43868</v>
      </c>
      <c r="O232" s="1"/>
      <c r="P232" s="1"/>
      <c r="Q232" s="1"/>
      <c r="R232" s="6" t="s">
        <v>731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1">
        <v>145</v>
      </c>
      <c r="B233" s="180">
        <v>43707</v>
      </c>
      <c r="C233" s="180"/>
      <c r="D233" s="181" t="s">
        <v>130</v>
      </c>
      <c r="E233" s="182" t="s">
        <v>570</v>
      </c>
      <c r="F233" s="182">
        <v>137.5</v>
      </c>
      <c r="G233" s="183"/>
      <c r="H233" s="183">
        <v>138.5</v>
      </c>
      <c r="I233" s="183">
        <v>190</v>
      </c>
      <c r="J233" s="184" t="s">
        <v>765</v>
      </c>
      <c r="K233" s="185">
        <f>H233-F233</f>
        <v>1</v>
      </c>
      <c r="L233" s="186">
        <f>K233/F233</f>
        <v>7.2727272727272727E-3</v>
      </c>
      <c r="M233" s="182" t="s">
        <v>661</v>
      </c>
      <c r="N233" s="180">
        <v>44432</v>
      </c>
      <c r="O233" s="1"/>
      <c r="P233" s="1"/>
      <c r="Q233" s="1"/>
      <c r="R233" s="6" t="s">
        <v>727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146</v>
      </c>
      <c r="B234" s="188">
        <v>43731</v>
      </c>
      <c r="C234" s="188"/>
      <c r="D234" s="189" t="s">
        <v>406</v>
      </c>
      <c r="E234" s="190" t="s">
        <v>570</v>
      </c>
      <c r="F234" s="190">
        <v>235</v>
      </c>
      <c r="G234" s="190"/>
      <c r="H234" s="190">
        <v>295</v>
      </c>
      <c r="I234" s="192">
        <v>296</v>
      </c>
      <c r="J234" s="162" t="s">
        <v>748</v>
      </c>
      <c r="K234" s="163">
        <f t="shared" ref="K234:K240" si="58">H234-F234</f>
        <v>60</v>
      </c>
      <c r="L234" s="164">
        <f t="shared" ref="L234:L240" si="59">K234/F234</f>
        <v>0.25531914893617019</v>
      </c>
      <c r="M234" s="159" t="s">
        <v>540</v>
      </c>
      <c r="N234" s="165">
        <v>43844</v>
      </c>
      <c r="O234" s="1"/>
      <c r="P234" s="1"/>
      <c r="Q234" s="1"/>
      <c r="R234" s="6" t="s">
        <v>731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147</v>
      </c>
      <c r="B235" s="188">
        <v>43752</v>
      </c>
      <c r="C235" s="188"/>
      <c r="D235" s="189" t="s">
        <v>749</v>
      </c>
      <c r="E235" s="190" t="s">
        <v>570</v>
      </c>
      <c r="F235" s="190">
        <v>277.5</v>
      </c>
      <c r="G235" s="190"/>
      <c r="H235" s="190">
        <v>333</v>
      </c>
      <c r="I235" s="192">
        <v>333</v>
      </c>
      <c r="J235" s="162" t="s">
        <v>750</v>
      </c>
      <c r="K235" s="163">
        <f t="shared" si="58"/>
        <v>55.5</v>
      </c>
      <c r="L235" s="164">
        <f t="shared" si="59"/>
        <v>0.2</v>
      </c>
      <c r="M235" s="159" t="s">
        <v>540</v>
      </c>
      <c r="N235" s="165">
        <v>43846</v>
      </c>
      <c r="O235" s="1"/>
      <c r="P235" s="1"/>
      <c r="Q235" s="1"/>
      <c r="R235" s="6" t="s">
        <v>727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148</v>
      </c>
      <c r="B236" s="188">
        <v>43752</v>
      </c>
      <c r="C236" s="188"/>
      <c r="D236" s="189" t="s">
        <v>751</v>
      </c>
      <c r="E236" s="190" t="s">
        <v>570</v>
      </c>
      <c r="F236" s="190">
        <v>930</v>
      </c>
      <c r="G236" s="190"/>
      <c r="H236" s="190">
        <v>1165</v>
      </c>
      <c r="I236" s="192">
        <v>1200</v>
      </c>
      <c r="J236" s="162" t="s">
        <v>752</v>
      </c>
      <c r="K236" s="163">
        <f t="shared" si="58"/>
        <v>235</v>
      </c>
      <c r="L236" s="164">
        <f t="shared" si="59"/>
        <v>0.25268817204301075</v>
      </c>
      <c r="M236" s="159" t="s">
        <v>540</v>
      </c>
      <c r="N236" s="165">
        <v>43847</v>
      </c>
      <c r="O236" s="1"/>
      <c r="P236" s="1"/>
      <c r="Q236" s="1"/>
      <c r="R236" s="6" t="s">
        <v>731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149</v>
      </c>
      <c r="B237" s="188">
        <v>43753</v>
      </c>
      <c r="C237" s="188"/>
      <c r="D237" s="189" t="s">
        <v>753</v>
      </c>
      <c r="E237" s="190" t="s">
        <v>570</v>
      </c>
      <c r="F237" s="160">
        <v>111</v>
      </c>
      <c r="G237" s="190"/>
      <c r="H237" s="190">
        <v>141</v>
      </c>
      <c r="I237" s="192">
        <v>141</v>
      </c>
      <c r="J237" s="162" t="s">
        <v>555</v>
      </c>
      <c r="K237" s="163">
        <f t="shared" si="58"/>
        <v>30</v>
      </c>
      <c r="L237" s="164">
        <f t="shared" si="59"/>
        <v>0.27027027027027029</v>
      </c>
      <c r="M237" s="159" t="s">
        <v>540</v>
      </c>
      <c r="N237" s="165">
        <v>44328</v>
      </c>
      <c r="O237" s="1"/>
      <c r="P237" s="1"/>
      <c r="Q237" s="1"/>
      <c r="R237" s="6" t="s">
        <v>731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150</v>
      </c>
      <c r="B238" s="188">
        <v>43753</v>
      </c>
      <c r="C238" s="188"/>
      <c r="D238" s="189" t="s">
        <v>754</v>
      </c>
      <c r="E238" s="190" t="s">
        <v>570</v>
      </c>
      <c r="F238" s="160">
        <v>296</v>
      </c>
      <c r="G238" s="190"/>
      <c r="H238" s="190">
        <v>370</v>
      </c>
      <c r="I238" s="192">
        <v>370</v>
      </c>
      <c r="J238" s="162" t="s">
        <v>628</v>
      </c>
      <c r="K238" s="163">
        <f t="shared" si="58"/>
        <v>74</v>
      </c>
      <c r="L238" s="164">
        <f t="shared" si="59"/>
        <v>0.25</v>
      </c>
      <c r="M238" s="159" t="s">
        <v>540</v>
      </c>
      <c r="N238" s="165">
        <v>43853</v>
      </c>
      <c r="O238" s="1"/>
      <c r="P238" s="1"/>
      <c r="Q238" s="1"/>
      <c r="R238" s="6" t="s">
        <v>731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151</v>
      </c>
      <c r="B239" s="188">
        <v>43754</v>
      </c>
      <c r="C239" s="188"/>
      <c r="D239" s="189" t="s">
        <v>755</v>
      </c>
      <c r="E239" s="190" t="s">
        <v>570</v>
      </c>
      <c r="F239" s="160">
        <v>300</v>
      </c>
      <c r="G239" s="190"/>
      <c r="H239" s="190">
        <v>382.5</v>
      </c>
      <c r="I239" s="192">
        <v>344</v>
      </c>
      <c r="J239" s="162" t="s">
        <v>798</v>
      </c>
      <c r="K239" s="163">
        <f t="shared" si="58"/>
        <v>82.5</v>
      </c>
      <c r="L239" s="164">
        <f t="shared" si="59"/>
        <v>0.27500000000000002</v>
      </c>
      <c r="M239" s="159" t="s">
        <v>540</v>
      </c>
      <c r="N239" s="165">
        <v>44238</v>
      </c>
      <c r="O239" s="1"/>
      <c r="P239" s="1"/>
      <c r="Q239" s="1"/>
      <c r="R239" s="6" t="s">
        <v>731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152</v>
      </c>
      <c r="B240" s="188">
        <v>43832</v>
      </c>
      <c r="C240" s="188"/>
      <c r="D240" s="189" t="s">
        <v>756</v>
      </c>
      <c r="E240" s="190" t="s">
        <v>570</v>
      </c>
      <c r="F240" s="160">
        <v>495</v>
      </c>
      <c r="G240" s="190"/>
      <c r="H240" s="190">
        <v>595</v>
      </c>
      <c r="I240" s="192">
        <v>590</v>
      </c>
      <c r="J240" s="162" t="s">
        <v>797</v>
      </c>
      <c r="K240" s="163">
        <f t="shared" si="58"/>
        <v>100</v>
      </c>
      <c r="L240" s="164">
        <f t="shared" si="59"/>
        <v>0.20202020202020202</v>
      </c>
      <c r="M240" s="159" t="s">
        <v>540</v>
      </c>
      <c r="N240" s="165">
        <v>44589</v>
      </c>
      <c r="O240" s="1"/>
      <c r="P240" s="1"/>
      <c r="Q240" s="1"/>
      <c r="R240" s="6" t="s">
        <v>731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153</v>
      </c>
      <c r="B241" s="188">
        <v>43966</v>
      </c>
      <c r="C241" s="188"/>
      <c r="D241" s="189" t="s">
        <v>71</v>
      </c>
      <c r="E241" s="190" t="s">
        <v>570</v>
      </c>
      <c r="F241" s="160">
        <v>67.5</v>
      </c>
      <c r="G241" s="190"/>
      <c r="H241" s="190">
        <v>86</v>
      </c>
      <c r="I241" s="192">
        <v>86</v>
      </c>
      <c r="J241" s="162" t="s">
        <v>757</v>
      </c>
      <c r="K241" s="163">
        <f t="shared" ref="K241:K249" si="60">H241-F241</f>
        <v>18.5</v>
      </c>
      <c r="L241" s="164">
        <f t="shared" ref="L241:L249" si="61">K241/F241</f>
        <v>0.27407407407407408</v>
      </c>
      <c r="M241" s="159" t="s">
        <v>540</v>
      </c>
      <c r="N241" s="165">
        <v>44008</v>
      </c>
      <c r="O241" s="1"/>
      <c r="P241" s="1"/>
      <c r="Q241" s="1"/>
      <c r="R241" s="6" t="s">
        <v>731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154</v>
      </c>
      <c r="B242" s="188">
        <v>44035</v>
      </c>
      <c r="C242" s="188"/>
      <c r="D242" s="189" t="s">
        <v>449</v>
      </c>
      <c r="E242" s="190" t="s">
        <v>570</v>
      </c>
      <c r="F242" s="160">
        <v>231</v>
      </c>
      <c r="G242" s="190"/>
      <c r="H242" s="190">
        <v>281</v>
      </c>
      <c r="I242" s="192">
        <v>281</v>
      </c>
      <c r="J242" s="162" t="s">
        <v>628</v>
      </c>
      <c r="K242" s="163">
        <f t="shared" si="60"/>
        <v>50</v>
      </c>
      <c r="L242" s="164">
        <f t="shared" si="61"/>
        <v>0.21645021645021645</v>
      </c>
      <c r="M242" s="159" t="s">
        <v>540</v>
      </c>
      <c r="N242" s="165">
        <v>44358</v>
      </c>
      <c r="O242" s="1"/>
      <c r="P242" s="1"/>
      <c r="Q242" s="1"/>
      <c r="R242" s="6" t="s">
        <v>731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155</v>
      </c>
      <c r="B243" s="188">
        <v>44092</v>
      </c>
      <c r="C243" s="188"/>
      <c r="D243" s="189" t="s">
        <v>389</v>
      </c>
      <c r="E243" s="190" t="s">
        <v>570</v>
      </c>
      <c r="F243" s="190">
        <v>206</v>
      </c>
      <c r="G243" s="190"/>
      <c r="H243" s="190">
        <v>248</v>
      </c>
      <c r="I243" s="192">
        <v>248</v>
      </c>
      <c r="J243" s="162" t="s">
        <v>628</v>
      </c>
      <c r="K243" s="163">
        <f t="shared" si="60"/>
        <v>42</v>
      </c>
      <c r="L243" s="164">
        <f t="shared" si="61"/>
        <v>0.20388349514563106</v>
      </c>
      <c r="M243" s="159" t="s">
        <v>540</v>
      </c>
      <c r="N243" s="165">
        <v>44214</v>
      </c>
      <c r="O243" s="1"/>
      <c r="P243" s="1"/>
      <c r="Q243" s="1"/>
      <c r="R243" s="6" t="s">
        <v>731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156</v>
      </c>
      <c r="B244" s="188">
        <v>44140</v>
      </c>
      <c r="C244" s="188"/>
      <c r="D244" s="189" t="s">
        <v>389</v>
      </c>
      <c r="E244" s="190" t="s">
        <v>570</v>
      </c>
      <c r="F244" s="190">
        <v>182.5</v>
      </c>
      <c r="G244" s="190"/>
      <c r="H244" s="190">
        <v>248</v>
      </c>
      <c r="I244" s="192">
        <v>248</v>
      </c>
      <c r="J244" s="162" t="s">
        <v>628</v>
      </c>
      <c r="K244" s="163">
        <f t="shared" si="60"/>
        <v>65.5</v>
      </c>
      <c r="L244" s="164">
        <f t="shared" si="61"/>
        <v>0.35890410958904112</v>
      </c>
      <c r="M244" s="159" t="s">
        <v>540</v>
      </c>
      <c r="N244" s="165">
        <v>44214</v>
      </c>
      <c r="O244" s="1"/>
      <c r="P244" s="1"/>
      <c r="Q244" s="1"/>
      <c r="R244" s="6" t="s">
        <v>731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157</v>
      </c>
      <c r="B245" s="188">
        <v>44140</v>
      </c>
      <c r="C245" s="188"/>
      <c r="D245" s="189" t="s">
        <v>316</v>
      </c>
      <c r="E245" s="190" t="s">
        <v>570</v>
      </c>
      <c r="F245" s="190">
        <v>247.5</v>
      </c>
      <c r="G245" s="190"/>
      <c r="H245" s="190">
        <v>320</v>
      </c>
      <c r="I245" s="192">
        <v>320</v>
      </c>
      <c r="J245" s="162" t="s">
        <v>628</v>
      </c>
      <c r="K245" s="163">
        <f t="shared" si="60"/>
        <v>72.5</v>
      </c>
      <c r="L245" s="164">
        <f t="shared" si="61"/>
        <v>0.29292929292929293</v>
      </c>
      <c r="M245" s="159" t="s">
        <v>540</v>
      </c>
      <c r="N245" s="165">
        <v>44323</v>
      </c>
      <c r="O245" s="1"/>
      <c r="P245" s="1"/>
      <c r="Q245" s="1"/>
      <c r="R245" s="6" t="s">
        <v>731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158</v>
      </c>
      <c r="B246" s="188">
        <v>44140</v>
      </c>
      <c r="C246" s="188"/>
      <c r="D246" s="189" t="s">
        <v>269</v>
      </c>
      <c r="E246" s="190" t="s">
        <v>570</v>
      </c>
      <c r="F246" s="160">
        <v>925</v>
      </c>
      <c r="G246" s="190"/>
      <c r="H246" s="190">
        <v>1095</v>
      </c>
      <c r="I246" s="192">
        <v>1093</v>
      </c>
      <c r="J246" s="162" t="s">
        <v>758</v>
      </c>
      <c r="K246" s="163">
        <f t="shared" si="60"/>
        <v>170</v>
      </c>
      <c r="L246" s="164">
        <f t="shared" si="61"/>
        <v>0.18378378378378379</v>
      </c>
      <c r="M246" s="159" t="s">
        <v>540</v>
      </c>
      <c r="N246" s="165">
        <v>44201</v>
      </c>
      <c r="O246" s="1"/>
      <c r="P246" s="1"/>
      <c r="Q246" s="1"/>
      <c r="R246" s="6" t="s">
        <v>731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159</v>
      </c>
      <c r="B247" s="188">
        <v>44140</v>
      </c>
      <c r="C247" s="188"/>
      <c r="D247" s="189" t="s">
        <v>332</v>
      </c>
      <c r="E247" s="190" t="s">
        <v>570</v>
      </c>
      <c r="F247" s="160">
        <v>332.5</v>
      </c>
      <c r="G247" s="190"/>
      <c r="H247" s="190">
        <v>393</v>
      </c>
      <c r="I247" s="192">
        <v>406</v>
      </c>
      <c r="J247" s="162" t="s">
        <v>759</v>
      </c>
      <c r="K247" s="163">
        <f t="shared" si="60"/>
        <v>60.5</v>
      </c>
      <c r="L247" s="164">
        <f t="shared" si="61"/>
        <v>0.18195488721804512</v>
      </c>
      <c r="M247" s="159" t="s">
        <v>540</v>
      </c>
      <c r="N247" s="165">
        <v>44256</v>
      </c>
      <c r="O247" s="1"/>
      <c r="P247" s="1"/>
      <c r="Q247" s="1"/>
      <c r="R247" s="6" t="s">
        <v>731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160</v>
      </c>
      <c r="B248" s="188">
        <v>44141</v>
      </c>
      <c r="C248" s="188"/>
      <c r="D248" s="189" t="s">
        <v>449</v>
      </c>
      <c r="E248" s="190" t="s">
        <v>570</v>
      </c>
      <c r="F248" s="160">
        <v>231</v>
      </c>
      <c r="G248" s="190"/>
      <c r="H248" s="190">
        <v>281</v>
      </c>
      <c r="I248" s="192">
        <v>281</v>
      </c>
      <c r="J248" s="162" t="s">
        <v>628</v>
      </c>
      <c r="K248" s="163">
        <f t="shared" si="60"/>
        <v>50</v>
      </c>
      <c r="L248" s="164">
        <f t="shared" si="61"/>
        <v>0.21645021645021645</v>
      </c>
      <c r="M248" s="159" t="s">
        <v>540</v>
      </c>
      <c r="N248" s="165">
        <v>44358</v>
      </c>
      <c r="O248" s="1"/>
      <c r="P248" s="1"/>
      <c r="Q248" s="1"/>
      <c r="R248" s="6" t="s">
        <v>731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161</v>
      </c>
      <c r="B249" s="188">
        <v>44187</v>
      </c>
      <c r="C249" s="188"/>
      <c r="D249" s="189" t="s">
        <v>425</v>
      </c>
      <c r="E249" s="190" t="s">
        <v>570</v>
      </c>
      <c r="F249" s="160">
        <v>190</v>
      </c>
      <c r="G249" s="190"/>
      <c r="H249" s="190">
        <v>239</v>
      </c>
      <c r="I249" s="192">
        <v>239</v>
      </c>
      <c r="J249" s="162" t="s">
        <v>851</v>
      </c>
      <c r="K249" s="163">
        <f t="shared" si="60"/>
        <v>49</v>
      </c>
      <c r="L249" s="164">
        <f t="shared" si="61"/>
        <v>0.25789473684210529</v>
      </c>
      <c r="M249" s="159" t="s">
        <v>540</v>
      </c>
      <c r="N249" s="165">
        <v>44844</v>
      </c>
      <c r="O249" s="1"/>
      <c r="P249" s="1"/>
      <c r="Q249" s="1"/>
      <c r="R249" s="6" t="s">
        <v>731</v>
      </c>
    </row>
    <row r="250" spans="1:26" ht="12.75" customHeight="1">
      <c r="A250" s="187">
        <v>162</v>
      </c>
      <c r="B250" s="188">
        <v>44258</v>
      </c>
      <c r="C250" s="188"/>
      <c r="D250" s="189" t="s">
        <v>756</v>
      </c>
      <c r="E250" s="190" t="s">
        <v>570</v>
      </c>
      <c r="F250" s="160">
        <v>495</v>
      </c>
      <c r="G250" s="190"/>
      <c r="H250" s="190">
        <v>595</v>
      </c>
      <c r="I250" s="192">
        <v>590</v>
      </c>
      <c r="J250" s="162" t="s">
        <v>797</v>
      </c>
      <c r="K250" s="163">
        <f t="shared" ref="K250:K257" si="62">H250-F250</f>
        <v>100</v>
      </c>
      <c r="L250" s="164">
        <f t="shared" ref="L250:L257" si="63">K250/F250</f>
        <v>0.20202020202020202</v>
      </c>
      <c r="M250" s="159" t="s">
        <v>540</v>
      </c>
      <c r="N250" s="165">
        <v>44589</v>
      </c>
      <c r="O250" s="1"/>
      <c r="P250" s="1"/>
      <c r="R250" s="6" t="s">
        <v>731</v>
      </c>
    </row>
    <row r="251" spans="1:26" ht="12.75" customHeight="1">
      <c r="A251" s="187">
        <v>163</v>
      </c>
      <c r="B251" s="188">
        <v>44274</v>
      </c>
      <c r="C251" s="188"/>
      <c r="D251" s="189" t="s">
        <v>332</v>
      </c>
      <c r="E251" s="190" t="s">
        <v>570</v>
      </c>
      <c r="F251" s="160">
        <v>355</v>
      </c>
      <c r="G251" s="190"/>
      <c r="H251" s="190">
        <v>422.5</v>
      </c>
      <c r="I251" s="192">
        <v>420</v>
      </c>
      <c r="J251" s="162" t="s">
        <v>760</v>
      </c>
      <c r="K251" s="163">
        <f t="shared" si="62"/>
        <v>67.5</v>
      </c>
      <c r="L251" s="164">
        <f t="shared" si="63"/>
        <v>0.19014084507042253</v>
      </c>
      <c r="M251" s="159" t="s">
        <v>540</v>
      </c>
      <c r="N251" s="165">
        <v>44361</v>
      </c>
      <c r="O251" s="1"/>
      <c r="R251" s="205" t="s">
        <v>731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164</v>
      </c>
      <c r="B252" s="188">
        <v>44295</v>
      </c>
      <c r="C252" s="188"/>
      <c r="D252" s="189" t="s">
        <v>761</v>
      </c>
      <c r="E252" s="190" t="s">
        <v>570</v>
      </c>
      <c r="F252" s="160">
        <v>555</v>
      </c>
      <c r="G252" s="190"/>
      <c r="H252" s="190">
        <v>663</v>
      </c>
      <c r="I252" s="192">
        <v>663</v>
      </c>
      <c r="J252" s="162" t="s">
        <v>762</v>
      </c>
      <c r="K252" s="163">
        <f t="shared" si="62"/>
        <v>108</v>
      </c>
      <c r="L252" s="164">
        <f t="shared" si="63"/>
        <v>0.19459459459459461</v>
      </c>
      <c r="M252" s="159" t="s">
        <v>540</v>
      </c>
      <c r="N252" s="165">
        <v>44321</v>
      </c>
      <c r="O252" s="1"/>
      <c r="P252" s="1"/>
      <c r="Q252" s="1"/>
      <c r="R252" s="205" t="s">
        <v>731</v>
      </c>
    </row>
    <row r="253" spans="1:26" ht="12.75" customHeight="1">
      <c r="A253" s="187">
        <v>165</v>
      </c>
      <c r="B253" s="188">
        <v>44308</v>
      </c>
      <c r="C253" s="188"/>
      <c r="D253" s="189" t="s">
        <v>360</v>
      </c>
      <c r="E253" s="190" t="s">
        <v>570</v>
      </c>
      <c r="F253" s="160">
        <v>126.5</v>
      </c>
      <c r="G253" s="190"/>
      <c r="H253" s="190">
        <v>155</v>
      </c>
      <c r="I253" s="192">
        <v>155</v>
      </c>
      <c r="J253" s="162" t="s">
        <v>628</v>
      </c>
      <c r="K253" s="163">
        <f t="shared" si="62"/>
        <v>28.5</v>
      </c>
      <c r="L253" s="164">
        <f t="shared" si="63"/>
        <v>0.22529644268774704</v>
      </c>
      <c r="M253" s="159" t="s">
        <v>540</v>
      </c>
      <c r="N253" s="165">
        <v>44362</v>
      </c>
      <c r="O253" s="1"/>
      <c r="R253" s="205" t="s">
        <v>731</v>
      </c>
    </row>
    <row r="254" spans="1:26" ht="12.75" customHeight="1">
      <c r="A254" s="234">
        <v>166</v>
      </c>
      <c r="B254" s="235">
        <v>44368</v>
      </c>
      <c r="C254" s="235"/>
      <c r="D254" s="236" t="s">
        <v>377</v>
      </c>
      <c r="E254" s="237" t="s">
        <v>570</v>
      </c>
      <c r="F254" s="238">
        <v>287.5</v>
      </c>
      <c r="G254" s="237"/>
      <c r="H254" s="237">
        <v>245</v>
      </c>
      <c r="I254" s="239">
        <v>344</v>
      </c>
      <c r="J254" s="172" t="s">
        <v>792</v>
      </c>
      <c r="K254" s="173">
        <f t="shared" si="62"/>
        <v>-42.5</v>
      </c>
      <c r="L254" s="174">
        <f t="shared" si="63"/>
        <v>-0.14782608695652175</v>
      </c>
      <c r="M254" s="170" t="s">
        <v>552</v>
      </c>
      <c r="N254" s="167">
        <v>44508</v>
      </c>
      <c r="O254" s="1"/>
      <c r="R254" s="205" t="s">
        <v>731</v>
      </c>
    </row>
    <row r="255" spans="1:26" ht="12.75" customHeight="1">
      <c r="A255" s="187">
        <v>167</v>
      </c>
      <c r="B255" s="188">
        <v>44368</v>
      </c>
      <c r="C255" s="188"/>
      <c r="D255" s="189" t="s">
        <v>449</v>
      </c>
      <c r="E255" s="190" t="s">
        <v>570</v>
      </c>
      <c r="F255" s="160">
        <v>241</v>
      </c>
      <c r="G255" s="190"/>
      <c r="H255" s="190">
        <v>298</v>
      </c>
      <c r="I255" s="192">
        <v>320</v>
      </c>
      <c r="J255" s="162" t="s">
        <v>628</v>
      </c>
      <c r="K255" s="163">
        <f t="shared" si="62"/>
        <v>57</v>
      </c>
      <c r="L255" s="164">
        <f t="shared" si="63"/>
        <v>0.23651452282157676</v>
      </c>
      <c r="M255" s="159" t="s">
        <v>540</v>
      </c>
      <c r="N255" s="165">
        <v>44802</v>
      </c>
      <c r="O255" s="41"/>
      <c r="R255" s="205" t="s">
        <v>731</v>
      </c>
    </row>
    <row r="256" spans="1:26" ht="12.75" customHeight="1">
      <c r="A256" s="187">
        <v>168</v>
      </c>
      <c r="B256" s="188">
        <v>44406</v>
      </c>
      <c r="C256" s="188"/>
      <c r="D256" s="189" t="s">
        <v>360</v>
      </c>
      <c r="E256" s="190" t="s">
        <v>570</v>
      </c>
      <c r="F256" s="160">
        <v>162.5</v>
      </c>
      <c r="G256" s="190"/>
      <c r="H256" s="190">
        <v>200</v>
      </c>
      <c r="I256" s="192">
        <v>200</v>
      </c>
      <c r="J256" s="162" t="s">
        <v>628</v>
      </c>
      <c r="K256" s="163">
        <f t="shared" si="62"/>
        <v>37.5</v>
      </c>
      <c r="L256" s="164">
        <f t="shared" si="63"/>
        <v>0.23076923076923078</v>
      </c>
      <c r="M256" s="159" t="s">
        <v>540</v>
      </c>
      <c r="N256" s="165">
        <v>44802</v>
      </c>
      <c r="O256" s="1"/>
      <c r="R256" s="205" t="s">
        <v>731</v>
      </c>
    </row>
    <row r="257" spans="1:18" ht="12.75" customHeight="1">
      <c r="A257" s="187">
        <v>169</v>
      </c>
      <c r="B257" s="188">
        <v>44462</v>
      </c>
      <c r="C257" s="188"/>
      <c r="D257" s="189" t="s">
        <v>767</v>
      </c>
      <c r="E257" s="190" t="s">
        <v>570</v>
      </c>
      <c r="F257" s="160">
        <v>1235</v>
      </c>
      <c r="G257" s="190"/>
      <c r="H257" s="190">
        <v>1505</v>
      </c>
      <c r="I257" s="192">
        <v>1500</v>
      </c>
      <c r="J257" s="162" t="s">
        <v>628</v>
      </c>
      <c r="K257" s="163">
        <f t="shared" si="62"/>
        <v>270</v>
      </c>
      <c r="L257" s="164">
        <f t="shared" si="63"/>
        <v>0.21862348178137653</v>
      </c>
      <c r="M257" s="159" t="s">
        <v>540</v>
      </c>
      <c r="N257" s="165">
        <v>44564</v>
      </c>
      <c r="O257" s="1"/>
      <c r="R257" s="205" t="s">
        <v>731</v>
      </c>
    </row>
    <row r="258" spans="1:18" ht="12.75" customHeight="1">
      <c r="A258" s="218">
        <v>170</v>
      </c>
      <c r="B258" s="219">
        <v>44480</v>
      </c>
      <c r="C258" s="219"/>
      <c r="D258" s="220" t="s">
        <v>769</v>
      </c>
      <c r="E258" s="221" t="s">
        <v>570</v>
      </c>
      <c r="F258" s="222" t="s">
        <v>772</v>
      </c>
      <c r="G258" s="221"/>
      <c r="H258" s="221"/>
      <c r="I258" s="221">
        <v>145</v>
      </c>
      <c r="J258" s="223" t="s">
        <v>543</v>
      </c>
      <c r="K258" s="218"/>
      <c r="L258" s="219"/>
      <c r="M258" s="219"/>
      <c r="N258" s="220"/>
      <c r="O258" s="41"/>
      <c r="R258" s="205" t="s">
        <v>731</v>
      </c>
    </row>
    <row r="259" spans="1:18" ht="12.75" customHeight="1">
      <c r="A259" s="224">
        <v>171</v>
      </c>
      <c r="B259" s="225">
        <v>44481</v>
      </c>
      <c r="C259" s="225"/>
      <c r="D259" s="226" t="s">
        <v>258</v>
      </c>
      <c r="E259" s="227" t="s">
        <v>570</v>
      </c>
      <c r="F259" s="228" t="s">
        <v>771</v>
      </c>
      <c r="G259" s="227"/>
      <c r="H259" s="227"/>
      <c r="I259" s="227">
        <v>380</v>
      </c>
      <c r="J259" s="229" t="s">
        <v>543</v>
      </c>
      <c r="K259" s="224"/>
      <c r="L259" s="225"/>
      <c r="M259" s="225"/>
      <c r="N259" s="226"/>
      <c r="O259" s="41"/>
      <c r="R259" s="205" t="s">
        <v>731</v>
      </c>
    </row>
    <row r="260" spans="1:18" ht="12.75" customHeight="1">
      <c r="A260" s="187">
        <v>172</v>
      </c>
      <c r="B260" s="188">
        <v>44481</v>
      </c>
      <c r="C260" s="188"/>
      <c r="D260" s="189" t="s">
        <v>384</v>
      </c>
      <c r="E260" s="190" t="s">
        <v>570</v>
      </c>
      <c r="F260" s="160">
        <v>45.5</v>
      </c>
      <c r="G260" s="190"/>
      <c r="H260" s="190">
        <v>56.5</v>
      </c>
      <c r="I260" s="192">
        <v>56</v>
      </c>
      <c r="J260" s="162" t="s">
        <v>889</v>
      </c>
      <c r="K260" s="163">
        <f>H260-F260</f>
        <v>11</v>
      </c>
      <c r="L260" s="164">
        <f>K260/F260</f>
        <v>0.24175824175824176</v>
      </c>
      <c r="M260" s="159" t="s">
        <v>540</v>
      </c>
      <c r="N260" s="165">
        <v>44881</v>
      </c>
      <c r="O260" s="41"/>
      <c r="R260" s="205"/>
    </row>
    <row r="261" spans="1:18" ht="12.75" customHeight="1">
      <c r="A261" s="187">
        <v>173</v>
      </c>
      <c r="B261" s="188">
        <v>44551</v>
      </c>
      <c r="C261" s="188"/>
      <c r="D261" s="189" t="s">
        <v>118</v>
      </c>
      <c r="E261" s="190" t="s">
        <v>570</v>
      </c>
      <c r="F261" s="160">
        <v>2300</v>
      </c>
      <c r="G261" s="190"/>
      <c r="H261" s="190">
        <f>(2820+2200)/2</f>
        <v>2510</v>
      </c>
      <c r="I261" s="192">
        <v>3000</v>
      </c>
      <c r="J261" s="162" t="s">
        <v>805</v>
      </c>
      <c r="K261" s="163">
        <f>H261-F261</f>
        <v>210</v>
      </c>
      <c r="L261" s="164">
        <f>K261/F261</f>
        <v>9.1304347826086957E-2</v>
      </c>
      <c r="M261" s="159" t="s">
        <v>540</v>
      </c>
      <c r="N261" s="165">
        <v>44649</v>
      </c>
      <c r="O261" s="1"/>
      <c r="R261" s="205"/>
    </row>
    <row r="262" spans="1:18" ht="12.75" customHeight="1">
      <c r="A262" s="230">
        <v>174</v>
      </c>
      <c r="B262" s="225">
        <v>44606</v>
      </c>
      <c r="C262" s="230"/>
      <c r="D262" s="230" t="s">
        <v>404</v>
      </c>
      <c r="E262" s="227" t="s">
        <v>570</v>
      </c>
      <c r="F262" s="227" t="s">
        <v>800</v>
      </c>
      <c r="G262" s="227"/>
      <c r="H262" s="227"/>
      <c r="I262" s="227">
        <v>764</v>
      </c>
      <c r="J262" s="227" t="s">
        <v>543</v>
      </c>
      <c r="K262" s="227"/>
      <c r="L262" s="227"/>
      <c r="M262" s="227"/>
      <c r="N262" s="230"/>
      <c r="O262" s="41"/>
      <c r="R262" s="205"/>
    </row>
    <row r="263" spans="1:18" ht="12.75" customHeight="1">
      <c r="A263" s="187">
        <v>175</v>
      </c>
      <c r="B263" s="188">
        <v>44613</v>
      </c>
      <c r="C263" s="188"/>
      <c r="D263" s="189" t="s">
        <v>767</v>
      </c>
      <c r="E263" s="190" t="s">
        <v>570</v>
      </c>
      <c r="F263" s="160">
        <v>1255</v>
      </c>
      <c r="G263" s="190"/>
      <c r="H263" s="190">
        <v>1515</v>
      </c>
      <c r="I263" s="192">
        <v>1510</v>
      </c>
      <c r="J263" s="162" t="s">
        <v>628</v>
      </c>
      <c r="K263" s="163">
        <f>H263-F263</f>
        <v>260</v>
      </c>
      <c r="L263" s="164">
        <f>K263/F263</f>
        <v>0.20717131474103587</v>
      </c>
      <c r="M263" s="159" t="s">
        <v>540</v>
      </c>
      <c r="N263" s="165">
        <v>44834</v>
      </c>
      <c r="O263" s="41"/>
      <c r="R263" s="205"/>
    </row>
    <row r="264" spans="1:18" ht="12.75" customHeight="1">
      <c r="A264">
        <v>176</v>
      </c>
      <c r="B264" s="225">
        <v>44670</v>
      </c>
      <c r="C264" s="225"/>
      <c r="D264" s="230" t="s">
        <v>505</v>
      </c>
      <c r="E264" s="276" t="s">
        <v>570</v>
      </c>
      <c r="F264" s="227" t="s">
        <v>807</v>
      </c>
      <c r="G264" s="227"/>
      <c r="H264" s="227"/>
      <c r="I264" s="227">
        <v>553</v>
      </c>
      <c r="J264" s="227" t="s">
        <v>543</v>
      </c>
      <c r="K264" s="227"/>
      <c r="L264" s="227"/>
      <c r="M264" s="227"/>
      <c r="N264" s="227"/>
      <c r="O264" s="41"/>
      <c r="R264" s="205"/>
    </row>
    <row r="265" spans="1:18" ht="12.75" customHeight="1">
      <c r="A265" s="187">
        <v>177</v>
      </c>
      <c r="B265" s="188">
        <v>44746</v>
      </c>
      <c r="C265" s="188"/>
      <c r="D265" s="189" t="s">
        <v>841</v>
      </c>
      <c r="E265" s="190" t="s">
        <v>570</v>
      </c>
      <c r="F265" s="160">
        <v>207.5</v>
      </c>
      <c r="G265" s="190"/>
      <c r="H265" s="190">
        <v>254</v>
      </c>
      <c r="I265" s="192">
        <v>254</v>
      </c>
      <c r="J265" s="162" t="s">
        <v>628</v>
      </c>
      <c r="K265" s="163">
        <f>H265-F265</f>
        <v>46.5</v>
      </c>
      <c r="L265" s="164">
        <f>K265/F265</f>
        <v>0.22409638554216868</v>
      </c>
      <c r="M265" s="159" t="s">
        <v>540</v>
      </c>
      <c r="N265" s="165">
        <v>44792</v>
      </c>
      <c r="O265" s="1"/>
      <c r="R265" s="205"/>
    </row>
    <row r="266" spans="1:18" ht="12.75" customHeight="1">
      <c r="A266" s="187">
        <v>178</v>
      </c>
      <c r="B266" s="188">
        <v>44775</v>
      </c>
      <c r="C266" s="188"/>
      <c r="D266" s="189" t="s">
        <v>451</v>
      </c>
      <c r="E266" s="190" t="s">
        <v>570</v>
      </c>
      <c r="F266" s="160">
        <v>31.25</v>
      </c>
      <c r="G266" s="190"/>
      <c r="H266" s="190">
        <v>38.75</v>
      </c>
      <c r="I266" s="192">
        <v>38</v>
      </c>
      <c r="J266" s="162" t="s">
        <v>628</v>
      </c>
      <c r="K266" s="163">
        <f t="shared" ref="K266" si="64">H266-F266</f>
        <v>7.5</v>
      </c>
      <c r="L266" s="164">
        <f t="shared" ref="L266" si="65">K266/F266</f>
        <v>0.24</v>
      </c>
      <c r="M266" s="159" t="s">
        <v>540</v>
      </c>
      <c r="N266" s="165">
        <v>44844</v>
      </c>
      <c r="O266" s="41"/>
      <c r="R266" s="54"/>
    </row>
    <row r="267" spans="1:18" ht="12.75" customHeight="1">
      <c r="A267" s="224">
        <v>179</v>
      </c>
      <c r="B267" s="225">
        <v>44841</v>
      </c>
      <c r="C267" s="230"/>
      <c r="D267" s="301" t="s">
        <v>849</v>
      </c>
      <c r="E267" s="300" t="s">
        <v>570</v>
      </c>
      <c r="F267" s="227" t="s">
        <v>850</v>
      </c>
      <c r="G267" s="227"/>
      <c r="H267" s="227"/>
      <c r="I267" s="227">
        <v>840</v>
      </c>
      <c r="J267" s="227" t="s">
        <v>543</v>
      </c>
      <c r="K267" s="227"/>
      <c r="L267" s="227"/>
      <c r="M267" s="227"/>
      <c r="N267" s="227"/>
      <c r="O267" s="41"/>
      <c r="Q267" s="208"/>
      <c r="R267" s="54"/>
    </row>
    <row r="268" spans="1:18" ht="12.75" customHeight="1">
      <c r="A268" s="224">
        <v>180</v>
      </c>
      <c r="B268" s="225">
        <v>44844</v>
      </c>
      <c r="C268" s="230"/>
      <c r="D268" s="301" t="s">
        <v>406</v>
      </c>
      <c r="E268" s="300" t="s">
        <v>570</v>
      </c>
      <c r="F268" s="227" t="s">
        <v>852</v>
      </c>
      <c r="G268" s="227"/>
      <c r="H268" s="227"/>
      <c r="I268" s="227">
        <v>291</v>
      </c>
      <c r="J268" s="227" t="s">
        <v>543</v>
      </c>
      <c r="K268" s="227"/>
      <c r="L268" s="227"/>
      <c r="M268" s="227"/>
      <c r="N268" s="227"/>
      <c r="O268" s="41"/>
      <c r="Q268" s="208"/>
      <c r="R268" s="54"/>
    </row>
    <row r="269" spans="1:18" ht="12.75" customHeight="1">
      <c r="A269" s="224">
        <v>181</v>
      </c>
      <c r="B269" s="225">
        <v>44845</v>
      </c>
      <c r="C269" s="230"/>
      <c r="D269" s="301" t="s">
        <v>404</v>
      </c>
      <c r="E269" s="300" t="s">
        <v>570</v>
      </c>
      <c r="F269" s="227" t="s">
        <v>885</v>
      </c>
      <c r="G269" s="227"/>
      <c r="H269" s="227"/>
      <c r="I269" s="227">
        <v>765</v>
      </c>
      <c r="J269" s="227" t="s">
        <v>543</v>
      </c>
      <c r="K269" s="227"/>
      <c r="L269" s="227"/>
      <c r="M269" s="227"/>
      <c r="N269" s="227"/>
      <c r="O269" s="41"/>
      <c r="Q269" s="208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B272" s="206" t="s">
        <v>763</v>
      </c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1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1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A276" s="207"/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A277" s="207"/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A278" s="53"/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</sheetData>
  <autoFilter ref="R1:R27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2022-12-06T02:39:25Z</dcterms:modified>
</cp:coreProperties>
</file>