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53" i="7"/>
  <c r="K53"/>
  <c r="M53" s="1"/>
  <c r="L52" l="1"/>
  <c r="K52"/>
  <c r="L50"/>
  <c r="K50"/>
  <c r="L34"/>
  <c r="K34"/>
  <c r="M34" s="1"/>
  <c r="K61"/>
  <c r="M61" s="1"/>
  <c r="K63"/>
  <c r="M63" s="1"/>
  <c r="K66"/>
  <c r="M66" s="1"/>
  <c r="K65"/>
  <c r="M65" s="1"/>
  <c r="L33"/>
  <c r="K33"/>
  <c r="L48"/>
  <c r="K48"/>
  <c r="M46"/>
  <c r="L46"/>
  <c r="K46"/>
  <c r="M52" l="1"/>
  <c r="M50"/>
  <c r="M48"/>
  <c r="M33"/>
  <c r="L28" l="1"/>
  <c r="K28"/>
  <c r="M28" s="1"/>
  <c r="K64"/>
  <c r="M64" s="1"/>
  <c r="L30"/>
  <c r="K30"/>
  <c r="M30" s="1"/>
  <c r="K252"/>
  <c r="L252" s="1"/>
  <c r="L49"/>
  <c r="K49"/>
  <c r="M49" s="1"/>
  <c r="K62"/>
  <c r="M62" s="1"/>
  <c r="L26"/>
  <c r="K26"/>
  <c r="L25"/>
  <c r="K25"/>
  <c r="M25" s="1"/>
  <c r="M26" l="1"/>
  <c r="L13"/>
  <c r="K13"/>
  <c r="M13" l="1"/>
  <c r="L10" l="1"/>
  <c r="K10"/>
  <c r="M10" l="1"/>
  <c r="K249" l="1"/>
  <c r="L249" s="1"/>
  <c r="M7" l="1"/>
  <c r="F237" l="1"/>
  <c r="K238"/>
  <c r="L238" s="1"/>
  <c r="K229"/>
  <c r="L229" s="1"/>
  <c r="K232"/>
  <c r="L232" s="1"/>
  <c r="K240" l="1"/>
  <c r="L240" s="1"/>
  <c r="F231"/>
  <c r="F230"/>
  <c r="F228"/>
  <c r="K228" s="1"/>
  <c r="L228" s="1"/>
  <c r="F208"/>
  <c r="F160"/>
  <c r="K239" l="1"/>
  <c r="L239" s="1"/>
  <c r="K237"/>
  <c r="L237" s="1"/>
  <c r="K243"/>
  <c r="L243" s="1"/>
  <c r="K244"/>
  <c r="L244" s="1"/>
  <c r="K236"/>
  <c r="L236" s="1"/>
  <c r="K246"/>
  <c r="L246" s="1"/>
  <c r="K242"/>
  <c r="L242" s="1"/>
  <c r="K235" l="1"/>
  <c r="L235" s="1"/>
  <c r="K224"/>
  <c r="L224" s="1"/>
  <c r="K226"/>
  <c r="L226" s="1"/>
  <c r="K223"/>
  <c r="L223" s="1"/>
  <c r="K225"/>
  <c r="L225" s="1"/>
  <c r="K154"/>
  <c r="L154" s="1"/>
  <c r="K207"/>
  <c r="L207" s="1"/>
  <c r="K221"/>
  <c r="L221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0"/>
  <c r="L210" s="1"/>
  <c r="K209"/>
  <c r="L209" s="1"/>
  <c r="K208"/>
  <c r="L208" s="1"/>
  <c r="K204"/>
  <c r="L204" s="1"/>
  <c r="K203"/>
  <c r="L203" s="1"/>
  <c r="K202"/>
  <c r="L202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0"/>
  <c r="L180" s="1"/>
  <c r="K178"/>
  <c r="L178" s="1"/>
  <c r="K176"/>
  <c r="L176" s="1"/>
  <c r="K175"/>
  <c r="L175" s="1"/>
  <c r="K174"/>
  <c r="L174" s="1"/>
  <c r="K172"/>
  <c r="L172" s="1"/>
  <c r="K171"/>
  <c r="L171" s="1"/>
  <c r="K170"/>
  <c r="L170" s="1"/>
  <c r="K169"/>
  <c r="K168"/>
  <c r="L168" s="1"/>
  <c r="K167"/>
  <c r="L167" s="1"/>
  <c r="K165"/>
  <c r="L165" s="1"/>
  <c r="K164"/>
  <c r="L164" s="1"/>
  <c r="K163"/>
  <c r="L163" s="1"/>
  <c r="K162"/>
  <c r="L162" s="1"/>
  <c r="K161"/>
  <c r="L161" s="1"/>
  <c r="K160"/>
  <c r="L160" s="1"/>
  <c r="H159"/>
  <c r="K159" s="1"/>
  <c r="L159" s="1"/>
  <c r="K156"/>
  <c r="L156" s="1"/>
  <c r="K155"/>
  <c r="L155" s="1"/>
  <c r="K153"/>
  <c r="L153" s="1"/>
  <c r="K152"/>
  <c r="L152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H125"/>
  <c r="K125" s="1"/>
  <c r="L125" s="1"/>
  <c r="F124"/>
  <c r="K124" s="1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D7" i="6"/>
  <c r="K6" i="4"/>
  <c r="K6" i="3"/>
  <c r="L6" i="2"/>
</calcChain>
</file>

<file path=xl/sharedStrings.xml><?xml version="1.0" encoding="utf-8"?>
<sst xmlns="http://schemas.openxmlformats.org/spreadsheetml/2006/main" count="7468" uniqueCount="3788">
  <si>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</si>
  <si>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</si>
  <si>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</si>
  <si>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</si>
  <si>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</si>
  <si>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</si>
  <si>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</si>
  <si>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</si>
  <si>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</si>
  <si>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</si>
  <si>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</si>
  <si>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</si>
  <si>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</si>
  <si>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</si>
  <si>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</si>
  <si>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</si>
  <si>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</si>
  <si>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</si>
  <si>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</si>
  <si>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</si>
  <si>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</si>
  <si>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</si>
  <si>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</si>
  <si>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</si>
  <si>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</si>
  <si>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</si>
  <si>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</si>
  <si>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</si>
  <si>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</si>
  <si>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</si>
  <si>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</si>
  <si>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</si>
  <si>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</si>
  <si>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</si>
  <si>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</si>
  <si>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</si>
  <si>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</si>
  <si>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</si>
  <si>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</si>
  <si>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</si>
  <si>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</si>
  <si>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</si>
  <si>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</si>
  <si>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</si>
  <si>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</si>
  <si>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</si>
  <si>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</si>
  <si>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</si>
  <si>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</si>
  <si>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</si>
  <si>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</si>
  <si>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</si>
  <si>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</si>
  <si>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</si>
  <si>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</si>
  <si>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</si>
  <si>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</si>
  <si>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</si>
  <si>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</si>
  <si>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</si>
  <si>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</si>
  <si>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</si>
  <si>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</si>
  <si>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</si>
  <si>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</si>
  <si>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</si>
  <si>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</si>
  <si>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</si>
  <si>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</si>
  <si>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</si>
  <si>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</si>
  <si>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</si>
  <si>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</si>
  <si>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</si>
  <si>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</si>
  <si>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</si>
  <si>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</si>
  <si>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</si>
  <si>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</si>
  <si>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</si>
  <si>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</si>
  <si>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</si>
  <si>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</si>
  <si>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</si>
  <si>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</si>
  <si>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</si>
  <si>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</si>
  <si>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</si>
  <si>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</si>
  <si>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</si>
  <si>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</si>
  <si>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</si>
  <si>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</si>
  <si>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</si>
  <si>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</si>
  <si>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</si>
  <si>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</si>
  <si>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</si>
  <si>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</si>
  <si>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</si>
  <si>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</si>
  <si>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</si>
  <si>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</si>
  <si>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</si>
  <si>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</si>
  <si>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</si>
  <si>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</si>
  <si>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</si>
  <si>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</si>
  <si>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</si>
  <si>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</si>
  <si>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</si>
  <si>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</si>
  <si>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</si>
  <si>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</si>
  <si>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</si>
  <si>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</si>
  <si>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</si>
  <si>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</si>
  <si>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</si>
  <si>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</si>
  <si>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</si>
  <si>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</si>
  <si>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</si>
  <si>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</si>
  <si>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</si>
  <si>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</si>
  <si>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</si>
  <si>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</si>
  <si>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</si>
  <si>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</si>
  <si>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</si>
  <si>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</si>
  <si>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</si>
  <si>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</si>
  <si>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</si>
  <si>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</si>
  <si>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</si>
  <si>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</si>
  <si>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</si>
  <si>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</si>
  <si>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</si>
  <si>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</si>
  <si>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</si>
  <si>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</si>
  <si>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</si>
  <si>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</si>
  <si>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</si>
  <si>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</si>
  <si>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</si>
  <si>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</si>
  <si>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</si>
  <si>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</si>
  <si>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</si>
  <si>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</si>
  <si>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</si>
  <si>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</si>
  <si>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</si>
  <si>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</si>
  <si>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</si>
  <si>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</si>
  <si>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</si>
  <si>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</si>
  <si>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</si>
  <si>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</si>
  <si>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</si>
  <si>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</si>
  <si>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</si>
  <si>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</si>
  <si>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</si>
  <si>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</si>
  <si>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</si>
  <si>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</si>
  <si>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</si>
  <si>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</si>
  <si>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</si>
  <si>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</si>
  <si>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</si>
  <si>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</si>
  <si>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</si>
  <si>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</si>
  <si>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</si>
  <si>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</si>
  <si>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</si>
  <si>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</si>
  <si>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</si>
  <si>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</si>
  <si>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</si>
  <si>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</si>
  <si>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</si>
  <si>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</si>
  <si>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</si>
  <si>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</si>
  <si>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</si>
  <si>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</si>
  <si>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</si>
  <si>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</si>
  <si>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</si>
  <si>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</si>
  <si>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</si>
  <si>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</si>
  <si>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</si>
  <si>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</si>
  <si>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</si>
  <si>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</si>
  <si>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</si>
  <si>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</si>
  <si>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</si>
  <si>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</si>
  <si>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</si>
  <si>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</si>
  <si>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</si>
  <si>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</si>
  <si>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</si>
  <si>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</si>
  <si>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</si>
  <si>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</si>
  <si>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</si>
  <si>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</si>
  <si>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</si>
  <si>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</si>
  <si>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</si>
  <si>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</si>
  <si>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</si>
  <si>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</si>
  <si>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</si>
  <si>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</si>
  <si>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</si>
  <si>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</si>
  <si>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</si>
  <si>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</si>
  <si>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</si>
  <si>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</si>
  <si>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</si>
  <si>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</si>
  <si>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</si>
  <si>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</si>
  <si>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</si>
  <si>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</si>
  <si>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</si>
  <si>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</si>
  <si>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</si>
  <si>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</si>
  <si>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</si>
  <si>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</si>
  <si>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</si>
  <si>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</si>
  <si>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</si>
  <si>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</si>
  <si>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</si>
  <si>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</si>
  <si>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</si>
  <si>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</si>
  <si>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</si>
  <si>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</si>
  <si>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</si>
  <si>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</si>
  <si>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</si>
  <si>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</si>
  <si>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</si>
  <si>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</si>
  <si>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</si>
  <si>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</si>
  <si>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</si>
  <si>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</si>
  <si>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</si>
  <si>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</si>
  <si>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</si>
  <si>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</si>
  <si>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</si>
  <si>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</si>
  <si>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</si>
  <si>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</si>
  <si>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</si>
  <si>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</si>
  <si>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</si>
  <si>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</si>
  <si>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</si>
  <si>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</si>
  <si>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</si>
  <si>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</si>
  <si>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</si>
  <si>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</si>
  <si>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</si>
  <si>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</si>
  <si>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</si>
  <si>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</si>
  <si>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</si>
  <si>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</si>
  <si>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</si>
  <si>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</si>
  <si>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</si>
  <si>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</si>
  <si>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</si>
  <si>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</si>
  <si>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</si>
  <si>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</si>
  <si>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</si>
  <si>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</si>
  <si>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</si>
  <si>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</si>
  <si>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</si>
  <si>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</si>
  <si>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</si>
  <si>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</si>
  <si>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</si>
  <si>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</si>
  <si>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</si>
  <si>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</si>
  <si>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</si>
  <si>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</si>
  <si>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</si>
  <si>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</si>
  <si>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</si>
  <si>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</si>
  <si>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</si>
  <si>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</si>
  <si>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</si>
  <si>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</si>
  <si>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</si>
  <si>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</si>
  <si>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</si>
  <si>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</si>
  <si>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</si>
  <si>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</si>
  <si>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</si>
  <si>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</si>
  <si>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</si>
  <si>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</si>
  <si>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</si>
  <si>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</si>
  <si>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</si>
  <si>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</si>
  <si>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</si>
  <si>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</si>
  <si>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</si>
  <si>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</si>
  <si>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</si>
  <si>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</si>
  <si>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</si>
  <si>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</si>
  <si>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</si>
  <si>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</si>
  <si>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</si>
  <si>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</si>
  <si>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</si>
  <si>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</si>
  <si>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</si>
  <si>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</si>
  <si>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</si>
  <si>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</si>
  <si>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</si>
  <si>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</si>
  <si>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</si>
  <si>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</si>
  <si>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</si>
  <si>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</si>
  <si>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</si>
  <si>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</si>
  <si>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</si>
  <si>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</si>
  <si>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</si>
  <si>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</si>
  <si>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</si>
  <si>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</si>
  <si>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</si>
  <si>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</si>
  <si>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</si>
  <si>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</si>
  <si>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</si>
  <si>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</si>
  <si>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</si>
  <si>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</si>
  <si>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</si>
  <si>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</si>
  <si>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</si>
  <si>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</si>
  <si>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</si>
  <si>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</si>
  <si>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</si>
  <si>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</si>
  <si>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</si>
  <si>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</si>
  <si>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</si>
  <si>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</si>
  <si>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</si>
  <si>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</si>
  <si>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</si>
  <si>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</si>
  <si>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</si>
  <si>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</si>
  <si>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</si>
  <si>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</si>
  <si>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</si>
  <si>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</si>
  <si>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</si>
  <si>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</si>
  <si>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</si>
  <si>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</si>
  <si>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</si>
  <si>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</si>
  <si>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</si>
  <si>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</si>
  <si>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</si>
  <si>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</si>
  <si>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</si>
  <si>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</si>
  <si>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</si>
  <si>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</si>
  <si>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</si>
  <si>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</si>
  <si>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</si>
  <si>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</si>
  <si>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</si>
  <si>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</si>
  <si>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</si>
  <si>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</si>
  <si>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</si>
  <si>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</si>
  <si>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</si>
  <si>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</si>
  <si>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</si>
  <si>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</si>
  <si>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</si>
  <si>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</si>
  <si>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</si>
  <si>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</si>
  <si>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</si>
  <si>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</si>
  <si>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</si>
  <si>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</si>
  <si>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</si>
  <si>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</si>
  <si>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</si>
  <si>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</si>
  <si>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</si>
  <si>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</si>
  <si>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</si>
  <si>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</si>
  <si>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</si>
  <si>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</si>
  <si>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</si>
  <si>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</si>
  <si>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</si>
  <si>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</si>
  <si>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</si>
  <si>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</si>
  <si>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</si>
  <si>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</si>
  <si>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</si>
  <si>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</si>
  <si>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</si>
  <si>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</si>
  <si>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</si>
  <si>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</si>
  <si>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</si>
  <si>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</si>
  <si>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</si>
  <si>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</si>
  <si>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</si>
  <si>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</si>
  <si>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</si>
  <si>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</si>
  <si>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</si>
  <si>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</si>
  <si>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</si>
  <si>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</si>
  <si>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</si>
  <si>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</si>
  <si>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</si>
  <si>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</si>
  <si>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</si>
  <si>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</si>
  <si>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</si>
  <si>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</si>
  <si>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</si>
  <si>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</si>
  <si>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</si>
  <si>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</si>
  <si>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</si>
  <si>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</si>
  <si>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</si>
  <si>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</si>
  <si>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</si>
  <si>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</si>
  <si>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</si>
  <si>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</si>
  <si>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</si>
  <si>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</si>
  <si>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</si>
  <si>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</si>
  <si>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</si>
  <si>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</si>
  <si>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</si>
  <si>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</si>
  <si>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</si>
  <si>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</si>
  <si>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</si>
  <si>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</si>
  <si>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</si>
  <si>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</si>
  <si>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</si>
  <si>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</si>
  <si>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</si>
  <si>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</si>
  <si>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</si>
  <si>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</si>
  <si>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</si>
  <si>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</si>
  <si>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</si>
  <si>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</si>
  <si>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</si>
  <si>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</si>
  <si>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</si>
  <si>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</si>
  <si>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</si>
  <si>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</si>
  <si>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</si>
  <si>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</si>
  <si>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</si>
  <si>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</si>
  <si>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</si>
  <si>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</si>
  <si>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</si>
  <si>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</si>
  <si>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</si>
  <si>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</si>
  <si>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</si>
  <si>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</si>
  <si>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</si>
  <si>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</si>
  <si>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</si>
  <si>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</si>
  <si>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</si>
  <si>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</si>
  <si>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</si>
  <si>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</si>
  <si>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</si>
  <si>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</si>
  <si>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</si>
  <si>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</si>
  <si>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</si>
  <si>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</si>
  <si>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</si>
  <si>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</si>
  <si>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</si>
  <si>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</si>
  <si>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</si>
  <si>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</si>
  <si>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</si>
  <si>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</si>
  <si>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</si>
  <si>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</si>
  <si>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</si>
  <si>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</si>
  <si>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</si>
  <si>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</si>
  <si>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</si>
  <si>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</si>
  <si>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</si>
  <si>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</si>
  <si>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</si>
  <si>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</si>
  <si>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</si>
  <si>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</si>
  <si>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</si>
  <si>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</si>
  <si>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</si>
  <si>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</si>
  <si>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</si>
  <si>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</si>
  <si>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</si>
  <si>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</si>
  <si>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</si>
  <si>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</si>
  <si>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</si>
  <si>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</si>
  <si>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</si>
  <si>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</si>
  <si>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</si>
  <si>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</si>
  <si>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</si>
  <si>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</si>
  <si>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</si>
  <si>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</si>
  <si>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</si>
  <si>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</si>
  <si>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</si>
  <si>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</si>
  <si>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</si>
  <si>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</si>
  <si>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</si>
  <si>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</si>
  <si>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</si>
  <si>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</si>
  <si>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</si>
  <si>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</si>
  <si>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</si>
  <si>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</si>
  <si>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</si>
  <si>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</si>
  <si>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</si>
  <si>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</si>
  <si>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</si>
  <si>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</si>
  <si>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</si>
  <si>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</si>
  <si>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</si>
  <si>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</si>
  <si>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</si>
  <si>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</si>
  <si>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</si>
  <si>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</si>
  <si>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</si>
  <si>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</si>
  <si>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</si>
  <si>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</si>
  <si>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</si>
  <si>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</si>
  <si>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</si>
  <si>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</si>
  <si>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</si>
  <si>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</si>
  <si>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</si>
  <si>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</si>
  <si>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</si>
  <si>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</si>
  <si>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</si>
  <si>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</si>
  <si>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</si>
  <si>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</si>
  <si>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</si>
  <si>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</si>
  <si>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</si>
  <si>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</si>
  <si>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</si>
  <si>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</si>
  <si>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</si>
  <si>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</si>
  <si>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</si>
  <si>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</si>
  <si>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</si>
  <si>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</si>
  <si>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</si>
  <si>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</si>
  <si>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</si>
  <si>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</si>
  <si>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</si>
  <si>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</si>
  <si>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</si>
  <si>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</si>
  <si>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</si>
  <si>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</si>
  <si>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</si>
  <si>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</si>
  <si>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</si>
  <si>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</si>
  <si>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</si>
  <si>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</si>
  <si>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</si>
  <si>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</si>
  <si>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</si>
  <si>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</si>
  <si>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</si>
  <si>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</si>
  <si>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</si>
  <si>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</si>
  <si>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</si>
  <si>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</si>
  <si>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</si>
  <si>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</si>
  <si>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</si>
  <si>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</si>
  <si>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</si>
  <si>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</si>
  <si>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</si>
  <si>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</si>
  <si>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</si>
  <si>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</si>
  <si>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</si>
  <si>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</si>
  <si>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</si>
  <si>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</si>
  <si>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</si>
  <si>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</si>
  <si>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</si>
  <si>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</si>
  <si>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</si>
  <si>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</si>
  <si>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</si>
  <si>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</si>
  <si>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</si>
  <si>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</si>
  <si>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</si>
  <si>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</si>
  <si>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</si>
  <si>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</si>
  <si>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</si>
  <si>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</si>
  <si>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</si>
  <si>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</si>
  <si>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</si>
  <si>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</si>
  <si>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</si>
  <si>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</si>
  <si>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</si>
  <si>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</si>
  <si>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</si>
  <si>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</si>
  <si>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</si>
  <si>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</si>
  <si>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</si>
  <si>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</si>
  <si>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</si>
  <si>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</si>
  <si>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</si>
  <si>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</si>
  <si>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</si>
  <si>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</si>
  <si>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</si>
  <si>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</si>
  <si>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</si>
  <si>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</si>
  <si>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</si>
  <si>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</si>
  <si>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</si>
  <si>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</si>
  <si>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</si>
  <si>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</si>
  <si>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</si>
  <si>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</si>
  <si>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</si>
  <si>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</si>
  <si>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</si>
  <si>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</si>
  <si>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</si>
  <si>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</si>
  <si>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</si>
  <si>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</si>
  <si>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</si>
  <si>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</si>
  <si>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</si>
  <si>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</si>
  <si>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</si>
  <si>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</si>
  <si>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</si>
  <si>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</si>
  <si>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</si>
  <si>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</si>
  <si>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</si>
  <si>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</si>
  <si>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</si>
  <si>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</si>
  <si>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</si>
  <si>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</si>
  <si>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</si>
  <si>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</si>
  <si>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</si>
  <si>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</si>
  <si>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</si>
  <si>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</si>
  <si>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</si>
  <si>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</si>
  <si>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</si>
  <si>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</si>
  <si>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</si>
  <si>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</si>
  <si>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</si>
  <si>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</si>
  <si>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</si>
  <si>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</si>
  <si>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</si>
  <si>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</si>
  <si>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</si>
  <si>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</si>
  <si>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</si>
  <si>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</si>
  <si>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</si>
  <si>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</si>
  <si>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</si>
  <si>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</si>
  <si>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</si>
  <si>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</si>
  <si>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</si>
  <si>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</si>
  <si>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</si>
  <si>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</si>
  <si>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</si>
  <si>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</si>
  <si>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</si>
  <si>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</si>
  <si>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</si>
  <si>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</si>
  <si>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</si>
  <si>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</si>
  <si>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</si>
  <si>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</si>
  <si>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</si>
  <si>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</si>
  <si>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</si>
  <si>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</si>
  <si>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</si>
  <si>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</si>
  <si>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</si>
  <si>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</si>
  <si>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</si>
  <si>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</si>
  <si>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</si>
  <si>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</si>
  <si>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</si>
  <si>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</si>
  <si>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</si>
  <si>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</si>
  <si>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</si>
  <si>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</si>
  <si>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</si>
  <si>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</si>
  <si>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</si>
  <si>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</si>
  <si>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</si>
  <si>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</si>
  <si>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</si>
  <si>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</si>
  <si>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</si>
  <si>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</si>
  <si>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</si>
  <si>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</si>
  <si>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</si>
  <si>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</si>
  <si>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</si>
  <si>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</si>
  <si>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</si>
  <si>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</si>
  <si>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</si>
  <si>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</si>
  <si>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</si>
  <si>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</si>
  <si>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</si>
  <si>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</si>
  <si>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</si>
  <si>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</si>
  <si>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</si>
  <si>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</si>
  <si>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</si>
  <si>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</si>
  <si>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</si>
  <si>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</si>
  <si>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</si>
  <si>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</si>
  <si>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</si>
  <si>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</si>
  <si>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</si>
  <si>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</si>
  <si>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</si>
  <si>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</si>
  <si>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</si>
  <si>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</si>
  <si>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</si>
  <si>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</si>
  <si>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</si>
  <si>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</si>
  <si>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</si>
  <si>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</si>
  <si>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</si>
  <si>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</si>
  <si>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</si>
  <si>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</si>
  <si>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</si>
  <si>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</si>
  <si>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</si>
  <si>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</si>
  <si>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</si>
  <si>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</si>
  <si>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</si>
  <si>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</si>
  <si>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</si>
  <si>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</si>
  <si>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</si>
  <si>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</si>
  <si>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</si>
  <si>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</si>
  <si>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</si>
  <si>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</si>
  <si>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</si>
  <si>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</si>
  <si>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</si>
  <si>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</si>
  <si>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</si>
  <si>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</si>
  <si>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</si>
  <si>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</si>
  <si>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</si>
  <si>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</si>
  <si>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</si>
  <si>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</si>
  <si>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</si>
  <si>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</si>
  <si>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</si>
  <si>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</si>
  <si>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</si>
  <si>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</si>
  <si>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</si>
  <si>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</si>
  <si>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</si>
  <si>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</si>
  <si>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</si>
  <si>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</si>
  <si>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</si>
  <si>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</si>
  <si>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</si>
  <si>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</si>
  <si>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</si>
  <si>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</si>
  <si>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</si>
  <si>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</si>
  <si>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</si>
  <si>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</si>
  <si>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</si>
  <si>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</si>
  <si>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</si>
  <si>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</si>
  <si>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</si>
  <si>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</si>
  <si>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</si>
  <si>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</si>
  <si>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</si>
  <si>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</si>
  <si>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</si>
  <si>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</si>
  <si>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</si>
  <si>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</si>
  <si>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</si>
  <si>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</si>
  <si>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</si>
  <si>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</si>
  <si>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</si>
  <si>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</si>
  <si>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</si>
  <si>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</si>
  <si>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</si>
  <si>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</si>
  <si>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</si>
  <si>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</si>
  <si>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</si>
  <si>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</si>
  <si>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</si>
  <si>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</si>
  <si>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</si>
  <si>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</si>
  <si>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</si>
  <si>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</si>
  <si>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</si>
  <si>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</si>
  <si>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</si>
  <si>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</si>
  <si>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</si>
  <si>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</si>
  <si>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</si>
  <si>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</si>
  <si>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</si>
  <si>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</si>
  <si>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</si>
  <si>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</si>
  <si>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</si>
  <si>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</si>
  <si>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</si>
  <si>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</si>
  <si>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</si>
  <si>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</si>
  <si>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</si>
  <si>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</si>
  <si>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</si>
  <si>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</si>
  <si>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</si>
  <si>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</si>
  <si>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</si>
  <si>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</si>
  <si>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</si>
  <si>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</si>
  <si>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</si>
  <si>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</si>
  <si>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</si>
  <si>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</si>
  <si>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</si>
  <si>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</si>
  <si>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</si>
  <si>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</si>
  <si>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</si>
  <si>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</si>
  <si>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</si>
  <si>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</si>
  <si>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</si>
  <si>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</si>
  <si>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</si>
  <si>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</si>
  <si>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</si>
  <si>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</si>
  <si>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</si>
  <si>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</si>
  <si>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</si>
  <si>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</si>
  <si>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</si>
  <si>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</si>
  <si>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</si>
  <si>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</si>
  <si>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</si>
  <si>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</si>
  <si>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</si>
  <si>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</si>
  <si>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</si>
  <si>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</si>
  <si>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</si>
  <si>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</si>
  <si>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</si>
  <si>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</si>
  <si>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</si>
  <si>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</si>
  <si>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</si>
  <si>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</si>
  <si>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</si>
  <si>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</si>
  <si>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</si>
  <si>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</si>
  <si>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</si>
  <si>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</si>
  <si>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</si>
  <si>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</si>
  <si>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</si>
  <si>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</si>
  <si>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</si>
  <si>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</si>
  <si>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</si>
  <si>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</si>
  <si>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</si>
  <si>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</si>
  <si>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</si>
  <si>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</si>
  <si>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</si>
  <si>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</si>
  <si>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</si>
  <si>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</si>
  <si>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</si>
  <si>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</si>
  <si>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</si>
  <si>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</si>
  <si>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</si>
  <si>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</si>
  <si>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</si>
  <si>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</si>
  <si>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</si>
  <si>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</si>
  <si>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</si>
  <si>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</si>
  <si>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</si>
  <si>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</si>
  <si>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</si>
  <si>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</si>
  <si>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</si>
  <si>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</si>
  <si>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</si>
  <si>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</si>
  <si>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</si>
  <si>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</si>
  <si>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</si>
  <si>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</si>
  <si>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</si>
  <si>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</si>
  <si>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</si>
  <si>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</si>
  <si>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</si>
  <si>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</si>
  <si>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</si>
  <si>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</si>
  <si>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</si>
  <si>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</si>
  <si>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</si>
  <si>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</si>
  <si>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</si>
  <si>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</si>
  <si>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</si>
  <si>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</si>
  <si>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</si>
  <si>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</si>
  <si>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</si>
  <si>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</si>
  <si>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</si>
  <si>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</si>
  <si>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</si>
  <si>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</si>
  <si>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</si>
  <si>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</si>
  <si>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</si>
  <si>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</si>
  <si>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</si>
  <si>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</si>
  <si>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</si>
  <si>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</si>
  <si>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</si>
  <si>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</si>
  <si>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</si>
  <si>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</si>
  <si>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</si>
  <si>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</si>
  <si>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</si>
  <si>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</si>
  <si>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</si>
  <si>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</si>
  <si>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</si>
  <si>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</si>
  <si>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</si>
  <si>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</si>
  <si>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</si>
  <si>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</si>
  <si>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</si>
  <si>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</si>
  <si>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</si>
  <si>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</si>
  <si>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</si>
  <si>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</si>
  <si>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</si>
  <si>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</si>
  <si>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</si>
  <si>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</si>
  <si>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</si>
  <si>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</si>
  <si>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</si>
  <si>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</si>
  <si>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</si>
  <si>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</si>
  <si>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</si>
  <si>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</si>
  <si>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</si>
  <si>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</si>
  <si>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</si>
  <si>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</si>
  <si>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</si>
  <si>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</si>
  <si>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</si>
  <si>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</si>
  <si>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</si>
  <si>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</si>
  <si>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</si>
  <si>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</si>
  <si>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</si>
  <si>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</si>
  <si>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</si>
  <si>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</si>
  <si>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</si>
  <si>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</si>
  <si>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</si>
  <si>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</si>
  <si>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</si>
  <si>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</si>
  <si>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</si>
  <si>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</si>
  <si>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</si>
  <si>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</si>
  <si>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</si>
  <si>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</si>
  <si>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</si>
  <si>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</si>
  <si>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</si>
  <si>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</si>
  <si>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</si>
  <si>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</si>
  <si>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</si>
  <si>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</si>
  <si>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</si>
  <si>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</si>
  <si>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</si>
  <si>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</si>
  <si>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</si>
  <si>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</si>
  <si>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</si>
  <si>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</si>
  <si>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</si>
  <si>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</si>
  <si>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</si>
  <si>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</si>
  <si>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</si>
  <si>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</si>
  <si>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</si>
  <si>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</si>
  <si>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</si>
  <si>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</si>
  <si>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</si>
  <si>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</si>
  <si>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</si>
  <si>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</si>
  <si>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</si>
  <si>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</si>
  <si>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</si>
  <si>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</si>
  <si>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</si>
  <si>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</si>
  <si>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</si>
  <si>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</si>
  <si>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</si>
  <si>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</si>
  <si>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</si>
  <si>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</si>
  <si>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</si>
  <si>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</si>
  <si>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</si>
  <si>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</si>
  <si>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</si>
  <si>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</si>
  <si>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</si>
  <si>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</si>
  <si>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</si>
  <si>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</si>
  <si>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</si>
  <si>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</si>
  <si>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</si>
  <si>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</si>
  <si>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</si>
  <si>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</si>
  <si>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</si>
  <si>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</si>
  <si>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</si>
  <si>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</si>
  <si>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</si>
  <si>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</si>
  <si>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</si>
  <si>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</si>
  <si>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</si>
  <si>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</si>
  <si>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</si>
  <si>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</si>
  <si>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</si>
  <si>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</si>
  <si>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</si>
  <si>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</si>
  <si>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</si>
  <si>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</si>
  <si>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</si>
  <si>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</si>
  <si>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</si>
  <si>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</si>
  <si>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</si>
  <si>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</si>
  <si>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</si>
  <si>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</si>
  <si>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</si>
  <si>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</si>
  <si>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</si>
  <si>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</si>
  <si>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</si>
  <si>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</si>
  <si>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</si>
  <si>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</si>
  <si>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</si>
  <si>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</si>
  <si>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</si>
  <si>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</si>
  <si>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</si>
  <si>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</si>
  <si>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</si>
  <si>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</si>
  <si>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</si>
  <si>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</si>
  <si>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</si>
  <si>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</si>
  <si>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</si>
  <si>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</si>
  <si>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</si>
  <si>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</si>
  <si>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</si>
  <si>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</si>
  <si>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</si>
  <si>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</si>
  <si>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</si>
  <si>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</si>
  <si>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</si>
  <si>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</si>
  <si>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</si>
  <si>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</si>
  <si>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</si>
  <si>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</si>
  <si>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</si>
  <si>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</si>
  <si>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</si>
  <si>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</si>
  <si>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</si>
  <si>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</si>
  <si>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</si>
  <si>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</si>
  <si>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</si>
  <si>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</si>
  <si>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</si>
  <si>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</si>
  <si>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</si>
  <si>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</si>
  <si>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</si>
  <si>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</si>
  <si>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</si>
  <si>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</si>
  <si>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</si>
  <si>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</si>
  <si>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</si>
  <si>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</si>
  <si>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</si>
  <si>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</si>
  <si>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</si>
  <si>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</si>
  <si>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</si>
  <si>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</si>
  <si>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</si>
  <si>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</si>
  <si>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</si>
  <si>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</si>
  <si>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</si>
  <si>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</si>
  <si>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</si>
  <si>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</si>
  <si>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</si>
  <si>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</si>
  <si>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</si>
  <si>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</si>
  <si>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</si>
  <si>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</si>
  <si>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</si>
  <si>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</si>
  <si>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</si>
  <si>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</si>
  <si>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</si>
  <si>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</si>
  <si>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</si>
  <si>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</si>
  <si>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</si>
  <si>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</si>
  <si>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</si>
  <si>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</si>
  <si>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</si>
  <si>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</si>
  <si>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</si>
  <si>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</si>
  <si>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</si>
  <si>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</si>
  <si>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</si>
  <si>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</si>
  <si>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</si>
  <si>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</si>
  <si>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</si>
  <si>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</si>
  <si>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</si>
  <si>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</si>
  <si>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</si>
  <si>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</si>
  <si>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</si>
  <si>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</si>
  <si>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</si>
  <si>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</si>
  <si>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</si>
  <si>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</si>
  <si>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</si>
  <si>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</si>
  <si>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</si>
  <si>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</si>
  <si>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</si>
  <si>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</si>
  <si>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</si>
  <si>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</si>
  <si>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</si>
  <si>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</si>
  <si>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</si>
  <si>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</si>
  <si>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</si>
  <si>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</si>
  <si>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</si>
  <si>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</si>
  <si>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</si>
  <si>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</si>
  <si>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</si>
  <si>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</si>
  <si>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</si>
  <si>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</si>
  <si>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</si>
  <si>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</si>
  <si>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</si>
  <si>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</si>
  <si>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</si>
  <si>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</si>
  <si>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</si>
  <si>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</si>
  <si>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</si>
  <si>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</si>
  <si>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</si>
  <si>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</si>
  <si>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</si>
  <si>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</si>
  <si>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</si>
  <si>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</si>
  <si>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</si>
  <si>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</si>
  <si>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</si>
  <si>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</si>
  <si>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</si>
  <si>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</si>
  <si>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</si>
  <si>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</si>
  <si>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</si>
  <si>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</si>
  <si>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</si>
  <si>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</si>
  <si>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</si>
  <si>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</si>
  <si>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</si>
  <si>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</si>
  <si>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</si>
  <si>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</si>
  <si>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</si>
  <si>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</si>
  <si>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</si>
  <si>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</si>
  <si>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</si>
  <si>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</si>
  <si>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</si>
  <si>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</si>
  <si>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</si>
  <si>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</si>
  <si>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</si>
  <si>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</si>
  <si>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</si>
  <si>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</si>
  <si>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</si>
  <si>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</si>
  <si>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</si>
  <si>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</si>
  <si>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</si>
  <si>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</si>
  <si>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</si>
  <si>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</si>
  <si>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</si>
  <si>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</si>
  <si>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</si>
  <si>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</si>
  <si>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</si>
  <si>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</si>
  <si>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</si>
  <si>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</si>
  <si>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</si>
  <si>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</si>
  <si>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</si>
  <si>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</si>
  <si>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</si>
  <si>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</si>
  <si>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</si>
  <si>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</si>
  <si>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</si>
  <si>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</si>
  <si>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</si>
  <si>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</si>
  <si>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</si>
  <si>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</si>
  <si>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</si>
  <si>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</si>
  <si>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</si>
  <si>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</si>
  <si>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</si>
  <si>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</si>
  <si>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</si>
  <si>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</si>
  <si>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</si>
  <si>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</si>
  <si>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</si>
  <si>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</si>
  <si>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</si>
  <si>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</si>
  <si>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</si>
  <si>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</si>
  <si>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</si>
  <si>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</si>
  <si>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</si>
  <si>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</si>
  <si>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</si>
  <si>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</si>
  <si>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</si>
  <si>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</si>
  <si>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</si>
  <si>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</si>
  <si>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</si>
  <si>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</si>
  <si>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</si>
  <si>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</si>
  <si>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</si>
  <si>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</si>
  <si>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</si>
  <si>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</si>
  <si>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</si>
  <si>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</si>
  <si>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</si>
  <si>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</si>
  <si>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</si>
  <si>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</si>
  <si>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</si>
  <si>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</si>
  <si>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</si>
  <si>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</si>
  <si>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</si>
  <si>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</si>
  <si>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</si>
  <si>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</si>
  <si>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</si>
  <si>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</si>
  <si>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</si>
  <si>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</si>
  <si>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</si>
  <si>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</si>
  <si>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</si>
  <si>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</si>
  <si>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</si>
  <si>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</si>
  <si>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</si>
  <si>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</si>
  <si>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</si>
  <si>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</si>
  <si>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</si>
  <si>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</si>
  <si>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</si>
  <si>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</si>
  <si>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</si>
  <si>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</si>
  <si>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</si>
  <si>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</si>
  <si>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</si>
  <si>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</si>
  <si>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</si>
  <si>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</si>
  <si>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</si>
  <si>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</si>
  <si>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</si>
  <si>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</si>
  <si>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</si>
  <si>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</si>
  <si>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</si>
  <si>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</si>
  <si>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</si>
  <si>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</si>
  <si>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</si>
  <si>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</si>
  <si>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</si>
  <si>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</si>
  <si>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</si>
  <si>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</si>
  <si>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</si>
  <si>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</si>
  <si>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</si>
  <si>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</si>
  <si>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</si>
  <si>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</si>
  <si>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</si>
  <si>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</si>
  <si>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</si>
  <si>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</si>
  <si>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</si>
  <si>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</si>
  <si>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</si>
  <si>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</si>
  <si>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</si>
  <si>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</si>
  <si>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</si>
  <si>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</si>
  <si>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</si>
  <si>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</si>
  <si>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</si>
  <si>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</si>
  <si>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</si>
  <si>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</si>
  <si>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</si>
  <si>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</si>
  <si>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</si>
  <si>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</si>
  <si>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</si>
  <si>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</si>
  <si>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</si>
  <si>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</si>
  <si>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</si>
  <si>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</si>
  <si>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</si>
  <si>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</si>
  <si>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</si>
  <si>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</si>
  <si>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</si>
  <si>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</si>
  <si>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</si>
  <si>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</si>
  <si>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</si>
  <si>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</si>
  <si>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</si>
  <si>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</si>
  <si>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</si>
  <si>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</si>
  <si>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</si>
  <si>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</si>
  <si>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</si>
  <si>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</si>
  <si>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</si>
  <si>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</si>
  <si>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</si>
  <si>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</si>
  <si>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</si>
  <si>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</si>
  <si>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</si>
  <si>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</si>
  <si>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</si>
  <si>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</si>
  <si>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</si>
  <si>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</si>
  <si>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</si>
  <si>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</si>
  <si>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</si>
  <si>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</si>
  <si>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</si>
  <si>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</si>
  <si>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</si>
  <si>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</si>
  <si>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</si>
  <si>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</si>
  <si>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</si>
  <si>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</si>
  <si>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</si>
  <si>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</si>
  <si>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</si>
  <si>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</si>
  <si>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</si>
  <si>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</si>
  <si>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</si>
  <si>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</si>
  <si>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</si>
  <si>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</si>
  <si>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</si>
  <si>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</si>
  <si>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</si>
  <si>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</si>
  <si>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</si>
  <si>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</si>
  <si>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</si>
  <si>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</si>
  <si>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</si>
  <si>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</si>
  <si>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</si>
  <si>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</si>
  <si>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</si>
  <si>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</si>
  <si>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</si>
  <si>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</si>
  <si>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</si>
  <si>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</si>
  <si>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</si>
  <si>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</si>
  <si>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</si>
  <si>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</si>
  <si>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</si>
  <si>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</si>
  <si>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</si>
  <si>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</si>
  <si>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</si>
  <si>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</si>
  <si>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</si>
  <si>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</si>
  <si>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</si>
  <si>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</si>
  <si>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</si>
  <si>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</si>
  <si>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</si>
  <si>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</si>
  <si>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</si>
  <si>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</si>
  <si>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</si>
  <si>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</si>
  <si>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</si>
  <si>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</si>
  <si>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</si>
  <si>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</si>
  <si>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</si>
  <si>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</si>
  <si>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</si>
  <si>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</si>
  <si>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</si>
  <si>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</si>
  <si>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</si>
  <si>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</si>
  <si>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</si>
  <si>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</si>
  <si>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</si>
  <si>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</si>
  <si>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</si>
  <si>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</si>
  <si>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</si>
  <si>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</si>
  <si>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</si>
  <si>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</si>
  <si>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</si>
  <si>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</si>
  <si>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</si>
  <si>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</si>
  <si>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</si>
  <si>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</si>
  <si>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</si>
  <si>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</si>
  <si>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</si>
  <si>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</si>
  <si>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</si>
  <si>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</si>
  <si>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</si>
  <si>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</si>
  <si>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</si>
  <si>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</si>
  <si>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</si>
  <si>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</si>
  <si>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</si>
  <si>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</si>
  <si>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</si>
  <si>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</si>
  <si>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</si>
  <si>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</si>
  <si>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</si>
  <si>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</si>
  <si>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</si>
  <si>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</si>
  <si>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</si>
  <si>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</si>
  <si>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</si>
  <si>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</si>
  <si>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</si>
  <si>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</si>
  <si>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</si>
  <si>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</si>
  <si>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</si>
  <si>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</si>
  <si>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</si>
  <si>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</si>
  <si>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</si>
  <si>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</si>
  <si>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</si>
  <si>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</si>
  <si>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</si>
  <si>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</si>
  <si>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</si>
  <si>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</si>
  <si>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</si>
  <si>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</si>
  <si>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</si>
  <si>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</si>
  <si>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</si>
  <si>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</si>
  <si>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</si>
  <si>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</si>
  <si>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</si>
  <si>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</si>
  <si>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</si>
  <si>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</si>
  <si>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</si>
  <si>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</si>
  <si>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</si>
  <si>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</si>
  <si>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</si>
  <si>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</si>
  <si>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</si>
  <si>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</si>
  <si>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</si>
  <si>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</si>
  <si>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</si>
  <si>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</si>
  <si>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</si>
  <si>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</si>
  <si>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</si>
  <si>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</si>
  <si>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</si>
  <si>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</si>
  <si>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</si>
  <si>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</si>
  <si>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</si>
  <si>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</si>
  <si>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</si>
  <si>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</si>
  <si>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</si>
  <si>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</si>
  <si>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</si>
  <si>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</si>
  <si>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</si>
  <si>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</si>
  <si>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</si>
  <si>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</si>
  <si>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</si>
  <si>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</si>
  <si>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</si>
  <si>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</si>
  <si>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</si>
  <si>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</si>
  <si>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</si>
  <si>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</si>
  <si>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</si>
  <si>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</si>
  <si>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</si>
  <si>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</si>
  <si>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</si>
  <si>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</si>
  <si>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</si>
  <si>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</si>
  <si>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</si>
  <si>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</si>
  <si>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</si>
  <si>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</si>
  <si>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</si>
  <si>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</si>
  <si>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</si>
  <si>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</si>
  <si>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</si>
  <si>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</si>
  <si>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</si>
  <si>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</si>
  <si>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</si>
  <si>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</si>
  <si>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</si>
  <si>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</si>
  <si>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</si>
  <si>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</si>
  <si>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</si>
  <si>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</si>
  <si>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</si>
  <si>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</si>
  <si>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</si>
  <si>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</si>
  <si>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</si>
  <si>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</si>
  <si>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</si>
  <si>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</si>
  <si>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</si>
  <si>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</si>
  <si>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</si>
  <si>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</si>
  <si>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</si>
  <si>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</si>
  <si>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</si>
  <si>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</si>
  <si>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</si>
  <si>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</si>
  <si>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</si>
  <si>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</si>
  <si>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</si>
  <si>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</si>
  <si>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</si>
  <si>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</si>
  <si>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</si>
  <si>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</si>
  <si>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</si>
  <si>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</si>
  <si>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</si>
  <si>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</si>
  <si>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</si>
  <si>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</si>
  <si>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</si>
  <si>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</si>
  <si>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</si>
  <si>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</si>
  <si>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</si>
  <si>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</si>
  <si>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</si>
  <si>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</si>
  <si>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</si>
  <si>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</si>
  <si>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</si>
  <si>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</si>
  <si>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</si>
  <si>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</si>
  <si>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</si>
  <si>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</si>
  <si>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</si>
  <si>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</si>
  <si>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</si>
  <si>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</si>
  <si>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</si>
  <si>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</si>
  <si>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</si>
  <si>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</si>
  <si>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</si>
  <si>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</si>
  <si>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</si>
  <si>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</si>
  <si>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</si>
  <si>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</si>
  <si>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</si>
  <si>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</si>
  <si>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</si>
  <si>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</si>
  <si>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</si>
  <si>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</si>
  <si>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</si>
  <si>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</si>
  <si>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</si>
  <si>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</si>
  <si>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</si>
  <si>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</si>
  <si>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</si>
  <si>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</si>
  <si>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</si>
  <si>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</si>
  <si>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</si>
  <si>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</si>
  <si>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</si>
  <si>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</si>
  <si>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</si>
  <si>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</si>
  <si>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</si>
  <si>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</si>
  <si>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</si>
  <si>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</si>
  <si>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</si>
  <si>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</si>
  <si>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</si>
  <si>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</si>
  <si>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</si>
  <si>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</si>
  <si>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</si>
  <si>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</si>
  <si>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</si>
  <si>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</si>
  <si>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</si>
  <si>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</si>
  <si>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</si>
  <si>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</si>
  <si>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</si>
  <si>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</si>
  <si>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</si>
  <si>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</si>
  <si>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</si>
  <si>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</si>
  <si>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</si>
  <si>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</si>
  <si>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</si>
  <si>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</si>
  <si>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</si>
  <si>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</si>
  <si>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</si>
  <si>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</si>
  <si>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</si>
  <si>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</si>
  <si>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</si>
  <si>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</si>
  <si>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</si>
  <si>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</si>
  <si>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</si>
  <si>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</si>
  <si>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</si>
  <si>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</si>
  <si>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</si>
  <si>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</si>
  <si>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</si>
  <si>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</si>
  <si>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</si>
  <si>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</si>
  <si>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</si>
  <si>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</si>
  <si>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</si>
  <si>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</si>
  <si>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</si>
  <si>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</si>
  <si>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</si>
  <si>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</si>
  <si>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</si>
  <si>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</si>
  <si>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</si>
  <si>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</si>
  <si>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</si>
  <si>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</si>
  <si>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</si>
  <si>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</si>
  <si>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</si>
  <si>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</si>
  <si>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</si>
  <si>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</si>
  <si>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</si>
  <si>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</si>
  <si>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</si>
  <si>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</si>
  <si>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</si>
  <si>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</si>
  <si>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</si>
  <si>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</si>
  <si>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</si>
  <si>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</si>
  <si>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</si>
  <si>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</si>
  <si>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</si>
  <si>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</si>
  <si>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</si>
  <si>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</si>
  <si>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</si>
  <si>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</si>
  <si>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</si>
  <si>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</si>
  <si>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</si>
  <si>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</si>
  <si>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</si>
  <si>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</si>
  <si>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</si>
  <si>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</si>
  <si>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</si>
  <si>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</si>
  <si>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</si>
  <si>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</si>
  <si>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</si>
  <si>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</si>
  <si>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</si>
  <si>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</si>
  <si>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</si>
  <si>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</si>
  <si>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</si>
  <si>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</si>
  <si>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</si>
  <si>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</si>
  <si>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</si>
  <si>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</si>
  <si>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</si>
  <si>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</si>
  <si>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</si>
  <si>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</si>
  <si>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</si>
  <si>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</si>
  <si>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</si>
  <si>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</si>
  <si>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</si>
  <si>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</si>
  <si>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</si>
  <si>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</si>
  <si>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</si>
  <si>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</si>
  <si>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</si>
  <si>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</si>
  <si>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</si>
  <si>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</si>
  <si>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</si>
  <si>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</si>
  <si>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</si>
  <si>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</si>
  <si>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</si>
  <si>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</si>
  <si>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</si>
  <si>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</si>
  <si>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</si>
  <si>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</si>
  <si>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</si>
  <si>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</si>
  <si>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</si>
  <si>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</si>
  <si>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</si>
  <si>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</si>
  <si>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</si>
  <si>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</si>
  <si>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</si>
  <si>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</si>
  <si>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</si>
  <si>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</si>
  <si>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</si>
  <si>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</si>
  <si>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</si>
  <si>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</si>
  <si>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</si>
  <si>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</si>
  <si>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</si>
  <si>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</si>
  <si>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</si>
  <si>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</si>
  <si>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</si>
  <si>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</si>
  <si>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</si>
  <si>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</si>
  <si>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</si>
  <si>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</si>
  <si>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</si>
  <si>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</si>
  <si>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</si>
  <si>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</si>
  <si>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</si>
  <si>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</si>
  <si>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</si>
  <si>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</si>
  <si>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</si>
  <si>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</si>
  <si>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</si>
  <si>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</si>
  <si>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</si>
  <si>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</si>
  <si>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</si>
  <si>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</si>
  <si>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</si>
  <si>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</si>
  <si>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</si>
  <si>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</si>
  <si>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</si>
  <si>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</si>
  <si>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</si>
  <si>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</si>
  <si>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</si>
  <si>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</si>
  <si>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</si>
  <si>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</si>
  <si>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</si>
  <si>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</si>
  <si>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</si>
  <si>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</si>
  <si>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</si>
  <si>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</si>
  <si>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</si>
  <si>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</si>
  <si>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</si>
  <si>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</si>
  <si>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</si>
  <si>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</si>
  <si>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</si>
  <si>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</si>
  <si>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</si>
  <si>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</si>
  <si>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</si>
  <si>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</si>
  <si>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</si>
  <si>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</si>
  <si>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</si>
  <si>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</si>
  <si>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</si>
  <si>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</si>
  <si>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</si>
  <si>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</si>
  <si>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</si>
  <si>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</si>
  <si>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</si>
  <si>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</si>
  <si>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</si>
  <si>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</si>
  <si>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</si>
  <si>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</si>
  <si>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</si>
  <si>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</si>
  <si>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</si>
  <si>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</si>
  <si>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</si>
  <si>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</si>
  <si>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</si>
  <si>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</si>
  <si>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</si>
  <si>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</si>
  <si>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</si>
  <si>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</si>
  <si>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</si>
  <si>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</si>
  <si>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</si>
  <si>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</si>
  <si>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</si>
  <si>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</si>
  <si>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</si>
  <si>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</si>
  <si>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</si>
  <si>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</si>
  <si>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</si>
  <si>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</si>
  <si>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</si>
  <si>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</si>
  <si>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</si>
  <si>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</si>
  <si>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</si>
  <si>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</si>
  <si>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</si>
  <si>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</si>
  <si>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</si>
  <si>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</si>
  <si>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</si>
  <si>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</si>
  <si>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</si>
  <si>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</si>
  <si>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</si>
  <si>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</si>
  <si>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</si>
  <si>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</si>
  <si>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</si>
  <si>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</si>
  <si>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</si>
  <si>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</si>
  <si>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</si>
  <si>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</si>
  <si>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</si>
  <si>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</si>
  <si>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</si>
  <si>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</si>
  <si>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</si>
  <si>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</si>
  <si>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</si>
  <si>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</si>
  <si>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</si>
  <si>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</si>
  <si>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</si>
  <si>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</si>
  <si>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</si>
  <si>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</si>
  <si>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</si>
  <si>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</si>
  <si>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</si>
  <si>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</si>
  <si>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</si>
  <si>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</si>
  <si>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</si>
  <si>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</si>
  <si>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</si>
  <si>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</si>
  <si>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</si>
  <si>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</si>
  <si>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</si>
  <si>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</si>
  <si>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</si>
  <si>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</si>
  <si>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</si>
  <si>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</si>
  <si>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</si>
  <si>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</si>
  <si>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</si>
  <si>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</si>
  <si>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</si>
  <si>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</si>
  <si>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</si>
  <si>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</si>
  <si>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</si>
  <si>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</si>
  <si>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</si>
  <si>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</si>
  <si>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</si>
  <si>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</si>
  <si>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</si>
  <si>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</si>
  <si>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</si>
  <si>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</si>
  <si>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</si>
  <si>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</si>
  <si>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</si>
  <si>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</si>
  <si>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</si>
  <si>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</si>
  <si>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</si>
  <si>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</si>
  <si>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</si>
  <si>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</si>
  <si>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</si>
  <si>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</si>
  <si>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</si>
  <si>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</si>
  <si>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</si>
  <si>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</si>
  <si>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</si>
  <si>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</si>
  <si>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</si>
  <si>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</si>
  <si>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</si>
  <si>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</si>
  <si>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</si>
  <si>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</si>
  <si>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</si>
  <si>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</si>
  <si>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</si>
  <si>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</si>
  <si>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</si>
  <si>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</si>
  <si>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</si>
  <si>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</si>
  <si>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</si>
  <si>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</si>
  <si>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</si>
  <si>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</si>
  <si>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</si>
  <si>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</si>
  <si>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</si>
  <si>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</si>
  <si>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</si>
  <si>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</si>
  <si>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</si>
  <si>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</si>
  <si>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</si>
  <si>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</si>
  <si>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</si>
  <si>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</si>
  <si>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</si>
  <si>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</si>
  <si>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</si>
  <si>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</si>
  <si>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</si>
  <si>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</si>
  <si>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</si>
  <si>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</si>
  <si>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</si>
  <si>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</si>
  <si>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</si>
  <si>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</si>
  <si>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</si>
  <si>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</si>
  <si>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</si>
  <si>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</si>
  <si>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</si>
  <si>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</si>
  <si>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</si>
  <si>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</si>
  <si>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</si>
  <si>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</si>
  <si>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</si>
  <si>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</si>
  <si>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</si>
  <si>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</si>
  <si>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</si>
  <si>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</si>
  <si>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</si>
  <si>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</si>
  <si>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</si>
  <si>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</si>
  <si>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</si>
  <si>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</si>
  <si>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</si>
  <si>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</si>
  <si>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</si>
  <si>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</si>
  <si>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</si>
  <si>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</si>
  <si>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</si>
  <si>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</si>
  <si>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</si>
  <si>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</si>
  <si>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</si>
  <si>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</si>
  <si>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</si>
  <si>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</si>
  <si>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</si>
  <si>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</si>
  <si>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</si>
  <si>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</si>
  <si>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</si>
  <si>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</si>
  <si>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</si>
  <si>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</si>
  <si>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</si>
  <si>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</si>
  <si>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</si>
  <si>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</si>
  <si>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</si>
  <si>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</si>
  <si>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</si>
  <si>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</si>
  <si>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</si>
  <si>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</si>
  <si>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</si>
  <si>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</si>
  <si>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</si>
  <si>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</si>
  <si>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</si>
  <si>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</si>
  <si>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</si>
  <si>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</si>
  <si>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</si>
  <si>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</si>
  <si>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</si>
  <si>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</si>
  <si>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</si>
  <si>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</si>
  <si>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</si>
  <si>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</si>
  <si>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</si>
  <si>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</si>
  <si>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</si>
  <si>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</si>
  <si>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</si>
  <si>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</si>
  <si>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</si>
  <si>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</si>
  <si>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</si>
  <si>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</si>
  <si>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</si>
  <si>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</si>
  <si>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</si>
  <si>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</si>
  <si>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</si>
  <si>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</si>
  <si>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</si>
  <si>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</si>
  <si>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</si>
  <si>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</si>
  <si>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</si>
  <si>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</si>
  <si>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</si>
  <si>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</si>
  <si>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</si>
  <si>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</si>
  <si>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</si>
  <si>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</si>
  <si>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</si>
  <si>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</si>
  <si>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</si>
  <si>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</si>
  <si>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</si>
  <si>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</si>
  <si>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</si>
  <si>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</si>
  <si>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</si>
  <si>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</si>
  <si>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</si>
  <si>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</si>
  <si>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</si>
  <si>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</si>
  <si>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</si>
  <si>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</si>
  <si>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</si>
  <si>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</si>
  <si>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</si>
  <si>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</si>
  <si>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</si>
  <si>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</si>
  <si>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</si>
  <si>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</si>
  <si>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</si>
  <si>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</si>
  <si>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</si>
  <si>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</si>
  <si>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</si>
  <si>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</si>
  <si>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</si>
  <si>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</si>
  <si>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</si>
  <si>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</si>
  <si>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</si>
  <si>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</si>
  <si>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</si>
  <si>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</si>
  <si>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</si>
  <si>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</si>
  <si>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</si>
  <si>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</si>
  <si>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</si>
  <si>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</si>
  <si>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</si>
  <si>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</si>
  <si>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</si>
  <si>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</si>
  <si>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</si>
  <si>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</si>
  <si>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</si>
  <si>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</si>
  <si>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</si>
  <si>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</si>
  <si>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</si>
  <si>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</si>
  <si>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</si>
  <si>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</si>
  <si>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</si>
  <si>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</si>
  <si>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</si>
  <si>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</si>
  <si>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</si>
  <si>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</si>
  <si>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</si>
  <si>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</si>
  <si>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</si>
  <si>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</si>
  <si>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</si>
  <si>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</si>
  <si>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</si>
  <si>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</si>
  <si>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</si>
  <si>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</si>
  <si>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</si>
  <si>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</si>
  <si>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</si>
  <si>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</si>
  <si>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</si>
  <si>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</si>
  <si>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</si>
  <si>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</si>
  <si>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</si>
  <si>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</si>
  <si>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</si>
  <si>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</si>
  <si>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</si>
  <si>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</si>
  <si>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</si>
  <si>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</si>
  <si>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</si>
  <si>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</si>
  <si>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</si>
  <si>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</si>
  <si>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</si>
  <si>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</si>
  <si>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</si>
  <si>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</si>
  <si>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</si>
  <si>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</si>
  <si>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</si>
  <si>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</si>
  <si>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</si>
  <si>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</si>
  <si>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</si>
  <si>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</si>
  <si>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</si>
  <si>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</si>
  <si>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</si>
  <si>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</si>
  <si>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</si>
  <si>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</si>
  <si>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</si>
  <si>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</si>
  <si>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</si>
  <si>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</si>
  <si>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</si>
  <si>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</si>
  <si>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</si>
  <si>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</si>
  <si>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</si>
  <si>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</si>
  <si>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</si>
  <si>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</si>
  <si>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</si>
  <si>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</si>
  <si>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</si>
  <si>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</si>
  <si>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</si>
  <si>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</si>
  <si>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</si>
  <si>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</si>
  <si>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</si>
  <si>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</si>
  <si>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</si>
  <si>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</si>
  <si>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</si>
  <si>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</si>
  <si>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</si>
  <si>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</si>
  <si>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</si>
  <si>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</si>
  <si>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</si>
  <si>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</si>
  <si>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</si>
  <si>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</si>
  <si>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</si>
  <si>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</si>
  <si>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</si>
  <si>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</si>
  <si>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</si>
  <si>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</si>
  <si>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</si>
  <si>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</si>
  <si>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</si>
  <si>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</si>
  <si>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</si>
  <si>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</si>
  <si>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</si>
  <si>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</si>
  <si>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</si>
  <si>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</si>
  <si>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</si>
  <si>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</si>
  <si>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</si>
  <si>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</si>
  <si>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</si>
  <si>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</si>
  <si>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</si>
  <si>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</si>
  <si>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</si>
  <si>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</si>
  <si>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</si>
  <si>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</si>
  <si>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</si>
  <si>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</si>
  <si>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</si>
  <si>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</si>
  <si>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</si>
  <si>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</si>
  <si>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</si>
  <si>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</si>
  <si>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</si>
  <si>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</si>
  <si>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</si>
  <si>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</si>
  <si>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</si>
  <si>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</si>
  <si>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</si>
  <si>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</si>
  <si>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</si>
  <si>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</si>
  <si>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</si>
  <si>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</si>
  <si>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</si>
  <si>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</si>
  <si>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</si>
  <si>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</si>
  <si>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</si>
  <si>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</si>
  <si>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</si>
  <si>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</si>
  <si>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</si>
  <si>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</si>
  <si>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</si>
  <si>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</si>
  <si>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</si>
  <si>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</si>
  <si>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</si>
  <si>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</si>
  <si>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</si>
  <si>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</si>
  <si>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</si>
  <si>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</si>
  <si>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</si>
  <si>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</si>
  <si>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</si>
  <si>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</si>
  <si>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</si>
  <si>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</si>
  <si>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</si>
  <si>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</si>
  <si>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</si>
  <si>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</si>
  <si>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</si>
  <si>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</si>
  <si>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</si>
  <si>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</si>
  <si>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</si>
  <si>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</si>
  <si>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</si>
  <si>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</si>
  <si>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</si>
  <si>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</si>
  <si>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</si>
  <si>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</si>
  <si>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</si>
  <si>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</si>
  <si>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</si>
  <si>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</si>
  <si>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</si>
  <si>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</si>
  <si>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</si>
  <si>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</si>
  <si>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</si>
  <si>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</si>
  <si>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</si>
  <si>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</si>
  <si>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</si>
  <si>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</si>
  <si>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</si>
  <si>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</si>
  <si>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</si>
  <si>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</si>
  <si>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</si>
  <si>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</si>
  <si>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</si>
  <si>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</si>
  <si>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</si>
  <si>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</si>
  <si>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</si>
  <si>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</si>
  <si>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</si>
  <si>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</si>
  <si>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</si>
  <si>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</si>
  <si>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</si>
  <si>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</si>
  <si>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</si>
  <si>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</si>
  <si>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</si>
  <si>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</si>
  <si>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</si>
  <si>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</si>
  <si>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</si>
  <si>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</si>
  <si>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</si>
  <si>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</si>
  <si>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</si>
  <si>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</si>
  <si>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</si>
  <si>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</si>
  <si>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</si>
  <si>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</si>
  <si>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</si>
  <si>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</si>
  <si>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</si>
  <si>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</si>
  <si>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</si>
  <si>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</si>
  <si>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</si>
  <si>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</si>
  <si>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</si>
  <si>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</si>
  <si>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</si>
  <si>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</si>
  <si>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</si>
  <si>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</si>
  <si>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</si>
  <si>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</si>
  <si>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</si>
  <si>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</si>
  <si>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</si>
  <si>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</si>
  <si>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</si>
  <si>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</si>
  <si>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</si>
  <si>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</si>
  <si>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</si>
  <si>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</si>
  <si>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</si>
  <si>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</si>
  <si>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</si>
  <si>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</si>
  <si>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</si>
  <si>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</si>
  <si>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</si>
  <si>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</si>
  <si>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</si>
  <si>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</si>
  <si>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</si>
  <si>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</si>
  <si>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</si>
  <si>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</si>
  <si>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</si>
  <si>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</si>
  <si>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</si>
  <si>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</si>
  <si>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</si>
  <si>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</si>
  <si>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</si>
  <si>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</si>
  <si>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</si>
  <si>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</si>
  <si>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</si>
  <si>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</si>
  <si>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</si>
  <si>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</si>
  <si>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</si>
  <si>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</si>
  <si>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</si>
  <si>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</si>
  <si>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</si>
  <si>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</si>
  <si>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</si>
  <si>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</si>
  <si>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</si>
  <si>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</si>
  <si>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</si>
  <si>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</si>
  <si>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</si>
  <si>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</si>
  <si>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</si>
  <si>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</si>
  <si>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</si>
  <si>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</si>
  <si>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</si>
  <si>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</si>
  <si>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</si>
  <si>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</si>
  <si>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</si>
  <si>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</si>
  <si>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</si>
  <si>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</si>
  <si>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</si>
  <si>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</si>
  <si>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</si>
  <si>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</si>
  <si>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</si>
  <si>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</si>
  <si>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</si>
  <si>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</si>
  <si>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</si>
  <si>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</si>
  <si>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</si>
  <si>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</si>
  <si>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</si>
  <si>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</si>
  <si>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</si>
  <si>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</si>
  <si>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</si>
  <si>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</si>
  <si>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</si>
  <si>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</si>
  <si>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</si>
  <si>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</si>
  <si>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</si>
  <si>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</si>
  <si>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</si>
  <si>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</si>
  <si>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</si>
  <si>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</si>
  <si>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</si>
  <si>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</si>
  <si>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</si>
  <si>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</si>
  <si>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</si>
  <si>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</si>
  <si>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</si>
  <si>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</si>
  <si>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</si>
  <si>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</si>
  <si>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</si>
  <si>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</si>
  <si>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</si>
  <si>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</si>
  <si>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</si>
  <si>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</si>
  <si>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</si>
  <si>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</si>
  <si>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</si>
  <si>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</si>
  <si>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</si>
  <si>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</si>
  <si>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</si>
  <si>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</si>
  <si>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</si>
  <si>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</si>
  <si>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</si>
  <si>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</si>
  <si>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</si>
  <si>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</si>
  <si>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</si>
  <si>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</si>
  <si>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</si>
  <si>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</si>
  <si>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</si>
  <si>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</si>
  <si>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</si>
  <si>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</si>
  <si>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</si>
  <si>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</si>
  <si>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</si>
  <si>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</si>
  <si>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</si>
  <si>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</si>
  <si>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</si>
  <si>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</si>
  <si>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</si>
  <si>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</si>
  <si>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</si>
  <si>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</si>
  <si>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</si>
  <si>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</si>
  <si>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</si>
  <si>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</si>
  <si>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</si>
  <si>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</si>
  <si>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</si>
  <si>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</si>
  <si>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</si>
  <si>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</si>
  <si>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</si>
  <si>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</si>
  <si>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</si>
  <si>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</si>
  <si>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</si>
  <si>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</si>
  <si>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</si>
  <si>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</si>
  <si>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</si>
  <si>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</si>
  <si>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</si>
  <si>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</si>
  <si>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</si>
  <si>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</si>
  <si>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</si>
  <si>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</si>
  <si>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</si>
  <si>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</si>
  <si>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</si>
  <si>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</si>
  <si>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</si>
  <si>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</si>
  <si>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</si>
  <si>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</si>
  <si>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</si>
  <si>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</si>
  <si>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</si>
  <si>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</si>
  <si>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</si>
  <si>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</si>
  <si>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</si>
  <si>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</si>
  <si>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</si>
  <si>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</si>
  <si>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</si>
  <si>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</si>
  <si>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</si>
  <si>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</si>
  <si>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</si>
  <si>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</si>
  <si>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</si>
  <si>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</si>
  <si>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</si>
  <si>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</si>
  <si>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</si>
  <si>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</si>
  <si>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</si>
  <si>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</si>
  <si>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</si>
  <si>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</si>
  <si>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</si>
  <si>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</si>
  <si>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</si>
  <si>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</si>
  <si>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</si>
  <si>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</si>
  <si>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</si>
  <si>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</si>
  <si>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</si>
  <si>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</si>
  <si>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</si>
  <si>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</si>
  <si>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</si>
  <si>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</si>
  <si>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</si>
  <si>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</si>
  <si>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</si>
  <si>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</si>
  <si>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</si>
  <si>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</si>
  <si>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</si>
  <si>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</si>
  <si>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</si>
  <si>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</si>
  <si>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</si>
  <si>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</si>
  <si>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</si>
  <si>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</si>
  <si>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</si>
  <si>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</si>
  <si>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</si>
  <si>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</si>
  <si>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</si>
  <si>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</si>
  <si>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</si>
  <si>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</si>
  <si>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</si>
  <si>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</si>
  <si>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</si>
  <si>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</si>
  <si>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</si>
  <si>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</si>
  <si>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</si>
  <si>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</si>
  <si>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</si>
  <si>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</si>
  <si>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</si>
  <si>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</si>
  <si>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</si>
  <si>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</si>
  <si>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</si>
  <si>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</si>
  <si>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</si>
  <si>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</si>
  <si>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</si>
  <si>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</si>
  <si>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</si>
  <si>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</si>
  <si>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</si>
  <si>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</si>
  <si>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</si>
  <si>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</si>
  <si>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</si>
  <si>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</si>
  <si>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</si>
  <si>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</si>
  <si>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</si>
  <si>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</si>
  <si>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</si>
  <si>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</si>
  <si>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</si>
  <si>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</si>
  <si>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</si>
  <si>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</si>
  <si>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</si>
  <si>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</si>
  <si>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</si>
  <si>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</si>
  <si>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</si>
  <si>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</si>
  <si>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</si>
  <si>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</si>
  <si>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</si>
  <si>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</si>
  <si>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</si>
  <si>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</si>
  <si>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</si>
  <si>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</si>
  <si>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</si>
  <si>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</si>
  <si>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</si>
  <si>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</si>
  <si>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</si>
  <si>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</si>
  <si>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</si>
  <si>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</si>
  <si>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</si>
  <si>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</si>
  <si>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</si>
  <si>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</si>
  <si>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</si>
  <si>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</si>
  <si>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</si>
  <si>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</si>
  <si>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</si>
  <si>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</si>
  <si>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</si>
  <si>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</si>
  <si>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</si>
  <si>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</si>
  <si>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</si>
  <si>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</si>
  <si>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</si>
  <si>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</si>
  <si>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</si>
  <si>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</si>
  <si>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</si>
  <si>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</si>
  <si>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</si>
  <si>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</si>
  <si>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</si>
  <si>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</si>
  <si>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</si>
  <si>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</si>
  <si>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</si>
  <si>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</si>
  <si>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</si>
  <si>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</si>
  <si>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</si>
  <si>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</si>
  <si>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</si>
  <si>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</si>
  <si>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</si>
  <si>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</si>
  <si>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</si>
  <si>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</si>
  <si>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</si>
  <si>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</si>
  <si>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</si>
  <si>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</si>
  <si>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</si>
  <si>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</si>
  <si>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</si>
  <si>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</si>
  <si>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</si>
  <si>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</si>
  <si>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</si>
  <si>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</si>
  <si>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</si>
  <si>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</si>
  <si>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</si>
  <si>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</si>
  <si>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</si>
  <si>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</si>
  <si>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</si>
  <si>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</si>
  <si>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</si>
  <si>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</si>
  <si>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</si>
  <si>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</si>
  <si>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</si>
  <si>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</si>
  <si>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</si>
  <si>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</si>
  <si>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</si>
  <si>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</si>
  <si>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</si>
  <si>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</si>
  <si>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</si>
  <si>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</si>
  <si>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</si>
  <si>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</si>
  <si>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</si>
  <si>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</si>
  <si>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</si>
  <si>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</si>
  <si>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</si>
  <si>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</si>
  <si>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</si>
  <si>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</si>
  <si>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</si>
  <si>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</si>
  <si>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</si>
  <si>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</si>
  <si>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</si>
  <si>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</si>
  <si>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</si>
  <si>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</si>
  <si>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</si>
  <si>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</si>
  <si>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</si>
  <si>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</si>
  <si>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</si>
  <si>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</si>
  <si>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</si>
  <si>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</si>
  <si>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</si>
  <si>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</si>
  <si>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</si>
  <si>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</si>
  <si>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</si>
  <si>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</si>
  <si>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</si>
  <si>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</si>
  <si>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</si>
  <si>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</si>
  <si>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</si>
  <si>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</si>
  <si>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</si>
  <si>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</si>
  <si>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</si>
  <si>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</si>
  <si>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</si>
  <si>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</si>
  <si>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</si>
  <si>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</si>
  <si>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</si>
  <si>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</si>
  <si>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</si>
  <si>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</si>
  <si>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</si>
  <si>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</si>
  <si>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</si>
  <si>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</si>
  <si>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</si>
  <si>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</si>
  <si>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</si>
  <si>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</si>
  <si>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</si>
  <si>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</si>
  <si>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</si>
  <si>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</si>
  <si>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</si>
  <si>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</si>
  <si>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</si>
  <si>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</si>
  <si>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</si>
  <si>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</si>
  <si>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</si>
  <si>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</si>
  <si>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</si>
  <si>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</si>
  <si>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</si>
  <si>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</si>
  <si>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</si>
  <si>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</si>
  <si>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</si>
  <si>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</si>
  <si>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</si>
  <si>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</si>
  <si>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</si>
  <si>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</si>
  <si>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</si>
  <si>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</si>
  <si>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</si>
  <si>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</si>
  <si>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</si>
  <si>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</si>
  <si>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</si>
  <si>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</si>
  <si>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</si>
  <si>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</si>
  <si>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</si>
  <si>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</si>
  <si>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</si>
  <si>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</si>
  <si>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</si>
  <si>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</si>
  <si>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</si>
  <si>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</si>
  <si>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</si>
  <si>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</si>
  <si>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</si>
  <si>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</si>
  <si>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</si>
  <si>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</si>
  <si>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</si>
  <si>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</si>
  <si>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</si>
  <si>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</si>
  <si>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</si>
  <si>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</si>
  <si>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</si>
  <si>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</si>
  <si>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</si>
  <si>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</si>
  <si>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</si>
  <si>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</si>
  <si>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</si>
  <si>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</si>
  <si>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</si>
  <si>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</si>
  <si>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</si>
  <si>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</si>
  <si>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</si>
  <si>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</si>
  <si>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</si>
  <si>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</si>
  <si>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</si>
  <si>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</si>
  <si>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</si>
  <si>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</si>
  <si>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</si>
  <si>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</si>
  <si>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</si>
  <si>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</si>
  <si>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</si>
  <si>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</si>
  <si>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</si>
  <si>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</si>
  <si>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</si>
  <si>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</si>
  <si>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</si>
  <si>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</si>
  <si>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</si>
  <si>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</si>
  <si>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</si>
  <si>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</si>
  <si>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</si>
  <si>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</si>
  <si>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</si>
  <si>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</si>
  <si>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</si>
  <si>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</si>
  <si>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</si>
  <si>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</si>
  <si>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</si>
  <si>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</si>
  <si>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</si>
  <si>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</si>
  <si>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</si>
  <si>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</si>
  <si>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</si>
  <si>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</si>
  <si>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</si>
  <si>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</si>
  <si>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</si>
  <si>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</si>
  <si>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</si>
  <si>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</si>
  <si>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</si>
  <si>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</si>
  <si>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</si>
  <si>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</si>
  <si>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</si>
  <si>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</si>
  <si>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</si>
  <si>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</si>
  <si>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</si>
  <si>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</si>
  <si>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</si>
  <si>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</si>
  <si>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</si>
  <si>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</si>
  <si>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</si>
  <si>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</si>
  <si>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</si>
  <si>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</si>
  <si>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</si>
  <si>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</si>
  <si>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</si>
  <si>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</si>
  <si>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</si>
  <si>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</si>
  <si>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</si>
  <si>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</si>
  <si>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</si>
  <si>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</si>
  <si>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</si>
  <si>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</si>
  <si>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</si>
  <si>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</si>
  <si>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</si>
  <si>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</si>
  <si>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</si>
  <si>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</si>
  <si>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</si>
  <si>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</si>
  <si>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</si>
  <si>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</si>
  <si>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</si>
  <si>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</si>
  <si>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</si>
  <si>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</si>
  <si>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</si>
  <si>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</si>
  <si>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</si>
  <si>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</si>
  <si>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</si>
  <si>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</si>
  <si>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</si>
  <si>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</si>
  <si>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</si>
  <si>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</si>
  <si>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</si>
  <si>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</si>
  <si>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</si>
  <si>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</si>
  <si>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</si>
  <si>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</si>
  <si>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</si>
  <si>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</si>
  <si>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</si>
  <si>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</si>
  <si>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</si>
  <si>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</si>
  <si>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</si>
  <si>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</si>
  <si>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</si>
  <si>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</si>
  <si>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</si>
  <si>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</si>
  <si>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</si>
  <si>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</si>
  <si>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</si>
  <si>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</si>
  <si>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</si>
  <si>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</si>
  <si>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</si>
  <si>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</si>
  <si>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</si>
  <si>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</si>
  <si>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</si>
  <si>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</si>
  <si>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</si>
  <si>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</si>
  <si>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</si>
  <si>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</si>
  <si>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</si>
  <si>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</si>
  <si>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</si>
  <si>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</si>
  <si>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</si>
  <si>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</si>
  <si>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</si>
  <si>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</si>
  <si>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</si>
  <si>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</si>
  <si>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</si>
  <si>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</si>
  <si>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</si>
  <si>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</si>
  <si>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</si>
  <si>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</si>
  <si>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</si>
  <si>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</si>
  <si>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</si>
  <si>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</si>
  <si>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</si>
  <si>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</si>
  <si>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</si>
  <si>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</si>
  <si>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</si>
  <si>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</si>
  <si>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</si>
  <si>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</si>
  <si>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</si>
  <si>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</si>
  <si>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</si>
  <si>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</si>
  <si>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</si>
  <si>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</si>
  <si>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</si>
  <si>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</si>
  <si>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</si>
  <si>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</si>
  <si>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</si>
  <si>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</si>
  <si>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</si>
  <si>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</si>
  <si>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</si>
  <si>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</si>
  <si>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</si>
  <si>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</si>
  <si>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</si>
  <si>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</si>
  <si>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</si>
  <si>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</si>
  <si>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</si>
  <si>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</si>
  <si>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</si>
  <si>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</si>
  <si>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</si>
  <si>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</si>
  <si>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</si>
  <si>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</si>
  <si>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</si>
  <si>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</si>
  <si>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</si>
  <si>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</si>
  <si>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</si>
  <si>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</si>
  <si>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</si>
  <si>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</si>
  <si>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</si>
  <si>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</si>
  <si>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</si>
  <si>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</si>
  <si>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</si>
  <si>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</si>
  <si>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</si>
  <si>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</si>
  <si>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</si>
  <si>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</si>
  <si>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</si>
  <si>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</si>
  <si>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</si>
  <si>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</si>
  <si>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</si>
  <si>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</si>
  <si>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</si>
  <si>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</si>
  <si>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</si>
  <si>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</si>
  <si>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</si>
  <si>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</si>
  <si>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</si>
  <si>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</si>
  <si>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</si>
  <si>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</si>
  <si>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</si>
  <si>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</si>
  <si>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</si>
  <si>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</si>
  <si>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</si>
  <si>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</si>
  <si>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</si>
  <si>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</si>
  <si>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</si>
  <si>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</si>
  <si>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</si>
  <si>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</si>
  <si>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</si>
  <si>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</si>
  <si>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</si>
  <si>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</si>
  <si>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</si>
  <si>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</si>
  <si>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</si>
  <si>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</si>
  <si>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</si>
  <si>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</si>
  <si>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</si>
  <si>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</si>
  <si>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</si>
  <si>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</si>
  <si>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</si>
  <si>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</si>
  <si>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</si>
  <si>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</si>
  <si>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</si>
  <si>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</si>
  <si>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</si>
  <si>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</si>
  <si>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</si>
  <si>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</si>
  <si>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</si>
  <si>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</si>
  <si>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</si>
  <si>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</si>
  <si>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</si>
  <si>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</si>
  <si>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</si>
  <si>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</si>
  <si>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</si>
  <si>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</si>
  <si>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</si>
  <si>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</si>
  <si>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</si>
  <si>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</si>
  <si>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</si>
  <si>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</si>
  <si>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</si>
  <si>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</si>
  <si>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</si>
  <si>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</si>
  <si>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</si>
  <si>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</si>
  <si>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</si>
  <si>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</si>
  <si>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</si>
  <si>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</si>
  <si>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</si>
  <si>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</si>
  <si>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</si>
  <si>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</si>
  <si>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</si>
  <si>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</si>
  <si>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</si>
  <si>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</si>
  <si>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</si>
  <si>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</si>
  <si>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</si>
  <si>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</si>
  <si>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</si>
  <si>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</si>
  <si>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</si>
  <si>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</si>
  <si>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</si>
  <si>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</si>
  <si>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</si>
  <si>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</si>
  <si>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</si>
  <si>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</si>
  <si>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</si>
  <si>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</si>
  <si>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</si>
  <si>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</si>
  <si>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</si>
  <si>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</si>
  <si>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</si>
  <si>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</si>
  <si>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</si>
  <si>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</si>
  <si>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</si>
  <si>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</si>
  <si>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</si>
  <si>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</si>
  <si>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</si>
  <si>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</si>
  <si>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</si>
  <si>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</si>
  <si>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</si>
  <si>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</si>
  <si>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</si>
  <si>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</si>
  <si>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</si>
  <si>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</si>
  <si>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</si>
  <si>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</si>
  <si>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</si>
  <si>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</si>
  <si>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</si>
  <si>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</si>
  <si>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</si>
  <si>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</si>
  <si>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</si>
  <si>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</si>
  <si>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</si>
  <si>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</si>
  <si>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</si>
  <si>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</si>
  <si>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</si>
  <si>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</si>
  <si>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</si>
  <si>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</si>
  <si>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</si>
  <si>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</si>
  <si>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</si>
  <si>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</si>
  <si>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</si>
  <si>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</si>
  <si>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</si>
  <si>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</si>
  <si>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</si>
  <si>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</si>
  <si>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</si>
  <si>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</si>
  <si>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</si>
  <si>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</si>
  <si>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</si>
  <si>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</si>
  <si>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</si>
  <si>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</si>
  <si>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</si>
  <si>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</si>
  <si>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</si>
  <si>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</si>
  <si>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</si>
  <si>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</si>
  <si>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</si>
  <si>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</si>
  <si>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</si>
  <si>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</si>
  <si>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</si>
  <si>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</si>
  <si>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</si>
  <si>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</si>
  <si>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</si>
  <si>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</si>
  <si>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</si>
  <si>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</si>
  <si>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</si>
  <si>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</si>
  <si>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</si>
  <si>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</si>
  <si>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</si>
  <si>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</si>
  <si>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</si>
  <si>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</si>
  <si>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</si>
  <si>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</si>
  <si>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</si>
  <si>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</si>
  <si>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</si>
  <si>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</si>
  <si>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</si>
  <si>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</si>
  <si>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</si>
  <si>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</si>
  <si>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</si>
  <si>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</si>
  <si>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</si>
  <si>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</si>
  <si>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</si>
  <si>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</si>
  <si>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</si>
  <si>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</si>
  <si>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</si>
  <si>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</si>
  <si>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</si>
  <si>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</si>
  <si>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</si>
  <si>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</si>
  <si>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</si>
  <si>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</si>
  <si>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</si>
  <si>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</si>
  <si>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</si>
  <si>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</si>
  <si>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</si>
  <si>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</si>
  <si>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</si>
  <si>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</si>
  <si>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</si>
  <si>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</si>
  <si>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</si>
  <si>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</si>
  <si>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</si>
  <si>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</si>
  <si>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</si>
  <si>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</si>
  <si>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</si>
  <si>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</si>
  <si>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</si>
  <si>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</si>
  <si>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</si>
  <si>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</si>
  <si>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</si>
  <si>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</si>
  <si>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</si>
  <si>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</si>
  <si>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</si>
  <si>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</si>
  <si>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</si>
  <si>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</si>
  <si>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</si>
  <si>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</si>
  <si>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</si>
  <si>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</si>
  <si>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</si>
  <si>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2130-2145</t>
  </si>
  <si>
    <t>2350-2400</t>
  </si>
  <si>
    <t>1625-1635</t>
  </si>
  <si>
    <t>1800-1850</t>
  </si>
  <si>
    <t>SCTL</t>
  </si>
  <si>
    <t>HDFCBANK DEC FUT</t>
  </si>
  <si>
    <t>HDFCBANK 1360 PE DEC</t>
  </si>
  <si>
    <t>NIFTY DEC FUT</t>
  </si>
  <si>
    <t>BHARATFORG DEC FUT</t>
  </si>
  <si>
    <t>ALEXANDER</t>
  </si>
  <si>
    <t>RCL</t>
  </si>
  <si>
    <t>640-643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</si>
  <si>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</si>
  <si>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</si>
  <si>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</si>
  <si>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</si>
  <si>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</si>
  <si>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180-182</t>
  </si>
  <si>
    <t>200-205</t>
  </si>
  <si>
    <t>608-609</t>
  </si>
  <si>
    <t>460-465</t>
  </si>
  <si>
    <t>3580-3590</t>
  </si>
  <si>
    <t>Profit of Rs.45/-</t>
  </si>
  <si>
    <t>Profit of Rs.6/-</t>
  </si>
  <si>
    <t>Part Profit of Rs.38.50/-</t>
  </si>
  <si>
    <t>AFEL</t>
  </si>
  <si>
    <t>HKG</t>
  </si>
  <si>
    <t>VGCL</t>
  </si>
  <si>
    <t>VAIBHAV VINOD GARG</t>
  </si>
  <si>
    <t>VINOD VAIBHAV GARG</t>
  </si>
  <si>
    <t>AKG</t>
  </si>
  <si>
    <t>AKG Exim Limited</t>
  </si>
  <si>
    <t>NK SECURITIES RESEARCH PRIVATE LIMITED</t>
  </si>
  <si>
    <t>KESHAV SHARES &amp; STOCKS LTD.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</si>
  <si>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</si>
  <si>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</si>
  <si>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</si>
  <si>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</si>
  <si>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</si>
  <si>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</si>
  <si>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</si>
  <si>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199.50-200.5</t>
  </si>
  <si>
    <t>95-97</t>
  </si>
  <si>
    <t>Profit of Rs.2/-</t>
  </si>
  <si>
    <t>1420-1430</t>
  </si>
  <si>
    <t>Profit of Rs.14.5/-</t>
  </si>
  <si>
    <t>NIFTY 13000 PE 10-DEC</t>
  </si>
  <si>
    <t>345-346</t>
  </si>
  <si>
    <t>50-53</t>
  </si>
  <si>
    <t>KAHAR NIKLESH KANAIYABHAI</t>
  </si>
  <si>
    <t>IDEAL PLYWOOD TRADERS PRIVATE LIMITED</t>
  </si>
  <si>
    <t>FAITHFUL CLOTH MARCHANTS PVT LTD</t>
  </si>
  <si>
    <t>VMV</t>
  </si>
  <si>
    <t>ADF Foods Limited</t>
  </si>
  <si>
    <t>INFINITY HOLDINGS</t>
  </si>
  <si>
    <t>DANGI ALPANA SANJAY</t>
  </si>
  <si>
    <t>MARFATIA NISHIL SURENDRA</t>
  </si>
  <si>
    <t>Lovable Lingerie Ltd</t>
  </si>
  <si>
    <t>GYANSHANKAR INVESTMENTS AND TRADING COMPANY PRIVATE LIMITED</t>
  </si>
  <si>
    <t>AUTHUM INVESTMENT &amp; INFRASTRUCTURE LIMITED</t>
  </si>
  <si>
    <t>SATISH KUMAR ARYA</t>
  </si>
  <si>
    <t>ABHAY NARAIN GUPTA</t>
  </si>
  <si>
    <t>PRICOL-RE</t>
  </si>
  <si>
    <t>PRICOL RE</t>
  </si>
  <si>
    <t>. VRAMATH  FINANCIAL  SERVICES PVT LTD</t>
  </si>
  <si>
    <t>Profit of Rs.3/-</t>
  </si>
  <si>
    <t>Loss of Rs.5.5/-</t>
  </si>
  <si>
    <t>Profit of Rs.37.5/-</t>
  </si>
  <si>
    <t>1145-1155</t>
  </si>
  <si>
    <t>1200-1220</t>
  </si>
  <si>
    <t>GRASIM DEC FUT</t>
  </si>
  <si>
    <t>AUROPHARMA DEC FUT</t>
  </si>
  <si>
    <t>903-906</t>
  </si>
  <si>
    <t>451-453</t>
  </si>
  <si>
    <t>LUPIN DEC FUT</t>
  </si>
  <si>
    <t>Profit of Rs.9.5/-</t>
  </si>
  <si>
    <t xml:space="preserve">CIPLA DEC FUT </t>
  </si>
  <si>
    <t>769-770</t>
  </si>
  <si>
    <t>CONCOR DEC FUT</t>
  </si>
  <si>
    <t>414.5-415.5</t>
  </si>
  <si>
    <t>ADITYA SONI</t>
  </si>
  <si>
    <t>ANGEL</t>
  </si>
  <si>
    <t>MAHESHBHAI VASHRAMBHAI PANSURIYA</t>
  </si>
  <si>
    <t>ASHOKBHAI MANSUKHBHAI SANTOKI</t>
  </si>
  <si>
    <t>ANMOL</t>
  </si>
  <si>
    <t>SAHIL AGGARWAL</t>
  </si>
  <si>
    <t>SKYVEIL TRADE SOLUTIONS LLP</t>
  </si>
  <si>
    <t>FRASER</t>
  </si>
  <si>
    <t>MAHESH FOGLA HUF</t>
  </si>
  <si>
    <t>PANKAJ KUMAR</t>
  </si>
  <si>
    <t>GGL</t>
  </si>
  <si>
    <t>KOKILABEN BIPINBHAI VAGHELA</t>
  </si>
  <si>
    <t>HASMUKH RAJESH VAGHELA</t>
  </si>
  <si>
    <t>ARPIT PIYUSHBHAI SHAH</t>
  </si>
  <si>
    <t>KALPESH RAJESHBHAI ZINZUVADIA</t>
  </si>
  <si>
    <t>PARI WASHINGTON INVESTMENT FUND</t>
  </si>
  <si>
    <t>PARI WASHINGTON INDIA MASTER FUND, LTD.</t>
  </si>
  <si>
    <t>JAIHINDS</t>
  </si>
  <si>
    <t>SUBHASH AGARWAL</t>
  </si>
  <si>
    <t>RENUKA AGGARWAL</t>
  </si>
  <si>
    <t>MONARCH</t>
  </si>
  <si>
    <t>METAPHOR REALTY INVESTMENTS PRIVATE LIMITED</t>
  </si>
  <si>
    <t>CARE WEALTH ADVISORS LLP</t>
  </si>
  <si>
    <t>NEWLIGHT</t>
  </si>
  <si>
    <t>VISHAL DOGRA</t>
  </si>
  <si>
    <t>NIBE</t>
  </si>
  <si>
    <t>GANESH RAMESH NIBE</t>
  </si>
  <si>
    <t>VAISHNO MEDIA GRAPHIX PRIVATE LIMITED</t>
  </si>
  <si>
    <t>OTCO</t>
  </si>
  <si>
    <t>RAMAKANT PADHI</t>
  </si>
  <si>
    <t>UMAKANTA PADHI</t>
  </si>
  <si>
    <t>MALATILATA SAHOO</t>
  </si>
  <si>
    <t>SUSHIL KUMAR AGRAWAL</t>
  </si>
  <si>
    <t>PEARS MARCANTILES PRIVATE LIMITED</t>
  </si>
  <si>
    <t>BISWAJIT TALUKDAR</t>
  </si>
  <si>
    <t>SARITA DEVI</t>
  </si>
  <si>
    <t>RAHAR CHANDRA PRAKASH</t>
  </si>
  <si>
    <t>KUMAR ROHTASH</t>
  </si>
  <si>
    <t>GEETA BEJOY AGARWAL</t>
  </si>
  <si>
    <t>SEVEN HILL INDUSTRIES LIMITED</t>
  </si>
  <si>
    <t>SPRAYKING</t>
  </si>
  <si>
    <t>SANJAY</t>
  </si>
  <si>
    <t>ASHOK KUMAR SINGH</t>
  </si>
  <si>
    <t>NAMRATA KAUSHIK VYAS</t>
  </si>
  <si>
    <t>YASHMGM</t>
  </si>
  <si>
    <t>EXPLICIT FINANCE LIMITED</t>
  </si>
  <si>
    <t>MEENU DEVI</t>
  </si>
  <si>
    <t>VIKAS BANSAL</t>
  </si>
  <si>
    <t>Apollo Pipes Limited</t>
  </si>
  <si>
    <t>RAJASTHAN GLOBAL SECURITIES PVT LTD</t>
  </si>
  <si>
    <t>Century Extrusions Limite</t>
  </si>
  <si>
    <t>SHAH NIRAJ RAJNIKANT</t>
  </si>
  <si>
    <t>Cupid Limited</t>
  </si>
  <si>
    <t>MONEY GROW INVESTMENT</t>
  </si>
  <si>
    <t>Dewan Housing Fin Corp</t>
  </si>
  <si>
    <t>ALPHA LEON ENTERPRISES LLP</t>
  </si>
  <si>
    <t>Prakash Pipes Limited</t>
  </si>
  <si>
    <t>Refex Industries Limited</t>
  </si>
  <si>
    <t>Tarmat Limited</t>
  </si>
  <si>
    <t>YMS FINANCE PRIVATE LIMITED</t>
  </si>
  <si>
    <t>Tata Chemicals Ltd.</t>
  </si>
  <si>
    <t>TATA SONS PRIVATE LIMITED</t>
  </si>
  <si>
    <t>Transformers And Rectifie</t>
  </si>
  <si>
    <t>Vikas Multicorp Limited</t>
  </si>
  <si>
    <t>VARGHESE JERRY</t>
  </si>
  <si>
    <t>Profit of Rs.155/-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</si>
</sst>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6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6" fontId="47" fillId="2" borderId="37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1" fontId="0" fillId="49" borderId="37" xfId="0" applyNumberFormat="1" applyFill="1" applyBorder="1" applyAlignment="1">
      <alignment horizontal="center" vertical="center"/>
    </xf>
    <xf numFmtId="165" fontId="47" fillId="49" borderId="37" xfId="0" applyNumberFormat="1" applyFont="1" applyFill="1" applyBorder="1" applyAlignment="1">
      <alignment horizontal="center" vertical="center"/>
    </xf>
    <xf numFmtId="166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4" fontId="7" fillId="49" borderId="37" xfId="16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4" fontId="7" fillId="58" borderId="37" xfId="160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0" fontId="50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65" fontId="47" fillId="58" borderId="39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170" fontId="7" fillId="58" borderId="37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5" fontId="47" fillId="59" borderId="39" xfId="0" applyNumberFormat="1" applyFont="1" applyFill="1" applyBorder="1" applyAlignment="1">
      <alignment horizontal="center" vertical="center"/>
    </xf>
    <xf numFmtId="166" fontId="47" fillId="59" borderId="37" xfId="0" applyNumberFormat="1" applyFont="1" applyFill="1" applyBorder="1" applyAlignment="1">
      <alignment horizontal="center" vertical="center"/>
    </xf>
    <xf numFmtId="0" fontId="50" fillId="59" borderId="37" xfId="0" applyFont="1" applyFill="1" applyBorder="1"/>
    <xf numFmtId="0" fontId="8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65" fontId="47" fillId="58" borderId="39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65" fontId="47" fillId="58" borderId="39" xfId="0" applyNumberFormat="1" applyFont="1" applyFill="1" applyBorder="1" applyAlignment="1">
      <alignment horizontal="center" vertical="center"/>
    </xf>
    <xf numFmtId="2" fontId="7" fillId="59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58" borderId="5" xfId="0" applyFont="1" applyFill="1" applyBorder="1" applyAlignment="1">
      <alignment horizontal="center" vertical="center"/>
    </xf>
    <xf numFmtId="0" fontId="7" fillId="58" borderId="39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8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44172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44172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48" t="s">
        <v>16</v>
      </c>
      <c r="B9" s="550" t="s">
        <v>17</v>
      </c>
      <c r="C9" s="550" t="s">
        <v>18</v>
      </c>
      <c r="D9" s="273" t="s">
        <v>19</v>
      </c>
      <c r="E9" s="273" t="s">
        <v>20</v>
      </c>
      <c r="F9" s="545" t="s">
        <v>21</v>
      </c>
      <c r="G9" s="546"/>
      <c r="H9" s="547"/>
      <c r="I9" s="545" t="s">
        <v>22</v>
      </c>
      <c r="J9" s="546"/>
      <c r="K9" s="547"/>
      <c r="L9" s="273"/>
      <c r="M9" s="280"/>
      <c r="N9" s="280"/>
      <c r="O9" s="280"/>
    </row>
    <row r="10" spans="1:15" ht="59.25" customHeight="1">
      <c r="A10" s="549"/>
      <c r="B10" s="551" t="s">
        <v>17</v>
      </c>
      <c r="C10" s="551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30190.95</v>
      </c>
      <c r="E11" s="302">
        <v>29939.3</v>
      </c>
      <c r="F11" s="314">
        <v>29601.649999999998</v>
      </c>
      <c r="G11" s="314">
        <v>29012.35</v>
      </c>
      <c r="H11" s="314">
        <v>28674.699999999997</v>
      </c>
      <c r="I11" s="314">
        <v>30528.6</v>
      </c>
      <c r="J11" s="314">
        <v>30866.25</v>
      </c>
      <c r="K11" s="314">
        <v>31455.55</v>
      </c>
      <c r="L11" s="301">
        <v>30276.95</v>
      </c>
      <c r="M11" s="301">
        <v>29350</v>
      </c>
      <c r="N11" s="318">
        <v>1874850</v>
      </c>
      <c r="O11" s="319">
        <v>9.8346490136059408E-2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13311.6</v>
      </c>
      <c r="E12" s="315">
        <v>13280.183333333334</v>
      </c>
      <c r="F12" s="316">
        <v>13233.766666666668</v>
      </c>
      <c r="G12" s="316">
        <v>13155.933333333334</v>
      </c>
      <c r="H12" s="316">
        <v>13109.516666666668</v>
      </c>
      <c r="I12" s="316">
        <v>13358.016666666668</v>
      </c>
      <c r="J12" s="316">
        <v>13404.433333333332</v>
      </c>
      <c r="K12" s="316">
        <v>13482.266666666668</v>
      </c>
      <c r="L12" s="303">
        <v>13326.6</v>
      </c>
      <c r="M12" s="303">
        <v>13202.35</v>
      </c>
      <c r="N12" s="318">
        <v>13604175</v>
      </c>
      <c r="O12" s="319">
        <v>5.803813601339252E-2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1675.4</v>
      </c>
      <c r="E13" s="315">
        <v>1691.8000000000002</v>
      </c>
      <c r="F13" s="316">
        <v>1648.4000000000003</v>
      </c>
      <c r="G13" s="316">
        <v>1621.4</v>
      </c>
      <c r="H13" s="316">
        <v>1578.0000000000002</v>
      </c>
      <c r="I13" s="316">
        <v>1718.8000000000004</v>
      </c>
      <c r="J13" s="316">
        <v>1762.2</v>
      </c>
      <c r="K13" s="316">
        <v>1789.2000000000005</v>
      </c>
      <c r="L13" s="303">
        <v>1735.2</v>
      </c>
      <c r="M13" s="303">
        <v>1664.8</v>
      </c>
      <c r="N13" s="318">
        <v>2847000</v>
      </c>
      <c r="O13" s="319">
        <v>0.25032938076416339</v>
      </c>
    </row>
    <row r="14" spans="1:15" ht="15">
      <c r="A14" s="276">
        <v>4</v>
      </c>
      <c r="B14" s="386" t="s">
        <v>39</v>
      </c>
      <c r="C14" s="276" t="s">
        <v>40</v>
      </c>
      <c r="D14" s="315">
        <v>448</v>
      </c>
      <c r="E14" s="315">
        <v>449.40000000000003</v>
      </c>
      <c r="F14" s="316">
        <v>441.60000000000008</v>
      </c>
      <c r="G14" s="316">
        <v>435.20000000000005</v>
      </c>
      <c r="H14" s="316">
        <v>427.40000000000009</v>
      </c>
      <c r="I14" s="316">
        <v>455.80000000000007</v>
      </c>
      <c r="J14" s="316">
        <v>463.6</v>
      </c>
      <c r="K14" s="316">
        <v>470.00000000000006</v>
      </c>
      <c r="L14" s="303">
        <v>457.2</v>
      </c>
      <c r="M14" s="303">
        <v>443</v>
      </c>
      <c r="N14" s="318">
        <v>17906000</v>
      </c>
      <c r="O14" s="319">
        <v>-2.3877017008286087E-2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456.7</v>
      </c>
      <c r="E15" s="315">
        <v>452.7833333333333</v>
      </c>
      <c r="F15" s="316">
        <v>445.96666666666658</v>
      </c>
      <c r="G15" s="316">
        <v>435.23333333333329</v>
      </c>
      <c r="H15" s="316">
        <v>428.41666666666657</v>
      </c>
      <c r="I15" s="316">
        <v>463.51666666666659</v>
      </c>
      <c r="J15" s="316">
        <v>470.33333333333331</v>
      </c>
      <c r="K15" s="316">
        <v>481.06666666666661</v>
      </c>
      <c r="L15" s="303">
        <v>459.6</v>
      </c>
      <c r="M15" s="303">
        <v>442.05</v>
      </c>
      <c r="N15" s="318">
        <v>52295000</v>
      </c>
      <c r="O15" s="319">
        <v>4.7552716268792925E-3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906.2</v>
      </c>
      <c r="E16" s="315">
        <v>909.43333333333339</v>
      </c>
      <c r="F16" s="316">
        <v>895.86666666666679</v>
      </c>
      <c r="G16" s="316">
        <v>885.53333333333342</v>
      </c>
      <c r="H16" s="316">
        <v>871.96666666666681</v>
      </c>
      <c r="I16" s="316">
        <v>919.76666666666677</v>
      </c>
      <c r="J16" s="316">
        <v>933.33333333333337</v>
      </c>
      <c r="K16" s="316">
        <v>943.66666666666674</v>
      </c>
      <c r="L16" s="303">
        <v>923</v>
      </c>
      <c r="M16" s="303">
        <v>899.1</v>
      </c>
      <c r="N16" s="318">
        <v>1657000</v>
      </c>
      <c r="O16" s="319">
        <v>8.3714846304774368E-2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253.7</v>
      </c>
      <c r="E17" s="315">
        <v>256.23333333333329</v>
      </c>
      <c r="F17" s="316">
        <v>248.06666666666661</v>
      </c>
      <c r="G17" s="316">
        <v>242.43333333333331</v>
      </c>
      <c r="H17" s="316">
        <v>234.26666666666662</v>
      </c>
      <c r="I17" s="316">
        <v>261.86666666666656</v>
      </c>
      <c r="J17" s="316">
        <v>270.03333333333319</v>
      </c>
      <c r="K17" s="316">
        <v>275.66666666666657</v>
      </c>
      <c r="L17" s="303">
        <v>264.39999999999998</v>
      </c>
      <c r="M17" s="303">
        <v>250.6</v>
      </c>
      <c r="N17" s="318">
        <v>17787000</v>
      </c>
      <c r="O17" s="319">
        <v>0.20166193757600323</v>
      </c>
    </row>
    <row r="18" spans="1:15" ht="15">
      <c r="A18" s="276">
        <v>8</v>
      </c>
      <c r="B18" s="386" t="s">
        <v>39</v>
      </c>
      <c r="C18" s="276" t="s">
        <v>47</v>
      </c>
      <c r="D18" s="315">
        <v>2441.1</v>
      </c>
      <c r="E18" s="315">
        <v>2430.6833333333334</v>
      </c>
      <c r="F18" s="316">
        <v>2411.3666666666668</v>
      </c>
      <c r="G18" s="316">
        <v>2381.6333333333332</v>
      </c>
      <c r="H18" s="316">
        <v>2362.3166666666666</v>
      </c>
      <c r="I18" s="316">
        <v>2460.416666666667</v>
      </c>
      <c r="J18" s="316">
        <v>2479.7333333333336</v>
      </c>
      <c r="K18" s="316">
        <v>2509.4666666666672</v>
      </c>
      <c r="L18" s="303">
        <v>2450</v>
      </c>
      <c r="M18" s="303">
        <v>2400.9499999999998</v>
      </c>
      <c r="N18" s="318">
        <v>2190500</v>
      </c>
      <c r="O18" s="319">
        <v>-1.5505617977528089E-2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189.35</v>
      </c>
      <c r="E19" s="315">
        <v>188.81666666666669</v>
      </c>
      <c r="F19" s="316">
        <v>185.63333333333338</v>
      </c>
      <c r="G19" s="316">
        <v>181.91666666666669</v>
      </c>
      <c r="H19" s="316">
        <v>178.73333333333338</v>
      </c>
      <c r="I19" s="316">
        <v>192.53333333333339</v>
      </c>
      <c r="J19" s="316">
        <v>195.71666666666673</v>
      </c>
      <c r="K19" s="316">
        <v>199.43333333333339</v>
      </c>
      <c r="L19" s="303">
        <v>192</v>
      </c>
      <c r="M19" s="303">
        <v>185.1</v>
      </c>
      <c r="N19" s="318">
        <v>8675000</v>
      </c>
      <c r="O19" s="319">
        <v>-3.3964365256124722E-2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95.25</v>
      </c>
      <c r="E20" s="315">
        <v>95.7</v>
      </c>
      <c r="F20" s="316">
        <v>93.800000000000011</v>
      </c>
      <c r="G20" s="316">
        <v>92.350000000000009</v>
      </c>
      <c r="H20" s="316">
        <v>90.450000000000017</v>
      </c>
      <c r="I20" s="316">
        <v>97.15</v>
      </c>
      <c r="J20" s="316">
        <v>99.050000000000011</v>
      </c>
      <c r="K20" s="316">
        <v>100.5</v>
      </c>
      <c r="L20" s="303">
        <v>97.6</v>
      </c>
      <c r="M20" s="303">
        <v>94.25</v>
      </c>
      <c r="N20" s="318">
        <v>30861000</v>
      </c>
      <c r="O20" s="319">
        <v>-1.5786452353616531E-2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2435.9</v>
      </c>
      <c r="E21" s="315">
        <v>2416.9166666666665</v>
      </c>
      <c r="F21" s="316">
        <v>2393.9833333333331</v>
      </c>
      <c r="G21" s="316">
        <v>2352.0666666666666</v>
      </c>
      <c r="H21" s="316">
        <v>2329.1333333333332</v>
      </c>
      <c r="I21" s="316">
        <v>2458.833333333333</v>
      </c>
      <c r="J21" s="316">
        <v>2481.7666666666664</v>
      </c>
      <c r="K21" s="316">
        <v>2523.6833333333329</v>
      </c>
      <c r="L21" s="303">
        <v>2439.85</v>
      </c>
      <c r="M21" s="303">
        <v>2375</v>
      </c>
      <c r="N21" s="318">
        <v>5201700</v>
      </c>
      <c r="O21" s="319">
        <v>3.5102381947346425E-2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906.4</v>
      </c>
      <c r="E22" s="315">
        <v>905.41666666666663</v>
      </c>
      <c r="F22" s="316">
        <v>897.13333333333321</v>
      </c>
      <c r="G22" s="316">
        <v>887.86666666666656</v>
      </c>
      <c r="H22" s="316">
        <v>879.58333333333314</v>
      </c>
      <c r="I22" s="316">
        <v>914.68333333333328</v>
      </c>
      <c r="J22" s="316">
        <v>922.96666666666681</v>
      </c>
      <c r="K22" s="316">
        <v>932.23333333333335</v>
      </c>
      <c r="L22" s="303">
        <v>913.7</v>
      </c>
      <c r="M22" s="303">
        <v>896.15</v>
      </c>
      <c r="N22" s="318">
        <v>11276200</v>
      </c>
      <c r="O22" s="319">
        <v>1.5809813795526408E-2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618.45000000000005</v>
      </c>
      <c r="E23" s="315">
        <v>614.93333333333328</v>
      </c>
      <c r="F23" s="316">
        <v>609.71666666666658</v>
      </c>
      <c r="G23" s="316">
        <v>600.98333333333335</v>
      </c>
      <c r="H23" s="316">
        <v>595.76666666666665</v>
      </c>
      <c r="I23" s="316">
        <v>623.66666666666652</v>
      </c>
      <c r="J23" s="316">
        <v>628.88333333333321</v>
      </c>
      <c r="K23" s="316">
        <v>637.61666666666645</v>
      </c>
      <c r="L23" s="303">
        <v>620.15</v>
      </c>
      <c r="M23" s="303">
        <v>606.20000000000005</v>
      </c>
      <c r="N23" s="318">
        <v>49221600</v>
      </c>
      <c r="O23" s="319">
        <v>-3.3027652702798276E-2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3330.8</v>
      </c>
      <c r="E24" s="315">
        <v>3328.15</v>
      </c>
      <c r="F24" s="316">
        <v>3305.05</v>
      </c>
      <c r="G24" s="316">
        <v>3279.3</v>
      </c>
      <c r="H24" s="316">
        <v>3256.2000000000003</v>
      </c>
      <c r="I24" s="316">
        <v>3353.9</v>
      </c>
      <c r="J24" s="316">
        <v>3376.9999999999995</v>
      </c>
      <c r="K24" s="316">
        <v>3402.75</v>
      </c>
      <c r="L24" s="303">
        <v>3351.25</v>
      </c>
      <c r="M24" s="303">
        <v>3302.4</v>
      </c>
      <c r="N24" s="318">
        <v>1840500</v>
      </c>
      <c r="O24" s="319">
        <v>-4.5136186770428015E-2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9098</v>
      </c>
      <c r="E25" s="315">
        <v>9127.1166666666668</v>
      </c>
      <c r="F25" s="316">
        <v>8975.9333333333343</v>
      </c>
      <c r="G25" s="316">
        <v>8853.8666666666668</v>
      </c>
      <c r="H25" s="316">
        <v>8702.6833333333343</v>
      </c>
      <c r="I25" s="316">
        <v>9249.1833333333343</v>
      </c>
      <c r="J25" s="316">
        <v>9400.366666666665</v>
      </c>
      <c r="K25" s="316">
        <v>9522.4333333333343</v>
      </c>
      <c r="L25" s="303">
        <v>9278.2999999999993</v>
      </c>
      <c r="M25" s="303">
        <v>9005.0499999999993</v>
      </c>
      <c r="N25" s="318">
        <v>770750</v>
      </c>
      <c r="O25" s="319">
        <v>-3.0045619002674218E-2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4886</v>
      </c>
      <c r="E26" s="315">
        <v>4889.3499999999995</v>
      </c>
      <c r="F26" s="316">
        <v>4813.6999999999989</v>
      </c>
      <c r="G26" s="316">
        <v>4741.3999999999996</v>
      </c>
      <c r="H26" s="316">
        <v>4665.7499999999991</v>
      </c>
      <c r="I26" s="316">
        <v>4961.6499999999987</v>
      </c>
      <c r="J26" s="316">
        <v>5037.2999999999984</v>
      </c>
      <c r="K26" s="316">
        <v>5109.5999999999985</v>
      </c>
      <c r="L26" s="303">
        <v>4965</v>
      </c>
      <c r="M26" s="303">
        <v>4817.05</v>
      </c>
      <c r="N26" s="318">
        <v>6161000</v>
      </c>
      <c r="O26" s="319">
        <v>-3.4893283728216172E-2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1659.95</v>
      </c>
      <c r="E27" s="315">
        <v>1659.6666666666667</v>
      </c>
      <c r="F27" s="316">
        <v>1643.3333333333335</v>
      </c>
      <c r="G27" s="316">
        <v>1626.7166666666667</v>
      </c>
      <c r="H27" s="316">
        <v>1610.3833333333334</v>
      </c>
      <c r="I27" s="316">
        <v>1676.2833333333335</v>
      </c>
      <c r="J27" s="316">
        <v>1692.616666666667</v>
      </c>
      <c r="K27" s="316">
        <v>1709.2333333333336</v>
      </c>
      <c r="L27" s="303">
        <v>1676</v>
      </c>
      <c r="M27" s="303">
        <v>1643.05</v>
      </c>
      <c r="N27" s="318">
        <v>2033200</v>
      </c>
      <c r="O27" s="319">
        <v>-1.767478397486253E-3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394.45</v>
      </c>
      <c r="E28" s="315">
        <v>389.0333333333333</v>
      </c>
      <c r="F28" s="316">
        <v>381.21666666666658</v>
      </c>
      <c r="G28" s="316">
        <v>367.98333333333329</v>
      </c>
      <c r="H28" s="316">
        <v>360.16666666666657</v>
      </c>
      <c r="I28" s="316">
        <v>402.26666666666659</v>
      </c>
      <c r="J28" s="316">
        <v>410.08333333333331</v>
      </c>
      <c r="K28" s="316">
        <v>423.31666666666661</v>
      </c>
      <c r="L28" s="303">
        <v>396.85</v>
      </c>
      <c r="M28" s="303">
        <v>375.8</v>
      </c>
      <c r="N28" s="318">
        <v>9599400</v>
      </c>
      <c r="O28" s="319">
        <v>-2.7179861364465523E-2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59.35</v>
      </c>
      <c r="E29" s="315">
        <v>58.733333333333327</v>
      </c>
      <c r="F29" s="316">
        <v>57.366666666666653</v>
      </c>
      <c r="G29" s="316">
        <v>55.383333333333326</v>
      </c>
      <c r="H29" s="316">
        <v>54.016666666666652</v>
      </c>
      <c r="I29" s="316">
        <v>60.716666666666654</v>
      </c>
      <c r="J29" s="316">
        <v>62.083333333333329</v>
      </c>
      <c r="K29" s="316">
        <v>64.066666666666663</v>
      </c>
      <c r="L29" s="303">
        <v>60.1</v>
      </c>
      <c r="M29" s="303">
        <v>56.75</v>
      </c>
      <c r="N29" s="318">
        <v>61363200</v>
      </c>
      <c r="O29" s="319">
        <v>-2.5948483997085617E-2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1573.7</v>
      </c>
      <c r="E30" s="315">
        <v>1568.0833333333333</v>
      </c>
      <c r="F30" s="316">
        <v>1557.4166666666665</v>
      </c>
      <c r="G30" s="316">
        <v>1541.1333333333332</v>
      </c>
      <c r="H30" s="316">
        <v>1530.4666666666665</v>
      </c>
      <c r="I30" s="316">
        <v>1584.3666666666666</v>
      </c>
      <c r="J30" s="316">
        <v>1595.0333333333331</v>
      </c>
      <c r="K30" s="316">
        <v>1611.3166666666666</v>
      </c>
      <c r="L30" s="303">
        <v>1578.75</v>
      </c>
      <c r="M30" s="303">
        <v>1551.8</v>
      </c>
      <c r="N30" s="318">
        <v>1049950</v>
      </c>
      <c r="O30" s="319">
        <v>-6.0993605509099852E-2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116.25</v>
      </c>
      <c r="E31" s="315">
        <v>116.46666666666665</v>
      </c>
      <c r="F31" s="316">
        <v>114.38333333333331</v>
      </c>
      <c r="G31" s="316">
        <v>112.51666666666665</v>
      </c>
      <c r="H31" s="316">
        <v>110.43333333333331</v>
      </c>
      <c r="I31" s="316">
        <v>118.33333333333331</v>
      </c>
      <c r="J31" s="316">
        <v>120.41666666666666</v>
      </c>
      <c r="K31" s="316">
        <v>122.28333333333332</v>
      </c>
      <c r="L31" s="303">
        <v>118.55</v>
      </c>
      <c r="M31" s="303">
        <v>114.6</v>
      </c>
      <c r="N31" s="318">
        <v>26866000</v>
      </c>
      <c r="O31" s="319">
        <v>-6.3576158940397351E-2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675.25</v>
      </c>
      <c r="E32" s="315">
        <v>672.44999999999993</v>
      </c>
      <c r="F32" s="316">
        <v>668.44999999999982</v>
      </c>
      <c r="G32" s="316">
        <v>661.64999999999986</v>
      </c>
      <c r="H32" s="316">
        <v>657.64999999999975</v>
      </c>
      <c r="I32" s="316">
        <v>679.24999999999989</v>
      </c>
      <c r="J32" s="316">
        <v>683.25000000000011</v>
      </c>
      <c r="K32" s="316">
        <v>690.05</v>
      </c>
      <c r="L32" s="303">
        <v>676.45</v>
      </c>
      <c r="M32" s="303">
        <v>665.65</v>
      </c>
      <c r="N32" s="318">
        <v>2335300</v>
      </c>
      <c r="O32" s="319">
        <v>-2.2559852670349909E-2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554.20000000000005</v>
      </c>
      <c r="E33" s="315">
        <v>554.43333333333328</v>
      </c>
      <c r="F33" s="316">
        <v>542.06666666666661</v>
      </c>
      <c r="G33" s="316">
        <v>529.93333333333328</v>
      </c>
      <c r="H33" s="316">
        <v>517.56666666666661</v>
      </c>
      <c r="I33" s="316">
        <v>566.56666666666661</v>
      </c>
      <c r="J33" s="316">
        <v>578.93333333333317</v>
      </c>
      <c r="K33" s="316">
        <v>591.06666666666661</v>
      </c>
      <c r="L33" s="303">
        <v>566.79999999999995</v>
      </c>
      <c r="M33" s="303">
        <v>542.29999999999995</v>
      </c>
      <c r="N33" s="318">
        <v>6063000</v>
      </c>
      <c r="O33" s="319">
        <v>6.4244339125855712E-2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496.25</v>
      </c>
      <c r="E34" s="315">
        <v>493.75</v>
      </c>
      <c r="F34" s="316">
        <v>487.5</v>
      </c>
      <c r="G34" s="316">
        <v>478.75</v>
      </c>
      <c r="H34" s="316">
        <v>472.5</v>
      </c>
      <c r="I34" s="316">
        <v>502.5</v>
      </c>
      <c r="J34" s="316">
        <v>508.75</v>
      </c>
      <c r="K34" s="316">
        <v>517.5</v>
      </c>
      <c r="L34" s="303">
        <v>500</v>
      </c>
      <c r="M34" s="303">
        <v>485</v>
      </c>
      <c r="N34" s="318">
        <v>99757794</v>
      </c>
      <c r="O34" s="319">
        <v>7.055852644087938E-4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34.450000000000003</v>
      </c>
      <c r="E35" s="315">
        <v>34.616666666666667</v>
      </c>
      <c r="F35" s="316">
        <v>33.633333333333333</v>
      </c>
      <c r="G35" s="316">
        <v>32.816666666666663</v>
      </c>
      <c r="H35" s="316">
        <v>31.833333333333329</v>
      </c>
      <c r="I35" s="316">
        <v>35.433333333333337</v>
      </c>
      <c r="J35" s="316">
        <v>36.416666666666671</v>
      </c>
      <c r="K35" s="316">
        <v>37.233333333333341</v>
      </c>
      <c r="L35" s="303">
        <v>35.6</v>
      </c>
      <c r="M35" s="303">
        <v>33.799999999999997</v>
      </c>
      <c r="N35" s="318">
        <v>93513000</v>
      </c>
      <c r="O35" s="319">
        <v>5.1918735891647852E-3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445.35</v>
      </c>
      <c r="E36" s="315">
        <v>441.81666666666666</v>
      </c>
      <c r="F36" s="316">
        <v>437.13333333333333</v>
      </c>
      <c r="G36" s="316">
        <v>428.91666666666669</v>
      </c>
      <c r="H36" s="316">
        <v>424.23333333333335</v>
      </c>
      <c r="I36" s="316">
        <v>450.0333333333333</v>
      </c>
      <c r="J36" s="316">
        <v>454.71666666666658</v>
      </c>
      <c r="K36" s="316">
        <v>462.93333333333328</v>
      </c>
      <c r="L36" s="303">
        <v>446.5</v>
      </c>
      <c r="M36" s="303">
        <v>433.6</v>
      </c>
      <c r="N36" s="318">
        <v>11562100</v>
      </c>
      <c r="O36" s="319">
        <v>1.2895426153536168E-2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13205.35</v>
      </c>
      <c r="E37" s="315">
        <v>13273.633333333331</v>
      </c>
      <c r="F37" s="316">
        <v>12997.266666666663</v>
      </c>
      <c r="G37" s="316">
        <v>12789.183333333331</v>
      </c>
      <c r="H37" s="316">
        <v>12512.816666666662</v>
      </c>
      <c r="I37" s="316">
        <v>13481.716666666664</v>
      </c>
      <c r="J37" s="316">
        <v>13758.083333333332</v>
      </c>
      <c r="K37" s="316">
        <v>13966.166666666664</v>
      </c>
      <c r="L37" s="303">
        <v>13550</v>
      </c>
      <c r="M37" s="303">
        <v>13065.55</v>
      </c>
      <c r="N37" s="318">
        <v>267900</v>
      </c>
      <c r="O37" s="319">
        <v>-1.2350230414746545E-2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394.15</v>
      </c>
      <c r="E38" s="315">
        <v>395.05</v>
      </c>
      <c r="F38" s="316">
        <v>389.1</v>
      </c>
      <c r="G38" s="316">
        <v>384.05</v>
      </c>
      <c r="H38" s="316">
        <v>378.1</v>
      </c>
      <c r="I38" s="316">
        <v>400.1</v>
      </c>
      <c r="J38" s="316">
        <v>406.04999999999995</v>
      </c>
      <c r="K38" s="316">
        <v>411.1</v>
      </c>
      <c r="L38" s="303">
        <v>401</v>
      </c>
      <c r="M38" s="303">
        <v>390</v>
      </c>
      <c r="N38" s="318">
        <v>25410600</v>
      </c>
      <c r="O38" s="319">
        <v>3.6034052546602087E-2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3669.9</v>
      </c>
      <c r="E39" s="315">
        <v>3662.6333333333332</v>
      </c>
      <c r="F39" s="316">
        <v>3637.2666666666664</v>
      </c>
      <c r="G39" s="316">
        <v>3604.6333333333332</v>
      </c>
      <c r="H39" s="316">
        <v>3579.2666666666664</v>
      </c>
      <c r="I39" s="316">
        <v>3695.2666666666664</v>
      </c>
      <c r="J39" s="316">
        <v>3720.6333333333332</v>
      </c>
      <c r="K39" s="316">
        <v>3753.2666666666664</v>
      </c>
      <c r="L39" s="303">
        <v>3688</v>
      </c>
      <c r="M39" s="303">
        <v>3630</v>
      </c>
      <c r="N39" s="318">
        <v>1761000</v>
      </c>
      <c r="O39" s="319">
        <v>4.5449380752187249E-4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473.5</v>
      </c>
      <c r="E40" s="315">
        <v>467.83333333333331</v>
      </c>
      <c r="F40" s="316">
        <v>457.66666666666663</v>
      </c>
      <c r="G40" s="316">
        <v>441.83333333333331</v>
      </c>
      <c r="H40" s="316">
        <v>431.66666666666663</v>
      </c>
      <c r="I40" s="316">
        <v>483.66666666666663</v>
      </c>
      <c r="J40" s="316">
        <v>493.83333333333326</v>
      </c>
      <c r="K40" s="316">
        <v>509.66666666666663</v>
      </c>
      <c r="L40" s="303">
        <v>478</v>
      </c>
      <c r="M40" s="303">
        <v>452</v>
      </c>
      <c r="N40" s="318">
        <v>7774800</v>
      </c>
      <c r="O40" s="319">
        <v>6.094265986190333E-2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110.95</v>
      </c>
      <c r="E41" s="315">
        <v>110.13333333333333</v>
      </c>
      <c r="F41" s="316">
        <v>105.91666666666666</v>
      </c>
      <c r="G41" s="316">
        <v>100.88333333333333</v>
      </c>
      <c r="H41" s="316">
        <v>96.666666666666657</v>
      </c>
      <c r="I41" s="316">
        <v>115.16666666666666</v>
      </c>
      <c r="J41" s="316">
        <v>119.38333333333333</v>
      </c>
      <c r="K41" s="316">
        <v>124.41666666666666</v>
      </c>
      <c r="L41" s="303">
        <v>114.35</v>
      </c>
      <c r="M41" s="303">
        <v>105.1</v>
      </c>
      <c r="N41" s="318">
        <v>43291400</v>
      </c>
      <c r="O41" s="319">
        <v>0.35607693271519858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371.6</v>
      </c>
      <c r="E42" s="315">
        <v>369.66666666666669</v>
      </c>
      <c r="F42" s="316">
        <v>363.53333333333336</v>
      </c>
      <c r="G42" s="316">
        <v>355.4666666666667</v>
      </c>
      <c r="H42" s="316">
        <v>349.33333333333337</v>
      </c>
      <c r="I42" s="316">
        <v>377.73333333333335</v>
      </c>
      <c r="J42" s="316">
        <v>383.86666666666667</v>
      </c>
      <c r="K42" s="316">
        <v>391.93333333333334</v>
      </c>
      <c r="L42" s="303">
        <v>375.8</v>
      </c>
      <c r="M42" s="303">
        <v>361.6</v>
      </c>
      <c r="N42" s="318">
        <v>4577500</v>
      </c>
      <c r="O42" s="319">
        <v>6.0220034742327733E-2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771.7</v>
      </c>
      <c r="E43" s="315">
        <v>768.63333333333321</v>
      </c>
      <c r="F43" s="316">
        <v>762.36666666666645</v>
      </c>
      <c r="G43" s="316">
        <v>753.03333333333319</v>
      </c>
      <c r="H43" s="316">
        <v>746.76666666666642</v>
      </c>
      <c r="I43" s="316">
        <v>777.96666666666647</v>
      </c>
      <c r="J43" s="316">
        <v>784.23333333333335</v>
      </c>
      <c r="K43" s="316">
        <v>793.56666666666649</v>
      </c>
      <c r="L43" s="303">
        <v>774.9</v>
      </c>
      <c r="M43" s="303">
        <v>759.3</v>
      </c>
      <c r="N43" s="318">
        <v>16728400</v>
      </c>
      <c r="O43" s="319">
        <v>2.9604736757881261E-2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133.94999999999999</v>
      </c>
      <c r="E44" s="315">
        <v>133.6</v>
      </c>
      <c r="F44" s="316">
        <v>131.75</v>
      </c>
      <c r="G44" s="316">
        <v>129.55000000000001</v>
      </c>
      <c r="H44" s="316">
        <v>127.70000000000002</v>
      </c>
      <c r="I44" s="316">
        <v>135.79999999999998</v>
      </c>
      <c r="J44" s="316">
        <v>137.64999999999995</v>
      </c>
      <c r="K44" s="316">
        <v>139.84999999999997</v>
      </c>
      <c r="L44" s="303">
        <v>135.44999999999999</v>
      </c>
      <c r="M44" s="303">
        <v>131.4</v>
      </c>
      <c r="N44" s="318">
        <v>31670300</v>
      </c>
      <c r="O44" s="319">
        <v>-2.0353683923992293E-2</v>
      </c>
    </row>
    <row r="45" spans="1:15" ht="15">
      <c r="A45" s="276">
        <v>35</v>
      </c>
      <c r="B45" s="415" t="s">
        <v>107</v>
      </c>
      <c r="C45" s="276" t="s">
        <v>3634</v>
      </c>
      <c r="D45" s="315">
        <v>2462.85</v>
      </c>
      <c r="E45" s="315">
        <v>2470.4166666666665</v>
      </c>
      <c r="F45" s="316">
        <v>2437.4333333333329</v>
      </c>
      <c r="G45" s="316">
        <v>2412.0166666666664</v>
      </c>
      <c r="H45" s="316">
        <v>2379.0333333333328</v>
      </c>
      <c r="I45" s="316">
        <v>2495.833333333333</v>
      </c>
      <c r="J45" s="316">
        <v>2528.8166666666666</v>
      </c>
      <c r="K45" s="316">
        <v>2554.2333333333331</v>
      </c>
      <c r="L45" s="303">
        <v>2503.4</v>
      </c>
      <c r="M45" s="303">
        <v>2445</v>
      </c>
      <c r="N45" s="318">
        <v>577500</v>
      </c>
      <c r="O45" s="319">
        <v>4.976141785957737E-2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1549.3</v>
      </c>
      <c r="E46" s="315">
        <v>1545.25</v>
      </c>
      <c r="F46" s="316">
        <v>1537.55</v>
      </c>
      <c r="G46" s="316">
        <v>1525.8</v>
      </c>
      <c r="H46" s="316">
        <v>1518.1</v>
      </c>
      <c r="I46" s="316">
        <v>1557</v>
      </c>
      <c r="J46" s="316">
        <v>1564.6999999999998</v>
      </c>
      <c r="K46" s="316">
        <v>1576.45</v>
      </c>
      <c r="L46" s="303">
        <v>1552.95</v>
      </c>
      <c r="M46" s="303">
        <v>1533.5</v>
      </c>
      <c r="N46" s="318">
        <v>2263100</v>
      </c>
      <c r="O46" s="319">
        <v>4.6612802983219395E-3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415.2</v>
      </c>
      <c r="E47" s="315">
        <v>416.23333333333335</v>
      </c>
      <c r="F47" s="316">
        <v>410.16666666666669</v>
      </c>
      <c r="G47" s="316">
        <v>405.13333333333333</v>
      </c>
      <c r="H47" s="316">
        <v>399.06666666666666</v>
      </c>
      <c r="I47" s="316">
        <v>421.26666666666671</v>
      </c>
      <c r="J47" s="316">
        <v>427.33333333333331</v>
      </c>
      <c r="K47" s="316">
        <v>432.36666666666673</v>
      </c>
      <c r="L47" s="303">
        <v>422.3</v>
      </c>
      <c r="M47" s="303">
        <v>411.2</v>
      </c>
      <c r="N47" s="318">
        <v>7744665</v>
      </c>
      <c r="O47" s="319">
        <v>8.1405499781754695E-2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569.4</v>
      </c>
      <c r="E48" s="315">
        <v>572.43333333333328</v>
      </c>
      <c r="F48" s="316">
        <v>561.96666666666658</v>
      </c>
      <c r="G48" s="316">
        <v>554.5333333333333</v>
      </c>
      <c r="H48" s="316">
        <v>544.06666666666661</v>
      </c>
      <c r="I48" s="316">
        <v>579.86666666666656</v>
      </c>
      <c r="J48" s="316">
        <v>590.33333333333326</v>
      </c>
      <c r="K48" s="316">
        <v>597.76666666666654</v>
      </c>
      <c r="L48" s="303">
        <v>582.9</v>
      </c>
      <c r="M48" s="303">
        <v>565</v>
      </c>
      <c r="N48" s="318">
        <v>1387200</v>
      </c>
      <c r="O48" s="319">
        <v>-1.4492753623188406E-2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505.45</v>
      </c>
      <c r="E49" s="315">
        <v>505.83333333333331</v>
      </c>
      <c r="F49" s="316">
        <v>503.16666666666663</v>
      </c>
      <c r="G49" s="316">
        <v>500.88333333333333</v>
      </c>
      <c r="H49" s="316">
        <v>498.21666666666664</v>
      </c>
      <c r="I49" s="316">
        <v>508.11666666666662</v>
      </c>
      <c r="J49" s="316">
        <v>510.78333333333325</v>
      </c>
      <c r="K49" s="316">
        <v>513.06666666666661</v>
      </c>
      <c r="L49" s="303">
        <v>508.5</v>
      </c>
      <c r="M49" s="303">
        <v>503.55</v>
      </c>
      <c r="N49" s="318">
        <v>15381250</v>
      </c>
      <c r="O49" s="319">
        <v>1.0428641813105601E-2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3733.6</v>
      </c>
      <c r="E50" s="315">
        <v>3725.8166666666671</v>
      </c>
      <c r="F50" s="316">
        <v>3688.7833333333342</v>
      </c>
      <c r="G50" s="316">
        <v>3643.9666666666672</v>
      </c>
      <c r="H50" s="316">
        <v>3606.9333333333343</v>
      </c>
      <c r="I50" s="316">
        <v>3770.6333333333341</v>
      </c>
      <c r="J50" s="316">
        <v>3807.666666666667</v>
      </c>
      <c r="K50" s="316">
        <v>3852.483333333334</v>
      </c>
      <c r="L50" s="303">
        <v>3762.85</v>
      </c>
      <c r="M50" s="303">
        <v>3681</v>
      </c>
      <c r="N50" s="318">
        <v>2799200</v>
      </c>
      <c r="O50" s="319">
        <v>-6.4598566053808478E-3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211.85</v>
      </c>
      <c r="E51" s="315">
        <v>209.26666666666665</v>
      </c>
      <c r="F51" s="316">
        <v>206.0333333333333</v>
      </c>
      <c r="G51" s="316">
        <v>200.21666666666664</v>
      </c>
      <c r="H51" s="316">
        <v>196.98333333333329</v>
      </c>
      <c r="I51" s="316">
        <v>215.08333333333331</v>
      </c>
      <c r="J51" s="316">
        <v>218.31666666666666</v>
      </c>
      <c r="K51" s="316">
        <v>224.13333333333333</v>
      </c>
      <c r="L51" s="303">
        <v>212.5</v>
      </c>
      <c r="M51" s="303">
        <v>203.45</v>
      </c>
      <c r="N51" s="318">
        <v>29749500</v>
      </c>
      <c r="O51" s="319">
        <v>-4.5526733721545788E-2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4938</v>
      </c>
      <c r="E52" s="315">
        <v>4933.5166666666664</v>
      </c>
      <c r="F52" s="316">
        <v>4883.8833333333332</v>
      </c>
      <c r="G52" s="316">
        <v>4829.7666666666664</v>
      </c>
      <c r="H52" s="316">
        <v>4780.1333333333332</v>
      </c>
      <c r="I52" s="316">
        <v>4987.6333333333332</v>
      </c>
      <c r="J52" s="316">
        <v>5037.2666666666664</v>
      </c>
      <c r="K52" s="316">
        <v>5091.3833333333332</v>
      </c>
      <c r="L52" s="303">
        <v>4983.1499999999996</v>
      </c>
      <c r="M52" s="303">
        <v>4879.3999999999996</v>
      </c>
      <c r="N52" s="318">
        <v>3800375</v>
      </c>
      <c r="O52" s="319">
        <v>2.0200664407234656E-2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2565.0500000000002</v>
      </c>
      <c r="E53" s="315">
        <v>2571.0166666666669</v>
      </c>
      <c r="F53" s="316">
        <v>2534.0333333333338</v>
      </c>
      <c r="G53" s="316">
        <v>2503.0166666666669</v>
      </c>
      <c r="H53" s="316">
        <v>2466.0333333333338</v>
      </c>
      <c r="I53" s="316">
        <v>2602.0333333333338</v>
      </c>
      <c r="J53" s="316">
        <v>2639.0166666666664</v>
      </c>
      <c r="K53" s="316">
        <v>2670.0333333333338</v>
      </c>
      <c r="L53" s="303">
        <v>2608</v>
      </c>
      <c r="M53" s="303">
        <v>2540</v>
      </c>
      <c r="N53" s="318">
        <v>2155300</v>
      </c>
      <c r="O53" s="319">
        <v>-1.0126989230027326E-2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1435.65</v>
      </c>
      <c r="E54" s="315">
        <v>1436.0666666666666</v>
      </c>
      <c r="F54" s="316">
        <v>1414.1333333333332</v>
      </c>
      <c r="G54" s="316">
        <v>1392.6166666666666</v>
      </c>
      <c r="H54" s="316">
        <v>1370.6833333333332</v>
      </c>
      <c r="I54" s="316">
        <v>1457.5833333333333</v>
      </c>
      <c r="J54" s="316">
        <v>1479.5166666666667</v>
      </c>
      <c r="K54" s="316">
        <v>1501.0333333333333</v>
      </c>
      <c r="L54" s="303">
        <v>1458</v>
      </c>
      <c r="M54" s="303">
        <v>1414.55</v>
      </c>
      <c r="N54" s="318">
        <v>2425500</v>
      </c>
      <c r="O54" s="319">
        <v>-4.9364087087734425E-2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187.9</v>
      </c>
      <c r="E55" s="315">
        <v>187.51666666666665</v>
      </c>
      <c r="F55" s="316">
        <v>185.18333333333331</v>
      </c>
      <c r="G55" s="316">
        <v>182.46666666666667</v>
      </c>
      <c r="H55" s="316">
        <v>180.13333333333333</v>
      </c>
      <c r="I55" s="316">
        <v>190.23333333333329</v>
      </c>
      <c r="J55" s="316">
        <v>192.56666666666666</v>
      </c>
      <c r="K55" s="316">
        <v>195.28333333333327</v>
      </c>
      <c r="L55" s="303">
        <v>189.85</v>
      </c>
      <c r="M55" s="303">
        <v>184.8</v>
      </c>
      <c r="N55" s="318">
        <v>13284000</v>
      </c>
      <c r="O55" s="319">
        <v>-2.8180142217540165E-2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66.45</v>
      </c>
      <c r="E56" s="315">
        <v>66.083333333333329</v>
      </c>
      <c r="F56" s="316">
        <v>64.916666666666657</v>
      </c>
      <c r="G56" s="316">
        <v>63.383333333333326</v>
      </c>
      <c r="H56" s="316">
        <v>62.216666666666654</v>
      </c>
      <c r="I56" s="316">
        <v>67.61666666666666</v>
      </c>
      <c r="J56" s="316">
        <v>68.783333333333317</v>
      </c>
      <c r="K56" s="316">
        <v>70.316666666666663</v>
      </c>
      <c r="L56" s="303">
        <v>67.25</v>
      </c>
      <c r="M56" s="303">
        <v>64.55</v>
      </c>
      <c r="N56" s="318">
        <v>105611000</v>
      </c>
      <c r="O56" s="319">
        <v>-1.1836146562371346E-2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119.65</v>
      </c>
      <c r="E57" s="315">
        <v>119.55</v>
      </c>
      <c r="F57" s="316">
        <v>117.69999999999999</v>
      </c>
      <c r="G57" s="316">
        <v>115.74999999999999</v>
      </c>
      <c r="H57" s="316">
        <v>113.89999999999998</v>
      </c>
      <c r="I57" s="316">
        <v>121.5</v>
      </c>
      <c r="J57" s="316">
        <v>123.35</v>
      </c>
      <c r="K57" s="316">
        <v>125.30000000000001</v>
      </c>
      <c r="L57" s="303">
        <v>121.4</v>
      </c>
      <c r="M57" s="303">
        <v>117.6</v>
      </c>
      <c r="N57" s="318">
        <v>20599700</v>
      </c>
      <c r="O57" s="319">
        <v>2.2094430992736079E-2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506.5</v>
      </c>
      <c r="E58" s="315">
        <v>500.83333333333331</v>
      </c>
      <c r="F58" s="316">
        <v>493.76666666666665</v>
      </c>
      <c r="G58" s="316">
        <v>481.03333333333336</v>
      </c>
      <c r="H58" s="316">
        <v>473.9666666666667</v>
      </c>
      <c r="I58" s="316">
        <v>513.56666666666661</v>
      </c>
      <c r="J58" s="316">
        <v>520.63333333333333</v>
      </c>
      <c r="K58" s="316">
        <v>533.36666666666656</v>
      </c>
      <c r="L58" s="303">
        <v>507.9</v>
      </c>
      <c r="M58" s="303">
        <v>488.1</v>
      </c>
      <c r="N58" s="318">
        <v>5422250</v>
      </c>
      <c r="O58" s="319">
        <v>7.0617620345140783E-2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26.15</v>
      </c>
      <c r="E59" s="315">
        <v>26.433333333333334</v>
      </c>
      <c r="F59" s="316">
        <v>25.616666666666667</v>
      </c>
      <c r="G59" s="316">
        <v>25.083333333333332</v>
      </c>
      <c r="H59" s="316">
        <v>24.266666666666666</v>
      </c>
      <c r="I59" s="316">
        <v>26.966666666666669</v>
      </c>
      <c r="J59" s="316">
        <v>27.783333333333339</v>
      </c>
      <c r="K59" s="316">
        <v>28.31666666666667</v>
      </c>
      <c r="L59" s="303">
        <v>27.25</v>
      </c>
      <c r="M59" s="303">
        <v>25.9</v>
      </c>
      <c r="N59" s="318">
        <v>58792500</v>
      </c>
      <c r="O59" s="319">
        <v>7.6637824474660068E-2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714.4</v>
      </c>
      <c r="E60" s="315">
        <v>715.86666666666667</v>
      </c>
      <c r="F60" s="316">
        <v>709.83333333333337</v>
      </c>
      <c r="G60" s="316">
        <v>705.26666666666665</v>
      </c>
      <c r="H60" s="316">
        <v>699.23333333333335</v>
      </c>
      <c r="I60" s="316">
        <v>720.43333333333339</v>
      </c>
      <c r="J60" s="316">
        <v>726.4666666666667</v>
      </c>
      <c r="K60" s="316">
        <v>731.03333333333342</v>
      </c>
      <c r="L60" s="303">
        <v>721.9</v>
      </c>
      <c r="M60" s="303">
        <v>711.3</v>
      </c>
      <c r="N60" s="318">
        <v>4132000</v>
      </c>
      <c r="O60" s="319">
        <v>5.5697496167603472E-2</v>
      </c>
    </row>
    <row r="61" spans="1:15" ht="15">
      <c r="A61" s="276">
        <v>51</v>
      </c>
      <c r="B61" s="415" t="s">
        <v>39</v>
      </c>
      <c r="C61" s="276" t="s">
        <v>248</v>
      </c>
      <c r="D61" s="315">
        <v>1191.55</v>
      </c>
      <c r="E61" s="315">
        <v>1193.3</v>
      </c>
      <c r="F61" s="316">
        <v>1167.3499999999999</v>
      </c>
      <c r="G61" s="316">
        <v>1143.1499999999999</v>
      </c>
      <c r="H61" s="316">
        <v>1117.1999999999998</v>
      </c>
      <c r="I61" s="316">
        <v>1217.5</v>
      </c>
      <c r="J61" s="316">
        <v>1243.4500000000003</v>
      </c>
      <c r="K61" s="316">
        <v>1267.6500000000001</v>
      </c>
      <c r="L61" s="303">
        <v>1219.25</v>
      </c>
      <c r="M61" s="303">
        <v>1169.0999999999999</v>
      </c>
      <c r="N61" s="318">
        <v>1447550</v>
      </c>
      <c r="O61" s="319">
        <v>1.7993702204228521E-3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935.4</v>
      </c>
      <c r="E62" s="315">
        <v>935.29999999999984</v>
      </c>
      <c r="F62" s="316">
        <v>919.04999999999973</v>
      </c>
      <c r="G62" s="316">
        <v>902.69999999999993</v>
      </c>
      <c r="H62" s="316">
        <v>886.44999999999982</v>
      </c>
      <c r="I62" s="316">
        <v>951.64999999999964</v>
      </c>
      <c r="J62" s="316">
        <v>967.89999999999986</v>
      </c>
      <c r="K62" s="316">
        <v>984.24999999999955</v>
      </c>
      <c r="L62" s="303">
        <v>951.55</v>
      </c>
      <c r="M62" s="303">
        <v>918.95</v>
      </c>
      <c r="N62" s="318">
        <v>17117100</v>
      </c>
      <c r="O62" s="319">
        <v>-1.330704780680138E-2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834.75</v>
      </c>
      <c r="E63" s="315">
        <v>837.91666666666663</v>
      </c>
      <c r="F63" s="316">
        <v>827.83333333333326</v>
      </c>
      <c r="G63" s="316">
        <v>820.91666666666663</v>
      </c>
      <c r="H63" s="316">
        <v>810.83333333333326</v>
      </c>
      <c r="I63" s="316">
        <v>844.83333333333326</v>
      </c>
      <c r="J63" s="316">
        <v>854.91666666666652</v>
      </c>
      <c r="K63" s="316">
        <v>861.83333333333326</v>
      </c>
      <c r="L63" s="303">
        <v>848</v>
      </c>
      <c r="M63" s="303">
        <v>831</v>
      </c>
      <c r="N63" s="318">
        <v>3894000</v>
      </c>
      <c r="O63" s="319">
        <v>7.0662634039043173E-2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862.2</v>
      </c>
      <c r="E64" s="315">
        <v>862.85</v>
      </c>
      <c r="F64" s="316">
        <v>855.6</v>
      </c>
      <c r="G64" s="316">
        <v>849</v>
      </c>
      <c r="H64" s="316">
        <v>841.75</v>
      </c>
      <c r="I64" s="316">
        <v>869.45</v>
      </c>
      <c r="J64" s="316">
        <v>876.7</v>
      </c>
      <c r="K64" s="316">
        <v>883.30000000000007</v>
      </c>
      <c r="L64" s="303">
        <v>870.1</v>
      </c>
      <c r="M64" s="303">
        <v>856.25</v>
      </c>
      <c r="N64" s="318">
        <v>18321100</v>
      </c>
      <c r="O64" s="319">
        <v>-9.83618961147051E-3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2258.5</v>
      </c>
      <c r="E65" s="315">
        <v>2265.85</v>
      </c>
      <c r="F65" s="316">
        <v>2237.6499999999996</v>
      </c>
      <c r="G65" s="316">
        <v>2216.7999999999997</v>
      </c>
      <c r="H65" s="316">
        <v>2188.5999999999995</v>
      </c>
      <c r="I65" s="316">
        <v>2286.6999999999998</v>
      </c>
      <c r="J65" s="316">
        <v>2314.8999999999996</v>
      </c>
      <c r="K65" s="316">
        <v>2335.75</v>
      </c>
      <c r="L65" s="303">
        <v>2294.0500000000002</v>
      </c>
      <c r="M65" s="303">
        <v>2245</v>
      </c>
      <c r="N65" s="318">
        <v>24301800</v>
      </c>
      <c r="O65" s="319">
        <v>2.6363670119936133E-3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1394.4</v>
      </c>
      <c r="E66" s="315">
        <v>1392.9333333333334</v>
      </c>
      <c r="F66" s="316">
        <v>1381.4166666666667</v>
      </c>
      <c r="G66" s="316">
        <v>1368.4333333333334</v>
      </c>
      <c r="H66" s="316">
        <v>1356.9166666666667</v>
      </c>
      <c r="I66" s="316">
        <v>1405.9166666666667</v>
      </c>
      <c r="J66" s="316">
        <v>1417.4333333333332</v>
      </c>
      <c r="K66" s="316">
        <v>1430.4166666666667</v>
      </c>
      <c r="L66" s="303">
        <v>1404.45</v>
      </c>
      <c r="M66" s="303">
        <v>1379.95</v>
      </c>
      <c r="N66" s="318">
        <v>28910750</v>
      </c>
      <c r="O66" s="319">
        <v>-2.6519991851399152E-2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646.65</v>
      </c>
      <c r="E67" s="315">
        <v>648.85</v>
      </c>
      <c r="F67" s="316">
        <v>640.25</v>
      </c>
      <c r="G67" s="316">
        <v>633.85</v>
      </c>
      <c r="H67" s="316">
        <v>625.25</v>
      </c>
      <c r="I67" s="316">
        <v>655.25</v>
      </c>
      <c r="J67" s="316">
        <v>663.85000000000014</v>
      </c>
      <c r="K67" s="316">
        <v>670.25</v>
      </c>
      <c r="L67" s="303">
        <v>657.45</v>
      </c>
      <c r="M67" s="303">
        <v>642.45000000000005</v>
      </c>
      <c r="N67" s="318">
        <v>19136700</v>
      </c>
      <c r="O67" s="319">
        <v>-6.1128884826325411E-3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3179.65</v>
      </c>
      <c r="E68" s="315">
        <v>3178.4833333333336</v>
      </c>
      <c r="F68" s="316">
        <v>3149.416666666667</v>
      </c>
      <c r="G68" s="316">
        <v>3119.1833333333334</v>
      </c>
      <c r="H68" s="316">
        <v>3090.1166666666668</v>
      </c>
      <c r="I68" s="316">
        <v>3208.7166666666672</v>
      </c>
      <c r="J68" s="316">
        <v>3237.7833333333338</v>
      </c>
      <c r="K68" s="316">
        <v>3268.0166666666673</v>
      </c>
      <c r="L68" s="303">
        <v>3207.55</v>
      </c>
      <c r="M68" s="303">
        <v>3148.25</v>
      </c>
      <c r="N68" s="318">
        <v>3599400</v>
      </c>
      <c r="O68" s="319">
        <v>-1.9049955032294986E-2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253.25</v>
      </c>
      <c r="E69" s="315">
        <v>251.36666666666667</v>
      </c>
      <c r="F69" s="316">
        <v>245.93333333333334</v>
      </c>
      <c r="G69" s="316">
        <v>238.61666666666667</v>
      </c>
      <c r="H69" s="316">
        <v>233.18333333333334</v>
      </c>
      <c r="I69" s="316">
        <v>258.68333333333334</v>
      </c>
      <c r="J69" s="316">
        <v>264.11666666666667</v>
      </c>
      <c r="K69" s="316">
        <v>271.43333333333334</v>
      </c>
      <c r="L69" s="303">
        <v>256.8</v>
      </c>
      <c r="M69" s="303">
        <v>244.05</v>
      </c>
      <c r="N69" s="318">
        <v>27287800</v>
      </c>
      <c r="O69" s="319">
        <v>-2.6537812547936801E-2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217.85</v>
      </c>
      <c r="E70" s="315">
        <v>219.43333333333331</v>
      </c>
      <c r="F70" s="316">
        <v>214.86666666666662</v>
      </c>
      <c r="G70" s="316">
        <v>211.8833333333333</v>
      </c>
      <c r="H70" s="316">
        <v>207.31666666666661</v>
      </c>
      <c r="I70" s="316">
        <v>222.41666666666663</v>
      </c>
      <c r="J70" s="316">
        <v>226.98333333333329</v>
      </c>
      <c r="K70" s="316">
        <v>229.96666666666664</v>
      </c>
      <c r="L70" s="303">
        <v>224</v>
      </c>
      <c r="M70" s="303">
        <v>216.45</v>
      </c>
      <c r="N70" s="318">
        <v>30539700</v>
      </c>
      <c r="O70" s="319">
        <v>3.5376315556734768E-4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2196.9499999999998</v>
      </c>
      <c r="E71" s="315">
        <v>2183.8166666666666</v>
      </c>
      <c r="F71" s="316">
        <v>2158.1333333333332</v>
      </c>
      <c r="G71" s="316">
        <v>2119.3166666666666</v>
      </c>
      <c r="H71" s="316">
        <v>2093.6333333333332</v>
      </c>
      <c r="I71" s="316">
        <v>2222.6333333333332</v>
      </c>
      <c r="J71" s="316">
        <v>2248.3166666666666</v>
      </c>
      <c r="K71" s="316">
        <v>2287.1333333333332</v>
      </c>
      <c r="L71" s="303">
        <v>2209.5</v>
      </c>
      <c r="M71" s="303">
        <v>2145</v>
      </c>
      <c r="N71" s="318">
        <v>6851100</v>
      </c>
      <c r="O71" s="319">
        <v>5.8136974234750055E-3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194.9</v>
      </c>
      <c r="E72" s="315">
        <v>195.13333333333333</v>
      </c>
      <c r="F72" s="316">
        <v>190.26666666666665</v>
      </c>
      <c r="G72" s="316">
        <v>185.63333333333333</v>
      </c>
      <c r="H72" s="316">
        <v>180.76666666666665</v>
      </c>
      <c r="I72" s="316">
        <v>199.76666666666665</v>
      </c>
      <c r="J72" s="316">
        <v>204.63333333333333</v>
      </c>
      <c r="K72" s="316">
        <v>209.26666666666665</v>
      </c>
      <c r="L72" s="303">
        <v>200</v>
      </c>
      <c r="M72" s="303">
        <v>190.5</v>
      </c>
      <c r="N72" s="318">
        <v>19254100</v>
      </c>
      <c r="O72" s="319">
        <v>-3.8247135336017341E-2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504.4</v>
      </c>
      <c r="E73" s="315">
        <v>498.45</v>
      </c>
      <c r="F73" s="316">
        <v>491</v>
      </c>
      <c r="G73" s="316">
        <v>477.6</v>
      </c>
      <c r="H73" s="316">
        <v>470.15000000000003</v>
      </c>
      <c r="I73" s="316">
        <v>511.84999999999997</v>
      </c>
      <c r="J73" s="316">
        <v>519.29999999999995</v>
      </c>
      <c r="K73" s="316">
        <v>532.69999999999993</v>
      </c>
      <c r="L73" s="303">
        <v>505.9</v>
      </c>
      <c r="M73" s="303">
        <v>485.05</v>
      </c>
      <c r="N73" s="318">
        <v>113902250</v>
      </c>
      <c r="O73" s="319">
        <v>5.3887418986819429E-3</v>
      </c>
    </row>
    <row r="74" spans="1:15" ht="15">
      <c r="A74" s="276">
        <v>64</v>
      </c>
      <c r="B74" s="415" t="s">
        <v>57</v>
      </c>
      <c r="C74" t="s">
        <v>256</v>
      </c>
      <c r="D74" s="460">
        <v>1458</v>
      </c>
      <c r="E74" s="460">
        <v>1467.3</v>
      </c>
      <c r="F74" s="461">
        <v>1432</v>
      </c>
      <c r="G74" s="461">
        <v>1406</v>
      </c>
      <c r="H74" s="461">
        <v>1370.7</v>
      </c>
      <c r="I74" s="461">
        <v>1493.3</v>
      </c>
      <c r="J74" s="461">
        <v>1528.5999999999997</v>
      </c>
      <c r="K74" s="461">
        <v>1554.6</v>
      </c>
      <c r="L74" s="462">
        <v>1502.6</v>
      </c>
      <c r="M74" s="462">
        <v>1441.3</v>
      </c>
      <c r="N74" s="463">
        <v>708475</v>
      </c>
      <c r="O74" s="464">
        <v>4.2526579111944969E-2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479.7</v>
      </c>
      <c r="E75" s="315">
        <v>477.8</v>
      </c>
      <c r="F75" s="316">
        <v>473.1</v>
      </c>
      <c r="G75" s="316">
        <v>466.5</v>
      </c>
      <c r="H75" s="316">
        <v>461.8</v>
      </c>
      <c r="I75" s="316">
        <v>484.40000000000003</v>
      </c>
      <c r="J75" s="316">
        <v>489.09999999999997</v>
      </c>
      <c r="K75" s="316">
        <v>495.70000000000005</v>
      </c>
      <c r="L75" s="303">
        <v>482.5</v>
      </c>
      <c r="M75" s="303">
        <v>471.2</v>
      </c>
      <c r="N75" s="318">
        <v>5988000</v>
      </c>
      <c r="O75" s="319">
        <v>5.0352467270896274E-3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9.85</v>
      </c>
      <c r="E76" s="315">
        <v>9.9</v>
      </c>
      <c r="F76" s="316">
        <v>9.7000000000000011</v>
      </c>
      <c r="G76" s="316">
        <v>9.5500000000000007</v>
      </c>
      <c r="H76" s="316">
        <v>9.3500000000000014</v>
      </c>
      <c r="I76" s="316">
        <v>10.050000000000001</v>
      </c>
      <c r="J76" s="316">
        <v>10.25</v>
      </c>
      <c r="K76" s="316">
        <v>10.4</v>
      </c>
      <c r="L76" s="303">
        <v>10.1</v>
      </c>
      <c r="M76" s="303">
        <v>9.75</v>
      </c>
      <c r="N76" s="318">
        <v>572880000</v>
      </c>
      <c r="O76" s="319">
        <v>0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36.9</v>
      </c>
      <c r="E77" s="315">
        <v>36.85</v>
      </c>
      <c r="F77" s="316">
        <v>36.1</v>
      </c>
      <c r="G77" s="316">
        <v>35.299999999999997</v>
      </c>
      <c r="H77" s="316">
        <v>34.549999999999997</v>
      </c>
      <c r="I77" s="316">
        <v>37.650000000000006</v>
      </c>
      <c r="J77" s="316">
        <v>38.400000000000006</v>
      </c>
      <c r="K77" s="316">
        <v>39.20000000000001</v>
      </c>
      <c r="L77" s="303">
        <v>37.6</v>
      </c>
      <c r="M77" s="303">
        <v>36.049999999999997</v>
      </c>
      <c r="N77" s="318">
        <v>136686000</v>
      </c>
      <c r="O77" s="319">
        <v>5.499340079190497E-2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481.6</v>
      </c>
      <c r="E78" s="315">
        <v>483.2</v>
      </c>
      <c r="F78" s="316">
        <v>475.5</v>
      </c>
      <c r="G78" s="316">
        <v>469.40000000000003</v>
      </c>
      <c r="H78" s="316">
        <v>461.70000000000005</v>
      </c>
      <c r="I78" s="316">
        <v>489.29999999999995</v>
      </c>
      <c r="J78" s="316">
        <v>496.99999999999989</v>
      </c>
      <c r="K78" s="316">
        <v>503.09999999999991</v>
      </c>
      <c r="L78" s="303">
        <v>490.9</v>
      </c>
      <c r="M78" s="303">
        <v>477.1</v>
      </c>
      <c r="N78" s="318">
        <v>5926250</v>
      </c>
      <c r="O78" s="319">
        <v>1.9394512771996216E-2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1746.9</v>
      </c>
      <c r="E79" s="315">
        <v>1721</v>
      </c>
      <c r="F79" s="316">
        <v>1683.5</v>
      </c>
      <c r="G79" s="316">
        <v>1620.1</v>
      </c>
      <c r="H79" s="316">
        <v>1582.6</v>
      </c>
      <c r="I79" s="316">
        <v>1784.4</v>
      </c>
      <c r="J79" s="316">
        <v>1821.9</v>
      </c>
      <c r="K79" s="316">
        <v>1885.3000000000002</v>
      </c>
      <c r="L79" s="303">
        <v>1758.5</v>
      </c>
      <c r="M79" s="303">
        <v>1657.6</v>
      </c>
      <c r="N79" s="318">
        <v>2981500</v>
      </c>
      <c r="O79" s="319">
        <v>4.3029560958544689E-2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919.95</v>
      </c>
      <c r="E80" s="315">
        <v>912.81666666666661</v>
      </c>
      <c r="F80" s="316">
        <v>899.83333333333326</v>
      </c>
      <c r="G80" s="316">
        <v>879.7166666666667</v>
      </c>
      <c r="H80" s="316">
        <v>866.73333333333335</v>
      </c>
      <c r="I80" s="316">
        <v>932.93333333333317</v>
      </c>
      <c r="J80" s="316">
        <v>945.91666666666652</v>
      </c>
      <c r="K80" s="316">
        <v>966.03333333333308</v>
      </c>
      <c r="L80" s="303">
        <v>925.8</v>
      </c>
      <c r="M80" s="303">
        <v>892.7</v>
      </c>
      <c r="N80" s="318">
        <v>17921200</v>
      </c>
      <c r="O80" s="319">
        <v>4.5345839312171163E-2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236.2</v>
      </c>
      <c r="E81" s="315">
        <v>235.61666666666665</v>
      </c>
      <c r="F81" s="316">
        <v>232.2833333333333</v>
      </c>
      <c r="G81" s="316">
        <v>228.36666666666665</v>
      </c>
      <c r="H81" s="316">
        <v>225.0333333333333</v>
      </c>
      <c r="I81" s="316">
        <v>239.5333333333333</v>
      </c>
      <c r="J81" s="316">
        <v>242.86666666666662</v>
      </c>
      <c r="K81" s="316">
        <v>246.7833333333333</v>
      </c>
      <c r="L81" s="303">
        <v>238.95</v>
      </c>
      <c r="M81" s="303">
        <v>231.7</v>
      </c>
      <c r="N81" s="318">
        <v>13580000</v>
      </c>
      <c r="O81" s="319">
        <v>0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1141.25</v>
      </c>
      <c r="E82" s="315">
        <v>1135.7</v>
      </c>
      <c r="F82" s="316">
        <v>1127.6000000000001</v>
      </c>
      <c r="G82" s="316">
        <v>1113.95</v>
      </c>
      <c r="H82" s="316">
        <v>1105.8500000000001</v>
      </c>
      <c r="I82" s="316">
        <v>1149.3500000000001</v>
      </c>
      <c r="J82" s="316">
        <v>1157.45</v>
      </c>
      <c r="K82" s="316">
        <v>1171.1000000000001</v>
      </c>
      <c r="L82" s="303">
        <v>1143.8</v>
      </c>
      <c r="M82" s="303">
        <v>1122.05</v>
      </c>
      <c r="N82" s="318">
        <v>37370400</v>
      </c>
      <c r="O82" s="319">
        <v>-1.8909650331720136E-3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90.8</v>
      </c>
      <c r="E83" s="315">
        <v>90.583333333333329</v>
      </c>
      <c r="F83" s="316">
        <v>89.36666666666666</v>
      </c>
      <c r="G83" s="316">
        <v>87.933333333333337</v>
      </c>
      <c r="H83" s="316">
        <v>86.716666666666669</v>
      </c>
      <c r="I83" s="316">
        <v>92.016666666666652</v>
      </c>
      <c r="J83" s="316">
        <v>93.23333333333332</v>
      </c>
      <c r="K83" s="316">
        <v>94.666666666666643</v>
      </c>
      <c r="L83" s="303">
        <v>91.8</v>
      </c>
      <c r="M83" s="303">
        <v>89.15</v>
      </c>
      <c r="N83" s="318">
        <v>50828800</v>
      </c>
      <c r="O83" s="319">
        <v>-6.0854655373745438E-2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199.25</v>
      </c>
      <c r="E84" s="315">
        <v>199.06666666666669</v>
      </c>
      <c r="F84" s="316">
        <v>197.68333333333339</v>
      </c>
      <c r="G84" s="316">
        <v>196.1166666666667</v>
      </c>
      <c r="H84" s="316">
        <v>194.73333333333341</v>
      </c>
      <c r="I84" s="316">
        <v>200.63333333333338</v>
      </c>
      <c r="J84" s="316">
        <v>202.01666666666665</v>
      </c>
      <c r="K84" s="316">
        <v>203.58333333333337</v>
      </c>
      <c r="L84" s="303">
        <v>200.45</v>
      </c>
      <c r="M84" s="303">
        <v>197.5</v>
      </c>
      <c r="N84" s="318">
        <v>87699200</v>
      </c>
      <c r="O84" s="319">
        <v>-1.9743901566635667E-2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268.5</v>
      </c>
      <c r="E85" s="315">
        <v>266.59999999999997</v>
      </c>
      <c r="F85" s="316">
        <v>260.19999999999993</v>
      </c>
      <c r="G85" s="316">
        <v>251.89999999999998</v>
      </c>
      <c r="H85" s="316">
        <v>245.49999999999994</v>
      </c>
      <c r="I85" s="316">
        <v>274.89999999999992</v>
      </c>
      <c r="J85" s="316">
        <v>281.2999999999999</v>
      </c>
      <c r="K85" s="316">
        <v>289.59999999999991</v>
      </c>
      <c r="L85" s="303">
        <v>273</v>
      </c>
      <c r="M85" s="303">
        <v>258.3</v>
      </c>
      <c r="N85" s="318">
        <v>25870000</v>
      </c>
      <c r="O85" s="319">
        <v>7.5949367088607592E-3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372.65</v>
      </c>
      <c r="E86" s="315">
        <v>371.34999999999997</v>
      </c>
      <c r="F86" s="316">
        <v>365.29999999999995</v>
      </c>
      <c r="G86" s="316">
        <v>357.95</v>
      </c>
      <c r="H86" s="316">
        <v>351.9</v>
      </c>
      <c r="I86" s="316">
        <v>378.69999999999993</v>
      </c>
      <c r="J86" s="316">
        <v>384.75</v>
      </c>
      <c r="K86" s="316">
        <v>392.09999999999991</v>
      </c>
      <c r="L86" s="303">
        <v>377.4</v>
      </c>
      <c r="M86" s="303">
        <v>364</v>
      </c>
      <c r="N86" s="318">
        <v>36115200</v>
      </c>
      <c r="O86" s="319">
        <v>1.4563106796116505E-2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2575.5</v>
      </c>
      <c r="E87" s="315">
        <v>2567.9</v>
      </c>
      <c r="F87" s="316">
        <v>2554</v>
      </c>
      <c r="G87" s="316">
        <v>2532.5</v>
      </c>
      <c r="H87" s="316">
        <v>2518.6</v>
      </c>
      <c r="I87" s="316">
        <v>2589.4</v>
      </c>
      <c r="J87" s="316">
        <v>2603.3000000000006</v>
      </c>
      <c r="K87" s="316">
        <v>2624.8</v>
      </c>
      <c r="L87" s="303">
        <v>2581.8000000000002</v>
      </c>
      <c r="M87" s="303">
        <v>2546.4</v>
      </c>
      <c r="N87" s="318">
        <v>1714000</v>
      </c>
      <c r="O87" s="319">
        <v>-1.2388360702967444E-2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1850.5</v>
      </c>
      <c r="E88" s="315">
        <v>1838.5166666666664</v>
      </c>
      <c r="F88" s="316">
        <v>1817.5833333333328</v>
      </c>
      <c r="G88" s="316">
        <v>1784.6666666666663</v>
      </c>
      <c r="H88" s="316">
        <v>1763.7333333333327</v>
      </c>
      <c r="I88" s="316">
        <v>1871.4333333333329</v>
      </c>
      <c r="J88" s="316">
        <v>1892.3666666666663</v>
      </c>
      <c r="K88" s="316">
        <v>1925.2833333333331</v>
      </c>
      <c r="L88" s="303">
        <v>1859.45</v>
      </c>
      <c r="M88" s="303">
        <v>1805.6</v>
      </c>
      <c r="N88" s="318">
        <v>25836800</v>
      </c>
      <c r="O88" s="319">
        <v>-2.7316808722103424E-2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87.65</v>
      </c>
      <c r="E89" s="315">
        <v>87.416666666666671</v>
      </c>
      <c r="F89" s="316">
        <v>85.183333333333337</v>
      </c>
      <c r="G89" s="316">
        <v>82.716666666666669</v>
      </c>
      <c r="H89" s="316">
        <v>80.483333333333334</v>
      </c>
      <c r="I89" s="316">
        <v>89.88333333333334</v>
      </c>
      <c r="J89" s="316">
        <v>92.11666666666666</v>
      </c>
      <c r="K89" s="316">
        <v>94.583333333333343</v>
      </c>
      <c r="L89" s="303">
        <v>89.65</v>
      </c>
      <c r="M89" s="303">
        <v>84.95</v>
      </c>
      <c r="N89" s="318">
        <v>28988400</v>
      </c>
      <c r="O89" s="319">
        <v>9.387711976332612E-2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350.1</v>
      </c>
      <c r="E90" s="315">
        <v>351.68333333333334</v>
      </c>
      <c r="F90" s="316">
        <v>340.9666666666667</v>
      </c>
      <c r="G90" s="316">
        <v>331.83333333333337</v>
      </c>
      <c r="H90" s="316">
        <v>321.11666666666673</v>
      </c>
      <c r="I90" s="316">
        <v>360.81666666666666</v>
      </c>
      <c r="J90" s="316">
        <v>371.53333333333325</v>
      </c>
      <c r="K90" s="316">
        <v>380.66666666666663</v>
      </c>
      <c r="L90" s="303">
        <v>362.4</v>
      </c>
      <c r="M90" s="303">
        <v>342.55</v>
      </c>
      <c r="N90" s="318">
        <v>11922000</v>
      </c>
      <c r="O90" s="319">
        <v>-0.13621214316765687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1153.75</v>
      </c>
      <c r="E91" s="315">
        <v>1153.0333333333333</v>
      </c>
      <c r="F91" s="316">
        <v>1137.0666666666666</v>
      </c>
      <c r="G91" s="316">
        <v>1120.3833333333332</v>
      </c>
      <c r="H91" s="316">
        <v>1104.4166666666665</v>
      </c>
      <c r="I91" s="316">
        <v>1169.7166666666667</v>
      </c>
      <c r="J91" s="316">
        <v>1185.6833333333334</v>
      </c>
      <c r="K91" s="316">
        <v>1202.3666666666668</v>
      </c>
      <c r="L91" s="303">
        <v>1169</v>
      </c>
      <c r="M91" s="303">
        <v>1136.3499999999999</v>
      </c>
      <c r="N91" s="318">
        <v>15217875</v>
      </c>
      <c r="O91" s="319">
        <v>4.0328566480281065E-3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939.2</v>
      </c>
      <c r="E92" s="315">
        <v>932.88333333333333</v>
      </c>
      <c r="F92" s="316">
        <v>923.56666666666661</v>
      </c>
      <c r="G92" s="316">
        <v>907.93333333333328</v>
      </c>
      <c r="H92" s="316">
        <v>898.61666666666656</v>
      </c>
      <c r="I92" s="316">
        <v>948.51666666666665</v>
      </c>
      <c r="J92" s="316">
        <v>957.83333333333348</v>
      </c>
      <c r="K92" s="316">
        <v>973.4666666666667</v>
      </c>
      <c r="L92" s="303">
        <v>942.2</v>
      </c>
      <c r="M92" s="303">
        <v>917.25</v>
      </c>
      <c r="N92" s="318">
        <v>9215700</v>
      </c>
      <c r="O92" s="319">
        <v>-4.955947136563877E-3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752.6</v>
      </c>
      <c r="E93" s="315">
        <v>754.4666666666667</v>
      </c>
      <c r="F93" s="316">
        <v>743.13333333333344</v>
      </c>
      <c r="G93" s="316">
        <v>733.66666666666674</v>
      </c>
      <c r="H93" s="316">
        <v>722.33333333333348</v>
      </c>
      <c r="I93" s="316">
        <v>763.93333333333339</v>
      </c>
      <c r="J93" s="316">
        <v>775.26666666666665</v>
      </c>
      <c r="K93" s="316">
        <v>784.73333333333335</v>
      </c>
      <c r="L93" s="303">
        <v>765.8</v>
      </c>
      <c r="M93" s="303">
        <v>745</v>
      </c>
      <c r="N93" s="318">
        <v>14018200</v>
      </c>
      <c r="O93" s="319">
        <v>-3.6563071297989032E-2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168.4</v>
      </c>
      <c r="E94" s="315">
        <v>167.9</v>
      </c>
      <c r="F94" s="316">
        <v>164.35000000000002</v>
      </c>
      <c r="G94" s="316">
        <v>160.30000000000001</v>
      </c>
      <c r="H94" s="316">
        <v>156.75000000000003</v>
      </c>
      <c r="I94" s="316">
        <v>171.95000000000002</v>
      </c>
      <c r="J94" s="316">
        <v>175.50000000000003</v>
      </c>
      <c r="K94" s="316">
        <v>179.55</v>
      </c>
      <c r="L94" s="303">
        <v>171.45</v>
      </c>
      <c r="M94" s="303">
        <v>163.85</v>
      </c>
      <c r="N94" s="318">
        <v>19510308</v>
      </c>
      <c r="O94" s="319">
        <v>-8.5808488283958297E-3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174.9</v>
      </c>
      <c r="E95" s="315">
        <v>174.79999999999998</v>
      </c>
      <c r="F95" s="316">
        <v>172.19999999999996</v>
      </c>
      <c r="G95" s="316">
        <v>169.49999999999997</v>
      </c>
      <c r="H95" s="316">
        <v>166.89999999999995</v>
      </c>
      <c r="I95" s="316">
        <v>177.49999999999997</v>
      </c>
      <c r="J95" s="316">
        <v>180.1</v>
      </c>
      <c r="K95" s="316">
        <v>182.79999999999998</v>
      </c>
      <c r="L95" s="303">
        <v>177.4</v>
      </c>
      <c r="M95" s="303">
        <v>172.1</v>
      </c>
      <c r="N95" s="318">
        <v>18084000</v>
      </c>
      <c r="O95" s="319">
        <v>-5.6087099967007592E-3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396.15</v>
      </c>
      <c r="E96" s="315">
        <v>395.56666666666666</v>
      </c>
      <c r="F96" s="316">
        <v>392.13333333333333</v>
      </c>
      <c r="G96" s="316">
        <v>388.11666666666667</v>
      </c>
      <c r="H96" s="316">
        <v>384.68333333333334</v>
      </c>
      <c r="I96" s="316">
        <v>399.58333333333331</v>
      </c>
      <c r="J96" s="316">
        <v>403.01666666666659</v>
      </c>
      <c r="K96" s="316">
        <v>407.0333333333333</v>
      </c>
      <c r="L96" s="303">
        <v>399</v>
      </c>
      <c r="M96" s="303">
        <v>391.55</v>
      </c>
      <c r="N96" s="318">
        <v>10040000</v>
      </c>
      <c r="O96" s="319">
        <v>3.1012528239884988E-2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7826.35</v>
      </c>
      <c r="E97" s="315">
        <v>7801.55</v>
      </c>
      <c r="F97" s="316">
        <v>7703.1</v>
      </c>
      <c r="G97" s="316">
        <v>7579.85</v>
      </c>
      <c r="H97" s="316">
        <v>7481.4000000000005</v>
      </c>
      <c r="I97" s="316">
        <v>7924.8</v>
      </c>
      <c r="J97" s="316">
        <v>8023.2499999999991</v>
      </c>
      <c r="K97" s="316">
        <v>8146.5</v>
      </c>
      <c r="L97" s="303">
        <v>7900</v>
      </c>
      <c r="M97" s="303">
        <v>7678.3</v>
      </c>
      <c r="N97" s="318">
        <v>2766300</v>
      </c>
      <c r="O97" s="319">
        <v>-6.5470761122935039E-2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582.6</v>
      </c>
      <c r="E98" s="315">
        <v>581.18333333333328</v>
      </c>
      <c r="F98" s="316">
        <v>577.36666666666656</v>
      </c>
      <c r="G98" s="316">
        <v>572.13333333333333</v>
      </c>
      <c r="H98" s="316">
        <v>568.31666666666661</v>
      </c>
      <c r="I98" s="316">
        <v>586.41666666666652</v>
      </c>
      <c r="J98" s="316">
        <v>590.23333333333335</v>
      </c>
      <c r="K98" s="316">
        <v>595.46666666666647</v>
      </c>
      <c r="L98" s="303">
        <v>585</v>
      </c>
      <c r="M98" s="303">
        <v>575.95000000000005</v>
      </c>
      <c r="N98" s="318">
        <v>11178750</v>
      </c>
      <c r="O98" s="319">
        <v>2.9157788493888079E-3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641.29999999999995</v>
      </c>
      <c r="E99" s="315">
        <v>639.93333333333328</v>
      </c>
      <c r="F99" s="316">
        <v>636.16666666666652</v>
      </c>
      <c r="G99" s="316">
        <v>631.03333333333319</v>
      </c>
      <c r="H99" s="316">
        <v>627.26666666666642</v>
      </c>
      <c r="I99" s="316">
        <v>645.06666666666661</v>
      </c>
      <c r="J99" s="316">
        <v>648.83333333333326</v>
      </c>
      <c r="K99" s="316">
        <v>653.9666666666667</v>
      </c>
      <c r="L99" s="303">
        <v>643.70000000000005</v>
      </c>
      <c r="M99" s="303">
        <v>634.79999999999995</v>
      </c>
      <c r="N99" s="318">
        <v>4888000</v>
      </c>
      <c r="O99" s="319">
        <v>7.2327886418430219E-3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1043.95</v>
      </c>
      <c r="E100" s="315">
        <v>1044.3000000000002</v>
      </c>
      <c r="F100" s="316">
        <v>1028.7000000000003</v>
      </c>
      <c r="G100" s="316">
        <v>1013.45</v>
      </c>
      <c r="H100" s="316">
        <v>997.85000000000014</v>
      </c>
      <c r="I100" s="316">
        <v>1059.5500000000004</v>
      </c>
      <c r="J100" s="316">
        <v>1075.1500000000003</v>
      </c>
      <c r="K100" s="316">
        <v>1090.4000000000005</v>
      </c>
      <c r="L100" s="303">
        <v>1059.9000000000001</v>
      </c>
      <c r="M100" s="303">
        <v>1029.05</v>
      </c>
      <c r="N100" s="318">
        <v>1260000</v>
      </c>
      <c r="O100" s="319">
        <v>-3.5369774919614148E-2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1447.45</v>
      </c>
      <c r="E101" s="315">
        <v>1447.2166666666665</v>
      </c>
      <c r="F101" s="316">
        <v>1433.7333333333329</v>
      </c>
      <c r="G101" s="316">
        <v>1420.0166666666664</v>
      </c>
      <c r="H101" s="316">
        <v>1406.5333333333328</v>
      </c>
      <c r="I101" s="316">
        <v>1460.9333333333329</v>
      </c>
      <c r="J101" s="316">
        <v>1474.4166666666665</v>
      </c>
      <c r="K101" s="316">
        <v>1488.133333333333</v>
      </c>
      <c r="L101" s="303">
        <v>1460.7</v>
      </c>
      <c r="M101" s="303">
        <v>1433.5</v>
      </c>
      <c r="N101" s="318">
        <v>1344800</v>
      </c>
      <c r="O101" s="319">
        <v>-4.5428733674048836E-2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159.35</v>
      </c>
      <c r="E102" s="315">
        <v>159.51666666666665</v>
      </c>
      <c r="F102" s="316">
        <v>157.23333333333329</v>
      </c>
      <c r="G102" s="316">
        <v>155.11666666666665</v>
      </c>
      <c r="H102" s="316">
        <v>152.83333333333329</v>
      </c>
      <c r="I102" s="316">
        <v>161.6333333333333</v>
      </c>
      <c r="J102" s="316">
        <v>163.91666666666666</v>
      </c>
      <c r="K102" s="316">
        <v>166.0333333333333</v>
      </c>
      <c r="L102" s="303">
        <v>161.80000000000001</v>
      </c>
      <c r="M102" s="303">
        <v>157.4</v>
      </c>
      <c r="N102" s="318">
        <v>26404000</v>
      </c>
      <c r="O102" s="319">
        <v>8.1112066494697627E-2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78747.199999999997</v>
      </c>
      <c r="E103" s="315">
        <v>78877.383333333346</v>
      </c>
      <c r="F103" s="316">
        <v>78154.766666666692</v>
      </c>
      <c r="G103" s="316">
        <v>77562.333333333343</v>
      </c>
      <c r="H103" s="316">
        <v>76839.716666666689</v>
      </c>
      <c r="I103" s="316">
        <v>79469.816666666695</v>
      </c>
      <c r="J103" s="316">
        <v>80192.433333333363</v>
      </c>
      <c r="K103" s="316">
        <v>80784.866666666698</v>
      </c>
      <c r="L103" s="303">
        <v>79600</v>
      </c>
      <c r="M103" s="303">
        <v>78284.95</v>
      </c>
      <c r="N103" s="318">
        <v>60310</v>
      </c>
      <c r="O103" s="319">
        <v>-9.0371344068353593E-3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1177.25</v>
      </c>
      <c r="E104" s="315">
        <v>1178.1000000000001</v>
      </c>
      <c r="F104" s="316">
        <v>1161.2000000000003</v>
      </c>
      <c r="G104" s="316">
        <v>1145.1500000000001</v>
      </c>
      <c r="H104" s="316">
        <v>1128.2500000000002</v>
      </c>
      <c r="I104" s="316">
        <v>1194.1500000000003</v>
      </c>
      <c r="J104" s="316">
        <v>1211.0500000000004</v>
      </c>
      <c r="K104" s="316">
        <v>1227.1000000000004</v>
      </c>
      <c r="L104" s="303">
        <v>1195</v>
      </c>
      <c r="M104" s="303">
        <v>1162.05</v>
      </c>
      <c r="N104" s="318">
        <v>5227500</v>
      </c>
      <c r="O104" s="319">
        <v>-4.4551062371487322E-2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42.55</v>
      </c>
      <c r="E105" s="315">
        <v>42.68333333333333</v>
      </c>
      <c r="F105" s="316">
        <v>41.466666666666661</v>
      </c>
      <c r="G105" s="316">
        <v>40.383333333333333</v>
      </c>
      <c r="H105" s="316">
        <v>39.166666666666664</v>
      </c>
      <c r="I105" s="316">
        <v>43.766666666666659</v>
      </c>
      <c r="J105" s="316">
        <v>44.983333333333327</v>
      </c>
      <c r="K105" s="316">
        <v>46.066666666666656</v>
      </c>
      <c r="L105" s="303">
        <v>43.9</v>
      </c>
      <c r="M105" s="303">
        <v>41.6</v>
      </c>
      <c r="N105" s="318">
        <v>48790000</v>
      </c>
      <c r="O105" s="319">
        <v>5.982274741506647E-2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4260.3500000000004</v>
      </c>
      <c r="E106" s="315">
        <v>4240.9666666666672</v>
      </c>
      <c r="F106" s="316">
        <v>4209.3833333333341</v>
      </c>
      <c r="G106" s="316">
        <v>4158.416666666667</v>
      </c>
      <c r="H106" s="316">
        <v>4126.8333333333339</v>
      </c>
      <c r="I106" s="316">
        <v>4291.9333333333343</v>
      </c>
      <c r="J106" s="316">
        <v>4323.5166666666664</v>
      </c>
      <c r="K106" s="316">
        <v>4374.4833333333345</v>
      </c>
      <c r="L106" s="303">
        <v>4272.55</v>
      </c>
      <c r="M106" s="303">
        <v>4190</v>
      </c>
      <c r="N106" s="318">
        <v>837000</v>
      </c>
      <c r="O106" s="319">
        <v>-1.500441306266549E-2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17886.099999999999</v>
      </c>
      <c r="E107" s="315">
        <v>17800.05</v>
      </c>
      <c r="F107" s="316">
        <v>17670.099999999999</v>
      </c>
      <c r="G107" s="316">
        <v>17454.099999999999</v>
      </c>
      <c r="H107" s="316">
        <v>17324.149999999998</v>
      </c>
      <c r="I107" s="316">
        <v>18016.05</v>
      </c>
      <c r="J107" s="316">
        <v>18146.000000000004</v>
      </c>
      <c r="K107" s="316">
        <v>18362</v>
      </c>
      <c r="L107" s="303">
        <v>17930</v>
      </c>
      <c r="M107" s="303">
        <v>17584.05</v>
      </c>
      <c r="N107" s="318">
        <v>301900</v>
      </c>
      <c r="O107" s="319">
        <v>-8.7013626662288627E-3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107.25</v>
      </c>
      <c r="E108" s="315">
        <v>106.41666666666667</v>
      </c>
      <c r="F108" s="316">
        <v>104.63333333333334</v>
      </c>
      <c r="G108" s="316">
        <v>102.01666666666667</v>
      </c>
      <c r="H108" s="316">
        <v>100.23333333333333</v>
      </c>
      <c r="I108" s="316">
        <v>109.03333333333335</v>
      </c>
      <c r="J108" s="316">
        <v>110.81666666666668</v>
      </c>
      <c r="K108" s="316">
        <v>113.43333333333335</v>
      </c>
      <c r="L108" s="303">
        <v>108.2</v>
      </c>
      <c r="M108" s="303">
        <v>103.8</v>
      </c>
      <c r="N108" s="318">
        <v>30766400</v>
      </c>
      <c r="O108" s="319">
        <v>-3.7518339970656046E-2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98.8</v>
      </c>
      <c r="E109" s="315">
        <v>98.95</v>
      </c>
      <c r="F109" s="316">
        <v>97.75</v>
      </c>
      <c r="G109" s="316">
        <v>96.7</v>
      </c>
      <c r="H109" s="316">
        <v>95.5</v>
      </c>
      <c r="I109" s="316">
        <v>100</v>
      </c>
      <c r="J109" s="316">
        <v>101.20000000000002</v>
      </c>
      <c r="K109" s="316">
        <v>102.25</v>
      </c>
      <c r="L109" s="303">
        <v>100.15</v>
      </c>
      <c r="M109" s="303">
        <v>97.9</v>
      </c>
      <c r="N109" s="318">
        <v>57165300</v>
      </c>
      <c r="O109" s="319">
        <v>-2.5174961119751166E-2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90.1</v>
      </c>
      <c r="E110" s="315">
        <v>89.416666666666671</v>
      </c>
      <c r="F110" s="316">
        <v>87.733333333333348</v>
      </c>
      <c r="G110" s="316">
        <v>85.366666666666674</v>
      </c>
      <c r="H110" s="316">
        <v>83.683333333333351</v>
      </c>
      <c r="I110" s="316">
        <v>91.783333333333346</v>
      </c>
      <c r="J110" s="316">
        <v>93.466666666666654</v>
      </c>
      <c r="K110" s="316">
        <v>95.833333333333343</v>
      </c>
      <c r="L110" s="303">
        <v>91.1</v>
      </c>
      <c r="M110" s="303">
        <v>87.05</v>
      </c>
      <c r="N110" s="318">
        <v>40532800</v>
      </c>
      <c r="O110" s="319">
        <v>-9.9247091033538667E-2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24056.400000000001</v>
      </c>
      <c r="E111" s="315">
        <v>23857.983333333334</v>
      </c>
      <c r="F111" s="316">
        <v>23565.966666666667</v>
      </c>
      <c r="G111" s="316">
        <v>23075.533333333333</v>
      </c>
      <c r="H111" s="316">
        <v>22783.516666666666</v>
      </c>
      <c r="I111" s="316">
        <v>24348.416666666668</v>
      </c>
      <c r="J111" s="316">
        <v>24640.433333333338</v>
      </c>
      <c r="K111" s="316">
        <v>25130.866666666669</v>
      </c>
      <c r="L111" s="303">
        <v>24150</v>
      </c>
      <c r="M111" s="303">
        <v>23367.55</v>
      </c>
      <c r="N111" s="318">
        <v>78540</v>
      </c>
      <c r="O111" s="319">
        <v>-4.3128654970760232E-2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1472.65</v>
      </c>
      <c r="E112" s="315">
        <v>1479.1499999999999</v>
      </c>
      <c r="F112" s="316">
        <v>1437.2999999999997</v>
      </c>
      <c r="G112" s="316">
        <v>1401.9499999999998</v>
      </c>
      <c r="H112" s="316">
        <v>1360.0999999999997</v>
      </c>
      <c r="I112" s="316">
        <v>1514.4999999999998</v>
      </c>
      <c r="J112" s="316">
        <v>1556.3499999999997</v>
      </c>
      <c r="K112" s="316">
        <v>1591.6999999999998</v>
      </c>
      <c r="L112" s="303">
        <v>1521</v>
      </c>
      <c r="M112" s="303">
        <v>1443.8</v>
      </c>
      <c r="N112" s="318">
        <v>3357200</v>
      </c>
      <c r="O112" s="319">
        <v>-4.0704070407040702E-2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262.85000000000002</v>
      </c>
      <c r="E113" s="315">
        <v>262.48333333333329</v>
      </c>
      <c r="F113" s="316">
        <v>258.76666666666659</v>
      </c>
      <c r="G113" s="316">
        <v>254.68333333333328</v>
      </c>
      <c r="H113" s="316">
        <v>250.96666666666658</v>
      </c>
      <c r="I113" s="316">
        <v>266.56666666666661</v>
      </c>
      <c r="J113" s="316">
        <v>270.2833333333333</v>
      </c>
      <c r="K113" s="316">
        <v>274.36666666666662</v>
      </c>
      <c r="L113" s="303">
        <v>266.2</v>
      </c>
      <c r="M113" s="303">
        <v>258.39999999999998</v>
      </c>
      <c r="N113" s="318">
        <v>12957000</v>
      </c>
      <c r="O113" s="319">
        <v>-4.9724972497249727E-2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115.85</v>
      </c>
      <c r="E114" s="315">
        <v>116.31666666666666</v>
      </c>
      <c r="F114" s="316">
        <v>114.08333333333333</v>
      </c>
      <c r="G114" s="316">
        <v>112.31666666666666</v>
      </c>
      <c r="H114" s="316">
        <v>110.08333333333333</v>
      </c>
      <c r="I114" s="316">
        <v>118.08333333333333</v>
      </c>
      <c r="J114" s="316">
        <v>120.31666666666668</v>
      </c>
      <c r="K114" s="316">
        <v>122.08333333333333</v>
      </c>
      <c r="L114" s="303">
        <v>118.55</v>
      </c>
      <c r="M114" s="303">
        <v>114.55</v>
      </c>
      <c r="N114" s="318">
        <v>27447400</v>
      </c>
      <c r="O114" s="319">
        <v>-0.13093835885355321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1616.2</v>
      </c>
      <c r="E115" s="315">
        <v>1617.7333333333333</v>
      </c>
      <c r="F115" s="316">
        <v>1601.4666666666667</v>
      </c>
      <c r="G115" s="316">
        <v>1586.7333333333333</v>
      </c>
      <c r="H115" s="316">
        <v>1570.4666666666667</v>
      </c>
      <c r="I115" s="316">
        <v>1632.4666666666667</v>
      </c>
      <c r="J115" s="316">
        <v>1648.7333333333336</v>
      </c>
      <c r="K115" s="316">
        <v>1663.4666666666667</v>
      </c>
      <c r="L115" s="303">
        <v>1634</v>
      </c>
      <c r="M115" s="303">
        <v>1603</v>
      </c>
      <c r="N115" s="318">
        <v>3016500</v>
      </c>
      <c r="O115" s="319">
        <v>1.8266356692128861E-3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35.799999999999997</v>
      </c>
      <c r="E116" s="315">
        <v>35.800000000000004</v>
      </c>
      <c r="F116" s="316">
        <v>34.750000000000007</v>
      </c>
      <c r="G116" s="316">
        <v>33.700000000000003</v>
      </c>
      <c r="H116" s="316">
        <v>32.650000000000006</v>
      </c>
      <c r="I116" s="316">
        <v>36.850000000000009</v>
      </c>
      <c r="J116" s="316">
        <v>37.900000000000006</v>
      </c>
      <c r="K116" s="316">
        <v>38.95000000000001</v>
      </c>
      <c r="L116" s="303">
        <v>36.85</v>
      </c>
      <c r="M116" s="303">
        <v>34.75</v>
      </c>
      <c r="N116" s="318">
        <v>76786000</v>
      </c>
      <c r="O116" s="319">
        <v>-1.6219955926818019E-2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193.95</v>
      </c>
      <c r="E117" s="315">
        <v>194.5333333333333</v>
      </c>
      <c r="F117" s="316">
        <v>192.36666666666662</v>
      </c>
      <c r="G117" s="316">
        <v>190.7833333333333</v>
      </c>
      <c r="H117" s="316">
        <v>188.61666666666662</v>
      </c>
      <c r="I117" s="316">
        <v>196.11666666666662</v>
      </c>
      <c r="J117" s="316">
        <v>198.2833333333333</v>
      </c>
      <c r="K117" s="316">
        <v>199.86666666666662</v>
      </c>
      <c r="L117" s="303">
        <v>196.7</v>
      </c>
      <c r="M117" s="303">
        <v>192.95</v>
      </c>
      <c r="N117" s="318">
        <v>15460000</v>
      </c>
      <c r="O117" s="319">
        <v>1.0193413486670152E-2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1340.8</v>
      </c>
      <c r="E118" s="315">
        <v>1335.05</v>
      </c>
      <c r="F118" s="316">
        <v>1315.1</v>
      </c>
      <c r="G118" s="316">
        <v>1289.3999999999999</v>
      </c>
      <c r="H118" s="316">
        <v>1269.4499999999998</v>
      </c>
      <c r="I118" s="316">
        <v>1360.75</v>
      </c>
      <c r="J118" s="316">
        <v>1380.7000000000003</v>
      </c>
      <c r="K118" s="316">
        <v>1406.4</v>
      </c>
      <c r="L118" s="303">
        <v>1355</v>
      </c>
      <c r="M118" s="303">
        <v>1309.3499999999999</v>
      </c>
      <c r="N118" s="318">
        <v>1411883</v>
      </c>
      <c r="O118" s="319">
        <v>3.5213369143539244E-2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894.75</v>
      </c>
      <c r="E119" s="315">
        <v>889.08333333333337</v>
      </c>
      <c r="F119" s="316">
        <v>881.66666666666674</v>
      </c>
      <c r="G119" s="316">
        <v>868.58333333333337</v>
      </c>
      <c r="H119" s="316">
        <v>861.16666666666674</v>
      </c>
      <c r="I119" s="316">
        <v>902.16666666666674</v>
      </c>
      <c r="J119" s="316">
        <v>909.58333333333348</v>
      </c>
      <c r="K119" s="316">
        <v>922.66666666666674</v>
      </c>
      <c r="L119" s="303">
        <v>896.5</v>
      </c>
      <c r="M119" s="303">
        <v>876</v>
      </c>
      <c r="N119" s="318">
        <v>1290300</v>
      </c>
      <c r="O119" s="319">
        <v>-3.3121019108280254E-2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237.2</v>
      </c>
      <c r="E120" s="315">
        <v>235.63333333333333</v>
      </c>
      <c r="F120" s="316">
        <v>231.16666666666666</v>
      </c>
      <c r="G120" s="316">
        <v>225.13333333333333</v>
      </c>
      <c r="H120" s="316">
        <v>220.66666666666666</v>
      </c>
      <c r="I120" s="316">
        <v>241.66666666666666</v>
      </c>
      <c r="J120" s="316">
        <v>246.13333333333335</v>
      </c>
      <c r="K120" s="316">
        <v>252.16666666666666</v>
      </c>
      <c r="L120" s="303">
        <v>240.1</v>
      </c>
      <c r="M120" s="303">
        <v>229.6</v>
      </c>
      <c r="N120" s="318">
        <v>16543700</v>
      </c>
      <c r="O120" s="319">
        <v>-0.10891531741158474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127.6</v>
      </c>
      <c r="E121" s="315">
        <v>127.18333333333334</v>
      </c>
      <c r="F121" s="316">
        <v>125.61666666666667</v>
      </c>
      <c r="G121" s="316">
        <v>123.63333333333334</v>
      </c>
      <c r="H121" s="316">
        <v>122.06666666666668</v>
      </c>
      <c r="I121" s="316">
        <v>129.16666666666669</v>
      </c>
      <c r="J121" s="316">
        <v>130.73333333333335</v>
      </c>
      <c r="K121" s="316">
        <v>132.71666666666667</v>
      </c>
      <c r="L121" s="303">
        <v>128.75</v>
      </c>
      <c r="M121" s="303">
        <v>125.2</v>
      </c>
      <c r="N121" s="318">
        <v>20622000</v>
      </c>
      <c r="O121" s="319">
        <v>-0.11303225806451613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1955.65</v>
      </c>
      <c r="E122" s="315">
        <v>1960.9666666666665</v>
      </c>
      <c r="F122" s="316">
        <v>1941.6833333333329</v>
      </c>
      <c r="G122" s="316">
        <v>1927.7166666666665</v>
      </c>
      <c r="H122" s="316">
        <v>1908.4333333333329</v>
      </c>
      <c r="I122" s="316">
        <v>1974.9333333333329</v>
      </c>
      <c r="J122" s="316">
        <v>1994.2166666666662</v>
      </c>
      <c r="K122" s="316">
        <v>2008.1833333333329</v>
      </c>
      <c r="L122" s="303">
        <v>1980.25</v>
      </c>
      <c r="M122" s="303">
        <v>1947</v>
      </c>
      <c r="N122" s="318">
        <v>35296425</v>
      </c>
      <c r="O122" s="319">
        <v>2.3848959730813579E-2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55.15</v>
      </c>
      <c r="E123" s="315">
        <v>55.1</v>
      </c>
      <c r="F123" s="316">
        <v>53.75</v>
      </c>
      <c r="G123" s="316">
        <v>52.35</v>
      </c>
      <c r="H123" s="316">
        <v>51</v>
      </c>
      <c r="I123" s="316">
        <v>56.5</v>
      </c>
      <c r="J123" s="316">
        <v>57.850000000000009</v>
      </c>
      <c r="K123" s="316">
        <v>59.25</v>
      </c>
      <c r="L123" s="303">
        <v>56.45</v>
      </c>
      <c r="M123" s="303">
        <v>53.7</v>
      </c>
      <c r="N123" s="318">
        <v>76513000</v>
      </c>
      <c r="O123" s="319">
        <v>-4.1874851296692842E-2</v>
      </c>
    </row>
    <row r="124" spans="1:15" ht="15">
      <c r="A124" s="276">
        <v>114</v>
      </c>
      <c r="B124" s="415" t="s">
        <v>57</v>
      </c>
      <c r="C124" s="276" t="s">
        <v>280</v>
      </c>
      <c r="D124" s="315">
        <v>865.8</v>
      </c>
      <c r="E124" s="315">
        <v>867.68333333333339</v>
      </c>
      <c r="F124" s="316">
        <v>859.36666666666679</v>
      </c>
      <c r="G124" s="316">
        <v>852.93333333333339</v>
      </c>
      <c r="H124" s="316">
        <v>844.61666666666679</v>
      </c>
      <c r="I124" s="316">
        <v>874.11666666666679</v>
      </c>
      <c r="J124" s="316">
        <v>882.43333333333339</v>
      </c>
      <c r="K124" s="316">
        <v>888.86666666666679</v>
      </c>
      <c r="L124" s="303">
        <v>876</v>
      </c>
      <c r="M124" s="303">
        <v>861.25</v>
      </c>
      <c r="N124" s="318">
        <v>5723250</v>
      </c>
      <c r="O124" s="319">
        <v>-1.1144227031229753E-2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264.3</v>
      </c>
      <c r="E125" s="315">
        <v>261.23333333333335</v>
      </c>
      <c r="F125" s="316">
        <v>257.51666666666671</v>
      </c>
      <c r="G125" s="316">
        <v>250.73333333333335</v>
      </c>
      <c r="H125" s="316">
        <v>247.01666666666671</v>
      </c>
      <c r="I125" s="316">
        <v>268.01666666666671</v>
      </c>
      <c r="J125" s="316">
        <v>271.73333333333341</v>
      </c>
      <c r="K125" s="316">
        <v>278.51666666666671</v>
      </c>
      <c r="L125" s="303">
        <v>264.95</v>
      </c>
      <c r="M125" s="303">
        <v>254.45</v>
      </c>
      <c r="N125" s="318">
        <v>90048000</v>
      </c>
      <c r="O125" s="319">
        <v>-5.4346113859046662E-2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25029.5</v>
      </c>
      <c r="E126" s="315">
        <v>25122.649999999998</v>
      </c>
      <c r="F126" s="316">
        <v>24814.299999999996</v>
      </c>
      <c r="G126" s="316">
        <v>24599.1</v>
      </c>
      <c r="H126" s="316">
        <v>24290.749999999996</v>
      </c>
      <c r="I126" s="316">
        <v>25337.849999999995</v>
      </c>
      <c r="J126" s="316">
        <v>25646.199999999993</v>
      </c>
      <c r="K126" s="316">
        <v>25861.399999999994</v>
      </c>
      <c r="L126" s="303">
        <v>25431</v>
      </c>
      <c r="M126" s="303">
        <v>24907.45</v>
      </c>
      <c r="N126" s="318">
        <v>146100</v>
      </c>
      <c r="O126" s="319">
        <v>4.8143053645116922E-3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1538.15</v>
      </c>
      <c r="E127" s="315">
        <v>1539.6166666666668</v>
      </c>
      <c r="F127" s="316">
        <v>1519.5833333333335</v>
      </c>
      <c r="G127" s="316">
        <v>1501.0166666666667</v>
      </c>
      <c r="H127" s="316">
        <v>1480.9833333333333</v>
      </c>
      <c r="I127" s="316">
        <v>1558.1833333333336</v>
      </c>
      <c r="J127" s="316">
        <v>1578.2166666666669</v>
      </c>
      <c r="K127" s="316">
        <v>1596.7833333333338</v>
      </c>
      <c r="L127" s="303">
        <v>1559.65</v>
      </c>
      <c r="M127" s="303">
        <v>1521.05</v>
      </c>
      <c r="N127" s="318">
        <v>1499850</v>
      </c>
      <c r="O127" s="319">
        <v>3.6805299963194702E-3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5359.15</v>
      </c>
      <c r="E128" s="315">
        <v>5331.3666666666659</v>
      </c>
      <c r="F128" s="316">
        <v>5287.7833333333319</v>
      </c>
      <c r="G128" s="316">
        <v>5216.4166666666661</v>
      </c>
      <c r="H128" s="316">
        <v>5172.8333333333321</v>
      </c>
      <c r="I128" s="316">
        <v>5402.7333333333318</v>
      </c>
      <c r="J128" s="316">
        <v>5446.3166666666657</v>
      </c>
      <c r="K128" s="316">
        <v>5517.6833333333316</v>
      </c>
      <c r="L128" s="303">
        <v>5374.95</v>
      </c>
      <c r="M128" s="303">
        <v>5260</v>
      </c>
      <c r="N128" s="318">
        <v>417500</v>
      </c>
      <c r="O128" s="319">
        <v>-5.9844404548174744E-4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1009.1</v>
      </c>
      <c r="E129" s="315">
        <v>1015.6</v>
      </c>
      <c r="F129" s="316">
        <v>984.5</v>
      </c>
      <c r="G129" s="316">
        <v>959.9</v>
      </c>
      <c r="H129" s="316">
        <v>928.8</v>
      </c>
      <c r="I129" s="316">
        <v>1040.2</v>
      </c>
      <c r="J129" s="316">
        <v>1071.3000000000002</v>
      </c>
      <c r="K129" s="316">
        <v>1095.9000000000001</v>
      </c>
      <c r="L129" s="303">
        <v>1046.7</v>
      </c>
      <c r="M129" s="303">
        <v>991</v>
      </c>
      <c r="N129" s="318">
        <v>4741282</v>
      </c>
      <c r="O129" s="319">
        <v>3.9299902937223095E-2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570.6</v>
      </c>
      <c r="E130" s="315">
        <v>563.4</v>
      </c>
      <c r="F130" s="316">
        <v>553.79999999999995</v>
      </c>
      <c r="G130" s="316">
        <v>537</v>
      </c>
      <c r="H130" s="316">
        <v>527.4</v>
      </c>
      <c r="I130" s="316">
        <v>580.19999999999993</v>
      </c>
      <c r="J130" s="316">
        <v>589.80000000000007</v>
      </c>
      <c r="K130" s="316">
        <v>606.59999999999991</v>
      </c>
      <c r="L130" s="303">
        <v>573</v>
      </c>
      <c r="M130" s="303">
        <v>546.6</v>
      </c>
      <c r="N130" s="318">
        <v>38924200</v>
      </c>
      <c r="O130" s="319">
        <v>-2.2432403923912662E-2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447.05</v>
      </c>
      <c r="E131" s="315">
        <v>451.01666666666665</v>
      </c>
      <c r="F131" s="316">
        <v>438.23333333333329</v>
      </c>
      <c r="G131" s="316">
        <v>429.41666666666663</v>
      </c>
      <c r="H131" s="316">
        <v>416.63333333333327</v>
      </c>
      <c r="I131" s="316">
        <v>459.83333333333331</v>
      </c>
      <c r="J131" s="316">
        <v>472.61666666666662</v>
      </c>
      <c r="K131" s="316">
        <v>481.43333333333334</v>
      </c>
      <c r="L131" s="303">
        <v>463.8</v>
      </c>
      <c r="M131" s="303">
        <v>442.2</v>
      </c>
      <c r="N131" s="318">
        <v>10224000</v>
      </c>
      <c r="O131" s="319">
        <v>0.1350541215653622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488.15</v>
      </c>
      <c r="E132" s="315">
        <v>476.36666666666662</v>
      </c>
      <c r="F132" s="316">
        <v>460.13333333333321</v>
      </c>
      <c r="G132" s="316">
        <v>432.11666666666662</v>
      </c>
      <c r="H132" s="316">
        <v>415.88333333333321</v>
      </c>
      <c r="I132" s="316">
        <v>504.38333333333321</v>
      </c>
      <c r="J132" s="316">
        <v>520.61666666666667</v>
      </c>
      <c r="K132" s="316">
        <v>548.63333333333321</v>
      </c>
      <c r="L132" s="303">
        <v>492.6</v>
      </c>
      <c r="M132" s="303">
        <v>448.35</v>
      </c>
      <c r="N132" s="318">
        <v>6108000</v>
      </c>
      <c r="O132" s="319">
        <v>6.004859423811177E-2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564.75</v>
      </c>
      <c r="E133" s="315">
        <v>559.15</v>
      </c>
      <c r="F133" s="316">
        <v>550.15</v>
      </c>
      <c r="G133" s="316">
        <v>535.54999999999995</v>
      </c>
      <c r="H133" s="316">
        <v>526.54999999999995</v>
      </c>
      <c r="I133" s="316">
        <v>573.75</v>
      </c>
      <c r="J133" s="316">
        <v>582.75</v>
      </c>
      <c r="K133" s="316">
        <v>597.35</v>
      </c>
      <c r="L133" s="303">
        <v>568.15</v>
      </c>
      <c r="M133" s="303">
        <v>544.54999999999995</v>
      </c>
      <c r="N133" s="318">
        <v>13128750</v>
      </c>
      <c r="O133" s="319">
        <v>-1.9459568461383345E-2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185.05</v>
      </c>
      <c r="E134" s="315">
        <v>185.83333333333334</v>
      </c>
      <c r="F134" s="316">
        <v>181.86666666666667</v>
      </c>
      <c r="G134" s="316">
        <v>178.68333333333334</v>
      </c>
      <c r="H134" s="316">
        <v>174.71666666666667</v>
      </c>
      <c r="I134" s="316">
        <v>189.01666666666668</v>
      </c>
      <c r="J134" s="316">
        <v>192.98333333333332</v>
      </c>
      <c r="K134" s="316">
        <v>196.16666666666669</v>
      </c>
      <c r="L134" s="303">
        <v>189.8</v>
      </c>
      <c r="M134" s="303">
        <v>182.65</v>
      </c>
      <c r="N134" s="318">
        <v>64592400</v>
      </c>
      <c r="O134" s="319">
        <v>1.2328032874754332E-2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71.95</v>
      </c>
      <c r="E135" s="315">
        <v>71.716666666666669</v>
      </c>
      <c r="F135" s="316">
        <v>69.733333333333334</v>
      </c>
      <c r="G135" s="316">
        <v>67.516666666666666</v>
      </c>
      <c r="H135" s="316">
        <v>65.533333333333331</v>
      </c>
      <c r="I135" s="316">
        <v>73.933333333333337</v>
      </c>
      <c r="J135" s="316">
        <v>75.916666666666686</v>
      </c>
      <c r="K135" s="316">
        <v>78.13333333333334</v>
      </c>
      <c r="L135" s="303">
        <v>73.7</v>
      </c>
      <c r="M135" s="303">
        <v>69.5</v>
      </c>
      <c r="N135" s="318">
        <v>94662000</v>
      </c>
      <c r="O135" s="319">
        <v>-8.9045936395759709E-3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626.4</v>
      </c>
      <c r="E136" s="315">
        <v>625.98333333333323</v>
      </c>
      <c r="F136" s="316">
        <v>617.41666666666652</v>
      </c>
      <c r="G136" s="316">
        <v>608.43333333333328</v>
      </c>
      <c r="H136" s="316">
        <v>599.86666666666656</v>
      </c>
      <c r="I136" s="316">
        <v>634.96666666666647</v>
      </c>
      <c r="J136" s="316">
        <v>643.5333333333333</v>
      </c>
      <c r="K136" s="316">
        <v>652.51666666666642</v>
      </c>
      <c r="L136" s="303">
        <v>634.54999999999995</v>
      </c>
      <c r="M136" s="303">
        <v>617</v>
      </c>
      <c r="N136" s="318">
        <v>36427600</v>
      </c>
      <c r="O136" s="319">
        <v>1.3719367962910399E-2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2742.95</v>
      </c>
      <c r="E137" s="315">
        <v>2736.9166666666665</v>
      </c>
      <c r="F137" s="316">
        <v>2720.1333333333332</v>
      </c>
      <c r="G137" s="316">
        <v>2697.3166666666666</v>
      </c>
      <c r="H137" s="316">
        <v>2680.5333333333333</v>
      </c>
      <c r="I137" s="316">
        <v>2759.7333333333331</v>
      </c>
      <c r="J137" s="316">
        <v>2776.5166666666669</v>
      </c>
      <c r="K137" s="316">
        <v>2799.333333333333</v>
      </c>
      <c r="L137" s="303">
        <v>2753.7</v>
      </c>
      <c r="M137" s="303">
        <v>2714.1</v>
      </c>
      <c r="N137" s="318">
        <v>6480300</v>
      </c>
      <c r="O137" s="319">
        <v>-4.1491862984648006E-3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928.55</v>
      </c>
      <c r="E138" s="315">
        <v>924.05000000000007</v>
      </c>
      <c r="F138" s="316">
        <v>914.50000000000011</v>
      </c>
      <c r="G138" s="316">
        <v>900.45</v>
      </c>
      <c r="H138" s="316">
        <v>890.90000000000009</v>
      </c>
      <c r="I138" s="316">
        <v>938.10000000000014</v>
      </c>
      <c r="J138" s="316">
        <v>947.65000000000009</v>
      </c>
      <c r="K138" s="316">
        <v>961.70000000000016</v>
      </c>
      <c r="L138" s="303">
        <v>933.6</v>
      </c>
      <c r="M138" s="303">
        <v>910</v>
      </c>
      <c r="N138" s="318">
        <v>10872000</v>
      </c>
      <c r="O138" s="319">
        <v>-2.4757804090419805E-2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1438.45</v>
      </c>
      <c r="E139" s="315">
        <v>1431.8000000000002</v>
      </c>
      <c r="F139" s="316">
        <v>1422.4500000000003</v>
      </c>
      <c r="G139" s="316">
        <v>1406.45</v>
      </c>
      <c r="H139" s="316">
        <v>1397.1000000000001</v>
      </c>
      <c r="I139" s="316">
        <v>1447.8000000000004</v>
      </c>
      <c r="J139" s="316">
        <v>1457.1500000000003</v>
      </c>
      <c r="K139" s="316">
        <v>1473.1500000000005</v>
      </c>
      <c r="L139" s="303">
        <v>1441.15</v>
      </c>
      <c r="M139" s="303">
        <v>1415.8</v>
      </c>
      <c r="N139" s="318">
        <v>6597000</v>
      </c>
      <c r="O139" s="319">
        <v>9.6418732782369149E-3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2681.5</v>
      </c>
      <c r="E140" s="315">
        <v>2675.6833333333329</v>
      </c>
      <c r="F140" s="316">
        <v>2651.4166666666661</v>
      </c>
      <c r="G140" s="316">
        <v>2621.333333333333</v>
      </c>
      <c r="H140" s="316">
        <v>2597.0666666666662</v>
      </c>
      <c r="I140" s="316">
        <v>2705.766666666666</v>
      </c>
      <c r="J140" s="316">
        <v>2730.0333333333333</v>
      </c>
      <c r="K140" s="316">
        <v>2760.1166666666659</v>
      </c>
      <c r="L140" s="303">
        <v>2699.95</v>
      </c>
      <c r="M140" s="303">
        <v>2645.6</v>
      </c>
      <c r="N140" s="318">
        <v>865500</v>
      </c>
      <c r="O140" s="319">
        <v>5.7745187901008251E-2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323.95</v>
      </c>
      <c r="E141" s="315">
        <v>325.25</v>
      </c>
      <c r="F141" s="316">
        <v>318.8</v>
      </c>
      <c r="G141" s="316">
        <v>313.65000000000003</v>
      </c>
      <c r="H141" s="316">
        <v>307.20000000000005</v>
      </c>
      <c r="I141" s="316">
        <v>330.4</v>
      </c>
      <c r="J141" s="316">
        <v>336.85</v>
      </c>
      <c r="K141" s="316">
        <v>341.99999999999994</v>
      </c>
      <c r="L141" s="303">
        <v>331.7</v>
      </c>
      <c r="M141" s="303">
        <v>320.10000000000002</v>
      </c>
      <c r="N141" s="318">
        <v>4722000</v>
      </c>
      <c r="O141" s="319">
        <v>0.15735294117647058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500.05</v>
      </c>
      <c r="E142" s="315">
        <v>499.98333333333329</v>
      </c>
      <c r="F142" s="316">
        <v>494.21666666666658</v>
      </c>
      <c r="G142" s="316">
        <v>488.38333333333327</v>
      </c>
      <c r="H142" s="316">
        <v>482.61666666666656</v>
      </c>
      <c r="I142" s="316">
        <v>505.81666666666661</v>
      </c>
      <c r="J142" s="316">
        <v>511.58333333333337</v>
      </c>
      <c r="K142" s="316">
        <v>517.41666666666663</v>
      </c>
      <c r="L142" s="303">
        <v>505.75</v>
      </c>
      <c r="M142" s="303">
        <v>494.15</v>
      </c>
      <c r="N142" s="318">
        <v>5220600</v>
      </c>
      <c r="O142" s="319">
        <v>-2.7640156453715776E-2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1095.05</v>
      </c>
      <c r="E143" s="315">
        <v>1095</v>
      </c>
      <c r="F143" s="316">
        <v>1080.05</v>
      </c>
      <c r="G143" s="316">
        <v>1065.05</v>
      </c>
      <c r="H143" s="316">
        <v>1050.0999999999999</v>
      </c>
      <c r="I143" s="316">
        <v>1110</v>
      </c>
      <c r="J143" s="316">
        <v>1124.9499999999998</v>
      </c>
      <c r="K143" s="316">
        <v>1139.95</v>
      </c>
      <c r="L143" s="303">
        <v>1109.95</v>
      </c>
      <c r="M143" s="303">
        <v>1080</v>
      </c>
      <c r="N143" s="318">
        <v>1282400</v>
      </c>
      <c r="O143" s="319">
        <v>1.1037527593818985E-2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5104.55</v>
      </c>
      <c r="E144" s="315">
        <v>5103.0999999999995</v>
      </c>
      <c r="F144" s="316">
        <v>4981.1999999999989</v>
      </c>
      <c r="G144" s="316">
        <v>4857.8499999999995</v>
      </c>
      <c r="H144" s="316">
        <v>4735.9499999999989</v>
      </c>
      <c r="I144" s="316">
        <v>5226.4499999999989</v>
      </c>
      <c r="J144" s="316">
        <v>5348.3499999999985</v>
      </c>
      <c r="K144" s="316">
        <v>5471.6999999999989</v>
      </c>
      <c r="L144" s="303">
        <v>5225</v>
      </c>
      <c r="M144" s="303">
        <v>4979.75</v>
      </c>
      <c r="N144" s="318">
        <v>1753600</v>
      </c>
      <c r="O144" s="319">
        <v>4.4306812767984753E-2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456.75</v>
      </c>
      <c r="E145" s="315">
        <v>458.09999999999997</v>
      </c>
      <c r="F145" s="316">
        <v>452.19999999999993</v>
      </c>
      <c r="G145" s="316">
        <v>447.65</v>
      </c>
      <c r="H145" s="316">
        <v>441.74999999999994</v>
      </c>
      <c r="I145" s="316">
        <v>462.64999999999992</v>
      </c>
      <c r="J145" s="316">
        <v>468.5499999999999</v>
      </c>
      <c r="K145" s="316">
        <v>473.09999999999991</v>
      </c>
      <c r="L145" s="303">
        <v>464</v>
      </c>
      <c r="M145" s="303">
        <v>453.55</v>
      </c>
      <c r="N145" s="318">
        <v>26114400</v>
      </c>
      <c r="O145" s="319">
        <v>-5.6281123743305461E-2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129.44999999999999</v>
      </c>
      <c r="E146" s="315">
        <v>128.61666666666667</v>
      </c>
      <c r="F146" s="316">
        <v>126.73333333333335</v>
      </c>
      <c r="G146" s="316">
        <v>124.01666666666668</v>
      </c>
      <c r="H146" s="316">
        <v>122.13333333333335</v>
      </c>
      <c r="I146" s="316">
        <v>131.33333333333334</v>
      </c>
      <c r="J146" s="316">
        <v>133.21666666666667</v>
      </c>
      <c r="K146" s="316">
        <v>135.93333333333334</v>
      </c>
      <c r="L146" s="303">
        <v>130.5</v>
      </c>
      <c r="M146" s="303">
        <v>125.9</v>
      </c>
      <c r="N146" s="318">
        <v>121526200</v>
      </c>
      <c r="O146" s="319">
        <v>1.0725229826353423E-3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821.8</v>
      </c>
      <c r="E147" s="315">
        <v>820.16666666666663</v>
      </c>
      <c r="F147" s="316">
        <v>812.08333333333326</v>
      </c>
      <c r="G147" s="316">
        <v>802.36666666666667</v>
      </c>
      <c r="H147" s="316">
        <v>794.2833333333333</v>
      </c>
      <c r="I147" s="316">
        <v>829.88333333333321</v>
      </c>
      <c r="J147" s="316">
        <v>837.96666666666647</v>
      </c>
      <c r="K147" s="316">
        <v>847.68333333333317</v>
      </c>
      <c r="L147" s="303">
        <v>828.25</v>
      </c>
      <c r="M147" s="303">
        <v>810.45</v>
      </c>
      <c r="N147" s="318">
        <v>2532000</v>
      </c>
      <c r="O147" s="319">
        <v>-4.3806646525679761E-2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359.65</v>
      </c>
      <c r="E148" s="315">
        <v>359.7166666666667</v>
      </c>
      <c r="F148" s="316">
        <v>357.93333333333339</v>
      </c>
      <c r="G148" s="316">
        <v>356.2166666666667</v>
      </c>
      <c r="H148" s="316">
        <v>354.43333333333339</v>
      </c>
      <c r="I148" s="316">
        <v>361.43333333333339</v>
      </c>
      <c r="J148" s="316">
        <v>363.2166666666667</v>
      </c>
      <c r="K148" s="316">
        <v>364.93333333333339</v>
      </c>
      <c r="L148" s="303">
        <v>361.5</v>
      </c>
      <c r="M148" s="303">
        <v>358</v>
      </c>
      <c r="N148" s="318">
        <v>23648000</v>
      </c>
      <c r="O148" s="319">
        <v>7.9105291871249313E-3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207.85</v>
      </c>
      <c r="E149" s="315">
        <v>209.15</v>
      </c>
      <c r="F149" s="316">
        <v>204.9</v>
      </c>
      <c r="G149" s="316">
        <v>201.95</v>
      </c>
      <c r="H149" s="316">
        <v>197.7</v>
      </c>
      <c r="I149" s="316">
        <v>212.10000000000002</v>
      </c>
      <c r="J149" s="316">
        <v>216.35000000000002</v>
      </c>
      <c r="K149" s="316">
        <v>219.30000000000004</v>
      </c>
      <c r="L149" s="303">
        <v>213.4</v>
      </c>
      <c r="M149" s="303">
        <v>206.2</v>
      </c>
      <c r="N149" s="318">
        <v>34077000</v>
      </c>
      <c r="O149" s="319">
        <v>1.1397026088505031E-2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44172</v>
      </c>
    </row>
    <row r="7" spans="1:15">
      <c r="A7"/>
    </row>
    <row r="8" spans="1:15" ht="28.5" customHeight="1">
      <c r="A8" s="553" t="s">
        <v>16</v>
      </c>
      <c r="B8" s="554" t="s">
        <v>18</v>
      </c>
      <c r="C8" s="552" t="s">
        <v>19</v>
      </c>
      <c r="D8" s="552" t="s">
        <v>20</v>
      </c>
      <c r="E8" s="552" t="s">
        <v>21</v>
      </c>
      <c r="F8" s="552"/>
      <c r="G8" s="552"/>
      <c r="H8" s="552" t="s">
        <v>22</v>
      </c>
      <c r="I8" s="552"/>
      <c r="J8" s="552"/>
      <c r="K8" s="273"/>
      <c r="L8" s="281"/>
      <c r="M8" s="281"/>
    </row>
    <row r="9" spans="1:15" ht="36" customHeight="1">
      <c r="A9" s="548"/>
      <c r="B9" s="550"/>
      <c r="C9" s="555" t="s">
        <v>23</v>
      </c>
      <c r="D9" s="555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13258.55</v>
      </c>
      <c r="D10" s="302">
        <v>13230.483333333332</v>
      </c>
      <c r="E10" s="302">
        <v>13180.916666666664</v>
      </c>
      <c r="F10" s="302">
        <v>13103.283333333333</v>
      </c>
      <c r="G10" s="302">
        <v>13053.716666666665</v>
      </c>
      <c r="H10" s="302">
        <v>13308.116666666663</v>
      </c>
      <c r="I10" s="302">
        <v>13357.683333333332</v>
      </c>
      <c r="J10" s="302">
        <v>13435.316666666662</v>
      </c>
      <c r="K10" s="301">
        <v>13280.05</v>
      </c>
      <c r="L10" s="301">
        <v>13152.85</v>
      </c>
      <c r="M10" s="306"/>
    </row>
    <row r="11" spans="1:15">
      <c r="A11" s="300">
        <v>2</v>
      </c>
      <c r="B11" s="276" t="s">
        <v>220</v>
      </c>
      <c r="C11" s="303">
        <v>30052.400000000001</v>
      </c>
      <c r="D11" s="278">
        <v>29896.066666666666</v>
      </c>
      <c r="E11" s="278">
        <v>29629.833333333332</v>
      </c>
      <c r="F11" s="278">
        <v>29207.266666666666</v>
      </c>
      <c r="G11" s="278">
        <v>28941.033333333333</v>
      </c>
      <c r="H11" s="278">
        <v>30318.633333333331</v>
      </c>
      <c r="I11" s="278">
        <v>30584.866666666669</v>
      </c>
      <c r="J11" s="278">
        <v>31007.433333333331</v>
      </c>
      <c r="K11" s="303">
        <v>30162.3</v>
      </c>
      <c r="L11" s="303">
        <v>29473.5</v>
      </c>
      <c r="M11" s="306"/>
    </row>
    <row r="12" spans="1:15">
      <c r="A12" s="300">
        <v>3</v>
      </c>
      <c r="B12" s="284" t="s">
        <v>221</v>
      </c>
      <c r="C12" s="303">
        <v>1602.4</v>
      </c>
      <c r="D12" s="278">
        <v>1600.0333333333335</v>
      </c>
      <c r="E12" s="278">
        <v>1585.0166666666671</v>
      </c>
      <c r="F12" s="278">
        <v>1567.6333333333337</v>
      </c>
      <c r="G12" s="278">
        <v>1552.6166666666672</v>
      </c>
      <c r="H12" s="278">
        <v>1617.416666666667</v>
      </c>
      <c r="I12" s="278">
        <v>1632.4333333333334</v>
      </c>
      <c r="J12" s="278">
        <v>1649.8166666666668</v>
      </c>
      <c r="K12" s="303">
        <v>1615.05</v>
      </c>
      <c r="L12" s="303">
        <v>1582.65</v>
      </c>
      <c r="M12" s="306"/>
    </row>
    <row r="13" spans="1:15">
      <c r="A13" s="300">
        <v>4</v>
      </c>
      <c r="B13" s="276" t="s">
        <v>222</v>
      </c>
      <c r="C13" s="303">
        <v>3565.9</v>
      </c>
      <c r="D13" s="278">
        <v>3560.2000000000003</v>
      </c>
      <c r="E13" s="278">
        <v>3541.6000000000004</v>
      </c>
      <c r="F13" s="278">
        <v>3517.3</v>
      </c>
      <c r="G13" s="278">
        <v>3498.7000000000003</v>
      </c>
      <c r="H13" s="278">
        <v>3584.5000000000005</v>
      </c>
      <c r="I13" s="278">
        <v>3603.1</v>
      </c>
      <c r="J13" s="278">
        <v>3627.4000000000005</v>
      </c>
      <c r="K13" s="303">
        <v>3578.8</v>
      </c>
      <c r="L13" s="303">
        <v>3535.9</v>
      </c>
      <c r="M13" s="306"/>
    </row>
    <row r="14" spans="1:15">
      <c r="A14" s="300">
        <v>5</v>
      </c>
      <c r="B14" s="276" t="s">
        <v>223</v>
      </c>
      <c r="C14" s="303">
        <v>22309.8</v>
      </c>
      <c r="D14" s="278">
        <v>22262.649999999998</v>
      </c>
      <c r="E14" s="278">
        <v>22177.449999999997</v>
      </c>
      <c r="F14" s="278">
        <v>22045.1</v>
      </c>
      <c r="G14" s="278">
        <v>21959.899999999998</v>
      </c>
      <c r="H14" s="278">
        <v>22394.999999999996</v>
      </c>
      <c r="I14" s="278">
        <v>22480.2</v>
      </c>
      <c r="J14" s="278">
        <v>22612.549999999996</v>
      </c>
      <c r="K14" s="303">
        <v>22347.85</v>
      </c>
      <c r="L14" s="303">
        <v>22130.3</v>
      </c>
      <c r="M14" s="306"/>
    </row>
    <row r="15" spans="1:15">
      <c r="A15" s="300">
        <v>6</v>
      </c>
      <c r="B15" s="276" t="s">
        <v>224</v>
      </c>
      <c r="C15" s="303">
        <v>2757.3</v>
      </c>
      <c r="D15" s="278">
        <v>2755.5833333333335</v>
      </c>
      <c r="E15" s="278">
        <v>2730.7666666666669</v>
      </c>
      <c r="F15" s="278">
        <v>2704.2333333333336</v>
      </c>
      <c r="G15" s="278">
        <v>2679.416666666667</v>
      </c>
      <c r="H15" s="278">
        <v>2782.1166666666668</v>
      </c>
      <c r="I15" s="278">
        <v>2806.9333333333334</v>
      </c>
      <c r="J15" s="278">
        <v>2833.4666666666667</v>
      </c>
      <c r="K15" s="303">
        <v>2780.4</v>
      </c>
      <c r="L15" s="303">
        <v>2729.05</v>
      </c>
      <c r="M15" s="306"/>
    </row>
    <row r="16" spans="1:15">
      <c r="A16" s="300">
        <v>7</v>
      </c>
      <c r="B16" s="276" t="s">
        <v>225</v>
      </c>
      <c r="C16" s="303">
        <v>5696</v>
      </c>
      <c r="D16" s="278">
        <v>5687.3666666666659</v>
      </c>
      <c r="E16" s="278">
        <v>5637.2833333333319</v>
      </c>
      <c r="F16" s="278">
        <v>5578.5666666666657</v>
      </c>
      <c r="G16" s="278">
        <v>5528.4833333333318</v>
      </c>
      <c r="H16" s="278">
        <v>5746.0833333333321</v>
      </c>
      <c r="I16" s="278">
        <v>5796.1666666666661</v>
      </c>
      <c r="J16" s="278">
        <v>5854.8833333333323</v>
      </c>
      <c r="K16" s="303">
        <v>5737.45</v>
      </c>
      <c r="L16" s="303">
        <v>5628.65</v>
      </c>
      <c r="M16" s="306"/>
    </row>
    <row r="17" spans="1:13">
      <c r="A17" s="300">
        <v>8</v>
      </c>
      <c r="B17" s="276" t="s">
        <v>802</v>
      </c>
      <c r="C17" s="276">
        <v>1205.95</v>
      </c>
      <c r="D17" s="278">
        <v>1199</v>
      </c>
      <c r="E17" s="278">
        <v>1188</v>
      </c>
      <c r="F17" s="278">
        <v>1170.05</v>
      </c>
      <c r="G17" s="278">
        <v>1159.05</v>
      </c>
      <c r="H17" s="278">
        <v>1216.95</v>
      </c>
      <c r="I17" s="278">
        <v>1227.95</v>
      </c>
      <c r="J17" s="278">
        <v>1245.9000000000001</v>
      </c>
      <c r="K17" s="276">
        <v>1210</v>
      </c>
      <c r="L17" s="276">
        <v>1181.05</v>
      </c>
      <c r="M17" s="276">
        <v>3.05836</v>
      </c>
    </row>
    <row r="18" spans="1:13">
      <c r="A18" s="300">
        <v>9</v>
      </c>
      <c r="B18" s="276" t="s">
        <v>295</v>
      </c>
      <c r="C18" s="276">
        <v>15247.05</v>
      </c>
      <c r="D18" s="278">
        <v>15293.683333333334</v>
      </c>
      <c r="E18" s="278">
        <v>15188.366666666669</v>
      </c>
      <c r="F18" s="278">
        <v>15129.683333333334</v>
      </c>
      <c r="G18" s="278">
        <v>15024.366666666669</v>
      </c>
      <c r="H18" s="278">
        <v>15352.366666666669</v>
      </c>
      <c r="I18" s="278">
        <v>15457.683333333334</v>
      </c>
      <c r="J18" s="278">
        <v>15516.366666666669</v>
      </c>
      <c r="K18" s="276">
        <v>15399</v>
      </c>
      <c r="L18" s="276">
        <v>15235</v>
      </c>
      <c r="M18" s="276">
        <v>0.14738999999999999</v>
      </c>
    </row>
    <row r="19" spans="1:13">
      <c r="A19" s="300">
        <v>10</v>
      </c>
      <c r="B19" s="276" t="s">
        <v>227</v>
      </c>
      <c r="C19" s="276">
        <v>90.85</v>
      </c>
      <c r="D19" s="278">
        <v>91.516666666666652</v>
      </c>
      <c r="E19" s="278">
        <v>89.233333333333306</v>
      </c>
      <c r="F19" s="278">
        <v>87.61666666666666</v>
      </c>
      <c r="G19" s="278">
        <v>85.333333333333314</v>
      </c>
      <c r="H19" s="278">
        <v>93.133333333333297</v>
      </c>
      <c r="I19" s="278">
        <v>95.416666666666657</v>
      </c>
      <c r="J19" s="278">
        <v>97.033333333333289</v>
      </c>
      <c r="K19" s="276">
        <v>93.8</v>
      </c>
      <c r="L19" s="276">
        <v>89.9</v>
      </c>
      <c r="M19" s="276">
        <v>36.912210000000002</v>
      </c>
    </row>
    <row r="20" spans="1:13">
      <c r="A20" s="300">
        <v>11</v>
      </c>
      <c r="B20" s="276" t="s">
        <v>228</v>
      </c>
      <c r="C20" s="276">
        <v>159.75</v>
      </c>
      <c r="D20" s="278">
        <v>161.16666666666666</v>
      </c>
      <c r="E20" s="278">
        <v>156.93333333333331</v>
      </c>
      <c r="F20" s="278">
        <v>154.11666666666665</v>
      </c>
      <c r="G20" s="278">
        <v>149.8833333333333</v>
      </c>
      <c r="H20" s="278">
        <v>163.98333333333332</v>
      </c>
      <c r="I20" s="278">
        <v>168.21666666666667</v>
      </c>
      <c r="J20" s="278">
        <v>171.03333333333333</v>
      </c>
      <c r="K20" s="276">
        <v>165.4</v>
      </c>
      <c r="L20" s="276">
        <v>158.35</v>
      </c>
      <c r="M20" s="276">
        <v>15.18427</v>
      </c>
    </row>
    <row r="21" spans="1:13">
      <c r="A21" s="300">
        <v>12</v>
      </c>
      <c r="B21" s="276" t="s">
        <v>38</v>
      </c>
      <c r="C21" s="276">
        <v>1665.95</v>
      </c>
      <c r="D21" s="278">
        <v>1684.4833333333333</v>
      </c>
      <c r="E21" s="278">
        <v>1636.0166666666667</v>
      </c>
      <c r="F21" s="278">
        <v>1606.0833333333333</v>
      </c>
      <c r="G21" s="278">
        <v>1557.6166666666666</v>
      </c>
      <c r="H21" s="278">
        <v>1714.4166666666667</v>
      </c>
      <c r="I21" s="278">
        <v>1762.8833333333334</v>
      </c>
      <c r="J21" s="278">
        <v>1792.8166666666668</v>
      </c>
      <c r="K21" s="276">
        <v>1732.95</v>
      </c>
      <c r="L21" s="276">
        <v>1654.55</v>
      </c>
      <c r="M21" s="276">
        <v>25.40286</v>
      </c>
    </row>
    <row r="22" spans="1:13">
      <c r="A22" s="300">
        <v>13</v>
      </c>
      <c r="B22" s="276" t="s">
        <v>296</v>
      </c>
      <c r="C22" s="276">
        <v>358.55</v>
      </c>
      <c r="D22" s="278">
        <v>360.51666666666665</v>
      </c>
      <c r="E22" s="278">
        <v>353.5333333333333</v>
      </c>
      <c r="F22" s="278">
        <v>348.51666666666665</v>
      </c>
      <c r="G22" s="278">
        <v>341.5333333333333</v>
      </c>
      <c r="H22" s="278">
        <v>365.5333333333333</v>
      </c>
      <c r="I22" s="278">
        <v>372.51666666666665</v>
      </c>
      <c r="J22" s="278">
        <v>377.5333333333333</v>
      </c>
      <c r="K22" s="276">
        <v>367.5</v>
      </c>
      <c r="L22" s="276">
        <v>355.5</v>
      </c>
      <c r="M22" s="276">
        <v>32.1997</v>
      </c>
    </row>
    <row r="23" spans="1:13">
      <c r="A23" s="300">
        <v>14</v>
      </c>
      <c r="B23" s="276" t="s">
        <v>41</v>
      </c>
      <c r="C23" s="276">
        <v>453.7</v>
      </c>
      <c r="D23" s="278">
        <v>450.33333333333331</v>
      </c>
      <c r="E23" s="278">
        <v>442.36666666666662</v>
      </c>
      <c r="F23" s="278">
        <v>431.0333333333333</v>
      </c>
      <c r="G23" s="278">
        <v>423.06666666666661</v>
      </c>
      <c r="H23" s="278">
        <v>461.66666666666663</v>
      </c>
      <c r="I23" s="278">
        <v>469.63333333333333</v>
      </c>
      <c r="J23" s="278">
        <v>480.96666666666664</v>
      </c>
      <c r="K23" s="276">
        <v>458.3</v>
      </c>
      <c r="L23" s="276">
        <v>439</v>
      </c>
      <c r="M23" s="276">
        <v>102.71034</v>
      </c>
    </row>
    <row r="24" spans="1:13">
      <c r="A24" s="300">
        <v>15</v>
      </c>
      <c r="B24" s="276" t="s">
        <v>43</v>
      </c>
      <c r="C24" s="276">
        <v>59.6</v>
      </c>
      <c r="D24" s="278">
        <v>59.95000000000001</v>
      </c>
      <c r="E24" s="278">
        <v>55.950000000000017</v>
      </c>
      <c r="F24" s="278">
        <v>52.300000000000004</v>
      </c>
      <c r="G24" s="278">
        <v>48.300000000000011</v>
      </c>
      <c r="H24" s="278">
        <v>63.600000000000023</v>
      </c>
      <c r="I24" s="278">
        <v>67.600000000000009</v>
      </c>
      <c r="J24" s="278">
        <v>71.250000000000028</v>
      </c>
      <c r="K24" s="276">
        <v>63.95</v>
      </c>
      <c r="L24" s="276">
        <v>56.3</v>
      </c>
      <c r="M24" s="276">
        <v>1318.7933499999999</v>
      </c>
    </row>
    <row r="25" spans="1:13">
      <c r="A25" s="300">
        <v>16</v>
      </c>
      <c r="B25" s="276" t="s">
        <v>298</v>
      </c>
      <c r="C25" s="276">
        <v>436.55</v>
      </c>
      <c r="D25" s="278">
        <v>436.66666666666669</v>
      </c>
      <c r="E25" s="278">
        <v>428.33333333333337</v>
      </c>
      <c r="F25" s="278">
        <v>420.11666666666667</v>
      </c>
      <c r="G25" s="278">
        <v>411.78333333333336</v>
      </c>
      <c r="H25" s="278">
        <v>444.88333333333338</v>
      </c>
      <c r="I25" s="278">
        <v>453.21666666666675</v>
      </c>
      <c r="J25" s="278">
        <v>461.43333333333339</v>
      </c>
      <c r="K25" s="276">
        <v>445</v>
      </c>
      <c r="L25" s="276">
        <v>428.45</v>
      </c>
      <c r="M25" s="276">
        <v>14.306139999999999</v>
      </c>
    </row>
    <row r="26" spans="1:13">
      <c r="A26" s="300">
        <v>17</v>
      </c>
      <c r="B26" s="276" t="s">
        <v>229</v>
      </c>
      <c r="C26" s="276">
        <v>1595.3</v>
      </c>
      <c r="D26" s="278">
        <v>1585.3</v>
      </c>
      <c r="E26" s="278">
        <v>1571</v>
      </c>
      <c r="F26" s="278">
        <v>1546.7</v>
      </c>
      <c r="G26" s="278">
        <v>1532.4</v>
      </c>
      <c r="H26" s="278">
        <v>1609.6</v>
      </c>
      <c r="I26" s="278">
        <v>1623.8999999999996</v>
      </c>
      <c r="J26" s="278">
        <v>1648.1999999999998</v>
      </c>
      <c r="K26" s="276">
        <v>1599.6</v>
      </c>
      <c r="L26" s="276">
        <v>1561</v>
      </c>
      <c r="M26" s="276">
        <v>1.59989</v>
      </c>
    </row>
    <row r="27" spans="1:13">
      <c r="A27" s="300">
        <v>18</v>
      </c>
      <c r="B27" s="276" t="s">
        <v>230</v>
      </c>
      <c r="C27" s="276">
        <v>2863.4</v>
      </c>
      <c r="D27" s="278">
        <v>2864.9166666666665</v>
      </c>
      <c r="E27" s="278">
        <v>2832.4833333333331</v>
      </c>
      <c r="F27" s="278">
        <v>2801.5666666666666</v>
      </c>
      <c r="G27" s="278">
        <v>2769.1333333333332</v>
      </c>
      <c r="H27" s="278">
        <v>2895.833333333333</v>
      </c>
      <c r="I27" s="278">
        <v>2928.2666666666664</v>
      </c>
      <c r="J27" s="278">
        <v>2959.1833333333329</v>
      </c>
      <c r="K27" s="276">
        <v>2897.35</v>
      </c>
      <c r="L27" s="276">
        <v>2834</v>
      </c>
      <c r="M27" s="276">
        <v>1.52023</v>
      </c>
    </row>
    <row r="28" spans="1:13">
      <c r="A28" s="300">
        <v>19</v>
      </c>
      <c r="B28" s="276" t="s">
        <v>45</v>
      </c>
      <c r="C28" s="276">
        <v>911.6</v>
      </c>
      <c r="D28" s="278">
        <v>917.26666666666677</v>
      </c>
      <c r="E28" s="278">
        <v>902.73333333333358</v>
      </c>
      <c r="F28" s="278">
        <v>893.86666666666679</v>
      </c>
      <c r="G28" s="278">
        <v>879.3333333333336</v>
      </c>
      <c r="H28" s="278">
        <v>926.13333333333355</v>
      </c>
      <c r="I28" s="278">
        <v>940.66666666666663</v>
      </c>
      <c r="J28" s="278">
        <v>949.53333333333353</v>
      </c>
      <c r="K28" s="276">
        <v>931.8</v>
      </c>
      <c r="L28" s="276">
        <v>908.4</v>
      </c>
      <c r="M28" s="276">
        <v>8.8133800000000004</v>
      </c>
    </row>
    <row r="29" spans="1:13">
      <c r="A29" s="300">
        <v>20</v>
      </c>
      <c r="B29" s="276" t="s">
        <v>46</v>
      </c>
      <c r="C29" s="276">
        <v>252.55</v>
      </c>
      <c r="D29" s="278">
        <v>255.14999999999998</v>
      </c>
      <c r="E29" s="278">
        <v>247.29999999999995</v>
      </c>
      <c r="F29" s="278">
        <v>242.04999999999998</v>
      </c>
      <c r="G29" s="278">
        <v>234.19999999999996</v>
      </c>
      <c r="H29" s="278">
        <v>260.39999999999998</v>
      </c>
      <c r="I29" s="278">
        <v>268.25</v>
      </c>
      <c r="J29" s="278">
        <v>273.49999999999994</v>
      </c>
      <c r="K29" s="276">
        <v>263</v>
      </c>
      <c r="L29" s="276">
        <v>249.9</v>
      </c>
      <c r="M29" s="276">
        <v>112.66087</v>
      </c>
    </row>
    <row r="30" spans="1:13">
      <c r="A30" s="300">
        <v>21</v>
      </c>
      <c r="B30" s="276" t="s">
        <v>47</v>
      </c>
      <c r="C30" s="276">
        <v>2434.65</v>
      </c>
      <c r="D30" s="278">
        <v>2426.5499999999997</v>
      </c>
      <c r="E30" s="278">
        <v>2408.0999999999995</v>
      </c>
      <c r="F30" s="278">
        <v>2381.5499999999997</v>
      </c>
      <c r="G30" s="278">
        <v>2363.0999999999995</v>
      </c>
      <c r="H30" s="278">
        <v>2453.0999999999995</v>
      </c>
      <c r="I30" s="278">
        <v>2471.5499999999993</v>
      </c>
      <c r="J30" s="278">
        <v>2498.0999999999995</v>
      </c>
      <c r="K30" s="276">
        <v>2445</v>
      </c>
      <c r="L30" s="276">
        <v>2400</v>
      </c>
      <c r="M30" s="276">
        <v>12.19317</v>
      </c>
    </row>
    <row r="31" spans="1:13">
      <c r="A31" s="300">
        <v>22</v>
      </c>
      <c r="B31" s="276" t="s">
        <v>48</v>
      </c>
      <c r="C31" s="276">
        <v>188.25</v>
      </c>
      <c r="D31" s="278">
        <v>188.03333333333333</v>
      </c>
      <c r="E31" s="278">
        <v>184.86666666666667</v>
      </c>
      <c r="F31" s="278">
        <v>181.48333333333335</v>
      </c>
      <c r="G31" s="278">
        <v>178.31666666666669</v>
      </c>
      <c r="H31" s="278">
        <v>191.41666666666666</v>
      </c>
      <c r="I31" s="278">
        <v>194.58333333333334</v>
      </c>
      <c r="J31" s="278">
        <v>197.96666666666664</v>
      </c>
      <c r="K31" s="276">
        <v>191.2</v>
      </c>
      <c r="L31" s="276">
        <v>184.65</v>
      </c>
      <c r="M31" s="276">
        <v>63.197809999999997</v>
      </c>
    </row>
    <row r="32" spans="1:13">
      <c r="A32" s="300">
        <v>23</v>
      </c>
      <c r="B32" s="276" t="s">
        <v>49</v>
      </c>
      <c r="C32" s="276">
        <v>94.8</v>
      </c>
      <c r="D32" s="278">
        <v>95.383333333333326</v>
      </c>
      <c r="E32" s="278">
        <v>93.516666666666652</v>
      </c>
      <c r="F32" s="278">
        <v>92.23333333333332</v>
      </c>
      <c r="G32" s="278">
        <v>90.366666666666646</v>
      </c>
      <c r="H32" s="278">
        <v>96.666666666666657</v>
      </c>
      <c r="I32" s="278">
        <v>98.533333333333331</v>
      </c>
      <c r="J32" s="278">
        <v>99.816666666666663</v>
      </c>
      <c r="K32" s="276">
        <v>97.25</v>
      </c>
      <c r="L32" s="276">
        <v>94.1</v>
      </c>
      <c r="M32" s="276">
        <v>258.98813000000001</v>
      </c>
    </row>
    <row r="33" spans="1:13">
      <c r="A33" s="300">
        <v>24</v>
      </c>
      <c r="B33" s="276" t="s">
        <v>51</v>
      </c>
      <c r="C33" s="276">
        <v>2438.75</v>
      </c>
      <c r="D33" s="278">
        <v>2419.5833333333335</v>
      </c>
      <c r="E33" s="278">
        <v>2394.166666666667</v>
      </c>
      <c r="F33" s="278">
        <v>2349.5833333333335</v>
      </c>
      <c r="G33" s="278">
        <v>2324.166666666667</v>
      </c>
      <c r="H33" s="278">
        <v>2464.166666666667</v>
      </c>
      <c r="I33" s="278">
        <v>2489.5833333333339</v>
      </c>
      <c r="J33" s="278">
        <v>2534.166666666667</v>
      </c>
      <c r="K33" s="276">
        <v>2445</v>
      </c>
      <c r="L33" s="276">
        <v>2375</v>
      </c>
      <c r="M33" s="276">
        <v>27.899529999999999</v>
      </c>
    </row>
    <row r="34" spans="1:13">
      <c r="A34" s="300">
        <v>25</v>
      </c>
      <c r="B34" s="276" t="s">
        <v>226</v>
      </c>
      <c r="C34" s="276">
        <v>880.45</v>
      </c>
      <c r="D34" s="278">
        <v>881.48333333333323</v>
      </c>
      <c r="E34" s="278">
        <v>867.96666666666647</v>
      </c>
      <c r="F34" s="278">
        <v>855.48333333333323</v>
      </c>
      <c r="G34" s="278">
        <v>841.96666666666647</v>
      </c>
      <c r="H34" s="278">
        <v>893.96666666666647</v>
      </c>
      <c r="I34" s="278">
        <v>907.48333333333312</v>
      </c>
      <c r="J34" s="278">
        <v>919.96666666666647</v>
      </c>
      <c r="K34" s="276">
        <v>895</v>
      </c>
      <c r="L34" s="276">
        <v>869</v>
      </c>
      <c r="M34" s="276">
        <v>3.1897500000000001</v>
      </c>
    </row>
    <row r="35" spans="1:13">
      <c r="A35" s="300">
        <v>26</v>
      </c>
      <c r="B35" s="276" t="s">
        <v>53</v>
      </c>
      <c r="C35" s="276">
        <v>900.65</v>
      </c>
      <c r="D35" s="278">
        <v>900.86666666666667</v>
      </c>
      <c r="E35" s="278">
        <v>892.33333333333337</v>
      </c>
      <c r="F35" s="278">
        <v>884.01666666666665</v>
      </c>
      <c r="G35" s="278">
        <v>875.48333333333335</v>
      </c>
      <c r="H35" s="278">
        <v>909.18333333333339</v>
      </c>
      <c r="I35" s="278">
        <v>917.7166666666667</v>
      </c>
      <c r="J35" s="278">
        <v>926.03333333333342</v>
      </c>
      <c r="K35" s="276">
        <v>909.4</v>
      </c>
      <c r="L35" s="276">
        <v>892.55</v>
      </c>
      <c r="M35" s="276">
        <v>29.976379999999999</v>
      </c>
    </row>
    <row r="36" spans="1:13">
      <c r="A36" s="300">
        <v>27</v>
      </c>
      <c r="B36" s="276" t="s">
        <v>55</v>
      </c>
      <c r="C36" s="276">
        <v>614.5</v>
      </c>
      <c r="D36" s="278">
        <v>611.38333333333333</v>
      </c>
      <c r="E36" s="278">
        <v>606.31666666666661</v>
      </c>
      <c r="F36" s="278">
        <v>598.13333333333333</v>
      </c>
      <c r="G36" s="278">
        <v>593.06666666666661</v>
      </c>
      <c r="H36" s="278">
        <v>619.56666666666661</v>
      </c>
      <c r="I36" s="278">
        <v>624.63333333333344</v>
      </c>
      <c r="J36" s="278">
        <v>632.81666666666661</v>
      </c>
      <c r="K36" s="276">
        <v>616.45000000000005</v>
      </c>
      <c r="L36" s="276">
        <v>603.20000000000005</v>
      </c>
      <c r="M36" s="276">
        <v>200.19707</v>
      </c>
    </row>
    <row r="37" spans="1:13">
      <c r="A37" s="300">
        <v>28</v>
      </c>
      <c r="B37" s="276" t="s">
        <v>56</v>
      </c>
      <c r="C37" s="276">
        <v>3311.4</v>
      </c>
      <c r="D37" s="278">
        <v>3314.7166666666672</v>
      </c>
      <c r="E37" s="278">
        <v>3284.8833333333341</v>
      </c>
      <c r="F37" s="278">
        <v>3258.3666666666668</v>
      </c>
      <c r="G37" s="278">
        <v>3228.5333333333338</v>
      </c>
      <c r="H37" s="278">
        <v>3341.2333333333345</v>
      </c>
      <c r="I37" s="278">
        <v>3371.0666666666675</v>
      </c>
      <c r="J37" s="278">
        <v>3397.5833333333348</v>
      </c>
      <c r="K37" s="276">
        <v>3344.55</v>
      </c>
      <c r="L37" s="276">
        <v>3288.2</v>
      </c>
      <c r="M37" s="276">
        <v>7.3910600000000004</v>
      </c>
    </row>
    <row r="38" spans="1:13">
      <c r="A38" s="300">
        <v>29</v>
      </c>
      <c r="B38" s="276" t="s">
        <v>58</v>
      </c>
      <c r="C38" s="276">
        <v>9052.4500000000007</v>
      </c>
      <c r="D38" s="278">
        <v>9085.65</v>
      </c>
      <c r="E38" s="278">
        <v>8936.7999999999993</v>
      </c>
      <c r="F38" s="278">
        <v>8821.15</v>
      </c>
      <c r="G38" s="278">
        <v>8672.2999999999993</v>
      </c>
      <c r="H38" s="278">
        <v>9201.2999999999993</v>
      </c>
      <c r="I38" s="278">
        <v>9350.1500000000015</v>
      </c>
      <c r="J38" s="278">
        <v>9465.7999999999993</v>
      </c>
      <c r="K38" s="276">
        <v>9234.5</v>
      </c>
      <c r="L38" s="276">
        <v>8970</v>
      </c>
      <c r="M38" s="276">
        <v>10.62443</v>
      </c>
    </row>
    <row r="39" spans="1:13">
      <c r="A39" s="300">
        <v>30</v>
      </c>
      <c r="B39" s="276" t="s">
        <v>232</v>
      </c>
      <c r="C39" s="276">
        <v>3138.05</v>
      </c>
      <c r="D39" s="278">
        <v>3144.6833333333329</v>
      </c>
      <c r="E39" s="278">
        <v>3114.3666666666659</v>
      </c>
      <c r="F39" s="278">
        <v>3090.6833333333329</v>
      </c>
      <c r="G39" s="278">
        <v>3060.3666666666659</v>
      </c>
      <c r="H39" s="278">
        <v>3168.3666666666659</v>
      </c>
      <c r="I39" s="278">
        <v>3198.6833333333325</v>
      </c>
      <c r="J39" s="278">
        <v>3222.3666666666659</v>
      </c>
      <c r="K39" s="276">
        <v>3175</v>
      </c>
      <c r="L39" s="276">
        <v>3121</v>
      </c>
      <c r="M39" s="276">
        <v>0.43514999999999998</v>
      </c>
    </row>
    <row r="40" spans="1:13">
      <c r="A40" s="300">
        <v>31</v>
      </c>
      <c r="B40" s="276" t="s">
        <v>59</v>
      </c>
      <c r="C40" s="276">
        <v>4875.3500000000004</v>
      </c>
      <c r="D40" s="278">
        <v>4882.7833333333338</v>
      </c>
      <c r="E40" s="278">
        <v>4807.5666666666675</v>
      </c>
      <c r="F40" s="278">
        <v>4739.7833333333338</v>
      </c>
      <c r="G40" s="278">
        <v>4664.5666666666675</v>
      </c>
      <c r="H40" s="278">
        <v>4950.5666666666675</v>
      </c>
      <c r="I40" s="278">
        <v>5025.7833333333328</v>
      </c>
      <c r="J40" s="278">
        <v>5093.5666666666675</v>
      </c>
      <c r="K40" s="276">
        <v>4958</v>
      </c>
      <c r="L40" s="276">
        <v>4815</v>
      </c>
      <c r="M40" s="276">
        <v>36.793779999999998</v>
      </c>
    </row>
    <row r="41" spans="1:13">
      <c r="A41" s="300">
        <v>32</v>
      </c>
      <c r="B41" s="276" t="s">
        <v>60</v>
      </c>
      <c r="C41" s="276">
        <v>1649.5</v>
      </c>
      <c r="D41" s="278">
        <v>1650.6666666666667</v>
      </c>
      <c r="E41" s="278">
        <v>1631.8333333333335</v>
      </c>
      <c r="F41" s="278">
        <v>1614.1666666666667</v>
      </c>
      <c r="G41" s="278">
        <v>1595.3333333333335</v>
      </c>
      <c r="H41" s="278">
        <v>1668.3333333333335</v>
      </c>
      <c r="I41" s="278">
        <v>1687.166666666667</v>
      </c>
      <c r="J41" s="278">
        <v>1704.8333333333335</v>
      </c>
      <c r="K41" s="276">
        <v>1669.5</v>
      </c>
      <c r="L41" s="276">
        <v>1633</v>
      </c>
      <c r="M41" s="276">
        <v>6.7850200000000003</v>
      </c>
    </row>
    <row r="42" spans="1:13">
      <c r="A42" s="300">
        <v>33</v>
      </c>
      <c r="B42" s="276" t="s">
        <v>233</v>
      </c>
      <c r="C42" s="276">
        <v>393.4</v>
      </c>
      <c r="D42" s="278">
        <v>388.13333333333338</v>
      </c>
      <c r="E42" s="278">
        <v>380.26666666666677</v>
      </c>
      <c r="F42" s="278">
        <v>367.13333333333338</v>
      </c>
      <c r="G42" s="278">
        <v>359.26666666666677</v>
      </c>
      <c r="H42" s="278">
        <v>401.26666666666677</v>
      </c>
      <c r="I42" s="278">
        <v>409.13333333333344</v>
      </c>
      <c r="J42" s="278">
        <v>422.26666666666677</v>
      </c>
      <c r="K42" s="276">
        <v>396</v>
      </c>
      <c r="L42" s="276">
        <v>375</v>
      </c>
      <c r="M42" s="276">
        <v>102.28049</v>
      </c>
    </row>
    <row r="43" spans="1:13">
      <c r="A43" s="300">
        <v>34</v>
      </c>
      <c r="B43" s="276" t="s">
        <v>61</v>
      </c>
      <c r="C43" s="276">
        <v>59.05</v>
      </c>
      <c r="D43" s="278">
        <v>58.466666666666669</v>
      </c>
      <c r="E43" s="278">
        <v>57.183333333333337</v>
      </c>
      <c r="F43" s="278">
        <v>55.31666666666667</v>
      </c>
      <c r="G43" s="278">
        <v>54.033333333333339</v>
      </c>
      <c r="H43" s="278">
        <v>60.333333333333336</v>
      </c>
      <c r="I43" s="278">
        <v>61.616666666666667</v>
      </c>
      <c r="J43" s="278">
        <v>63.483333333333334</v>
      </c>
      <c r="K43" s="276">
        <v>59.75</v>
      </c>
      <c r="L43" s="276">
        <v>56.6</v>
      </c>
      <c r="M43" s="276">
        <v>738.22091999999998</v>
      </c>
    </row>
    <row r="44" spans="1:13">
      <c r="A44" s="300">
        <v>35</v>
      </c>
      <c r="B44" s="276" t="s">
        <v>62</v>
      </c>
      <c r="C44" s="276">
        <v>48.7</v>
      </c>
      <c r="D44" s="278">
        <v>48.866666666666667</v>
      </c>
      <c r="E44" s="278">
        <v>47.833333333333336</v>
      </c>
      <c r="F44" s="278">
        <v>46.966666666666669</v>
      </c>
      <c r="G44" s="278">
        <v>45.933333333333337</v>
      </c>
      <c r="H44" s="278">
        <v>49.733333333333334</v>
      </c>
      <c r="I44" s="278">
        <v>50.766666666666666</v>
      </c>
      <c r="J44" s="278">
        <v>51.633333333333333</v>
      </c>
      <c r="K44" s="276">
        <v>49.9</v>
      </c>
      <c r="L44" s="276">
        <v>48</v>
      </c>
      <c r="M44" s="276">
        <v>73.580479999999994</v>
      </c>
    </row>
    <row r="45" spans="1:13">
      <c r="A45" s="300">
        <v>36</v>
      </c>
      <c r="B45" s="276" t="s">
        <v>63</v>
      </c>
      <c r="C45" s="276">
        <v>1563.85</v>
      </c>
      <c r="D45" s="278">
        <v>1558.4666666666665</v>
      </c>
      <c r="E45" s="278">
        <v>1548.4833333333329</v>
      </c>
      <c r="F45" s="278">
        <v>1533.1166666666663</v>
      </c>
      <c r="G45" s="278">
        <v>1523.1333333333328</v>
      </c>
      <c r="H45" s="278">
        <v>1573.833333333333</v>
      </c>
      <c r="I45" s="278">
        <v>1583.8166666666666</v>
      </c>
      <c r="J45" s="278">
        <v>1599.1833333333332</v>
      </c>
      <c r="K45" s="276">
        <v>1568.45</v>
      </c>
      <c r="L45" s="276">
        <v>1543.1</v>
      </c>
      <c r="M45" s="276">
        <v>5.8485300000000002</v>
      </c>
    </row>
    <row r="46" spans="1:13">
      <c r="A46" s="300">
        <v>37</v>
      </c>
      <c r="B46" s="276" t="s">
        <v>234</v>
      </c>
      <c r="C46" s="276">
        <v>1280.6500000000001</v>
      </c>
      <c r="D46" s="278">
        <v>1285.8</v>
      </c>
      <c r="E46" s="278">
        <v>1265.75</v>
      </c>
      <c r="F46" s="278">
        <v>1250.8500000000001</v>
      </c>
      <c r="G46" s="278">
        <v>1230.8000000000002</v>
      </c>
      <c r="H46" s="278">
        <v>1300.6999999999998</v>
      </c>
      <c r="I46" s="278">
        <v>1320.7499999999995</v>
      </c>
      <c r="J46" s="278">
        <v>1335.6499999999996</v>
      </c>
      <c r="K46" s="276">
        <v>1305.8499999999999</v>
      </c>
      <c r="L46" s="276">
        <v>1270.9000000000001</v>
      </c>
      <c r="M46" s="276">
        <v>0.78886000000000001</v>
      </c>
    </row>
    <row r="47" spans="1:13">
      <c r="A47" s="300">
        <v>38</v>
      </c>
      <c r="B47" s="276" t="s">
        <v>65</v>
      </c>
      <c r="C47" s="276">
        <v>115.75</v>
      </c>
      <c r="D47" s="278">
        <v>116.05</v>
      </c>
      <c r="E47" s="278">
        <v>114.1</v>
      </c>
      <c r="F47" s="278">
        <v>112.45</v>
      </c>
      <c r="G47" s="278">
        <v>110.5</v>
      </c>
      <c r="H47" s="278">
        <v>117.69999999999999</v>
      </c>
      <c r="I47" s="278">
        <v>119.65</v>
      </c>
      <c r="J47" s="278">
        <v>121.29999999999998</v>
      </c>
      <c r="K47" s="276">
        <v>118</v>
      </c>
      <c r="L47" s="276">
        <v>114.4</v>
      </c>
      <c r="M47" s="276">
        <v>153.35926000000001</v>
      </c>
    </row>
    <row r="48" spans="1:13">
      <c r="A48" s="300">
        <v>39</v>
      </c>
      <c r="B48" s="276" t="s">
        <v>66</v>
      </c>
      <c r="C48" s="276">
        <v>671.2</v>
      </c>
      <c r="D48" s="278">
        <v>668.4666666666667</v>
      </c>
      <c r="E48" s="278">
        <v>664.23333333333335</v>
      </c>
      <c r="F48" s="278">
        <v>657.26666666666665</v>
      </c>
      <c r="G48" s="278">
        <v>653.0333333333333</v>
      </c>
      <c r="H48" s="278">
        <v>675.43333333333339</v>
      </c>
      <c r="I48" s="278">
        <v>679.66666666666674</v>
      </c>
      <c r="J48" s="278">
        <v>686.63333333333344</v>
      </c>
      <c r="K48" s="276">
        <v>672.7</v>
      </c>
      <c r="L48" s="276">
        <v>661.5</v>
      </c>
      <c r="M48" s="276">
        <v>6.7617900000000004</v>
      </c>
    </row>
    <row r="49" spans="1:13">
      <c r="A49" s="300">
        <v>40</v>
      </c>
      <c r="B49" s="276" t="s">
        <v>67</v>
      </c>
      <c r="C49" s="276">
        <v>551.95000000000005</v>
      </c>
      <c r="D49" s="278">
        <v>552.55000000000007</v>
      </c>
      <c r="E49" s="278">
        <v>539.60000000000014</v>
      </c>
      <c r="F49" s="278">
        <v>527.25000000000011</v>
      </c>
      <c r="G49" s="278">
        <v>514.30000000000018</v>
      </c>
      <c r="H49" s="278">
        <v>564.90000000000009</v>
      </c>
      <c r="I49" s="278">
        <v>577.85000000000014</v>
      </c>
      <c r="J49" s="278">
        <v>590.20000000000005</v>
      </c>
      <c r="K49" s="276">
        <v>565.5</v>
      </c>
      <c r="L49" s="276">
        <v>540.20000000000005</v>
      </c>
      <c r="M49" s="276">
        <v>89.880229999999997</v>
      </c>
    </row>
    <row r="50" spans="1:13">
      <c r="A50" s="300">
        <v>41</v>
      </c>
      <c r="B50" s="276" t="s">
        <v>69</v>
      </c>
      <c r="C50" s="276">
        <v>493.75</v>
      </c>
      <c r="D50" s="278">
        <v>491.64999999999992</v>
      </c>
      <c r="E50" s="278">
        <v>485.49999999999983</v>
      </c>
      <c r="F50" s="278">
        <v>477.24999999999989</v>
      </c>
      <c r="G50" s="278">
        <v>471.0999999999998</v>
      </c>
      <c r="H50" s="278">
        <v>499.89999999999986</v>
      </c>
      <c r="I50" s="278">
        <v>506.04999999999995</v>
      </c>
      <c r="J50" s="278">
        <v>514.29999999999995</v>
      </c>
      <c r="K50" s="276">
        <v>497.8</v>
      </c>
      <c r="L50" s="276">
        <v>483.4</v>
      </c>
      <c r="M50" s="276">
        <v>310.39562999999998</v>
      </c>
    </row>
    <row r="51" spans="1:13">
      <c r="A51" s="300">
        <v>42</v>
      </c>
      <c r="B51" s="276" t="s">
        <v>70</v>
      </c>
      <c r="C51" s="276">
        <v>34.25</v>
      </c>
      <c r="D51" s="278">
        <v>34.450000000000003</v>
      </c>
      <c r="E51" s="278">
        <v>33.500000000000007</v>
      </c>
      <c r="F51" s="278">
        <v>32.750000000000007</v>
      </c>
      <c r="G51" s="278">
        <v>31.800000000000011</v>
      </c>
      <c r="H51" s="278">
        <v>35.200000000000003</v>
      </c>
      <c r="I51" s="278">
        <v>36.149999999999991</v>
      </c>
      <c r="J51" s="278">
        <v>36.9</v>
      </c>
      <c r="K51" s="276">
        <v>35.4</v>
      </c>
      <c r="L51" s="276">
        <v>33.700000000000003</v>
      </c>
      <c r="M51" s="276">
        <v>581.77274</v>
      </c>
    </row>
    <row r="52" spans="1:13">
      <c r="A52" s="300">
        <v>43</v>
      </c>
      <c r="B52" s="276" t="s">
        <v>71</v>
      </c>
      <c r="C52" s="276">
        <v>442.65</v>
      </c>
      <c r="D52" s="278">
        <v>439.36666666666662</v>
      </c>
      <c r="E52" s="278">
        <v>434.73333333333323</v>
      </c>
      <c r="F52" s="278">
        <v>426.81666666666661</v>
      </c>
      <c r="G52" s="278">
        <v>422.18333333333322</v>
      </c>
      <c r="H52" s="278">
        <v>447.28333333333325</v>
      </c>
      <c r="I52" s="278">
        <v>451.91666666666657</v>
      </c>
      <c r="J52" s="278">
        <v>459.83333333333326</v>
      </c>
      <c r="K52" s="276">
        <v>444</v>
      </c>
      <c r="L52" s="276">
        <v>431.45</v>
      </c>
      <c r="M52" s="276">
        <v>63.584940000000003</v>
      </c>
    </row>
    <row r="53" spans="1:13">
      <c r="A53" s="300">
        <v>44</v>
      </c>
      <c r="B53" s="276" t="s">
        <v>72</v>
      </c>
      <c r="C53" s="276">
        <v>13119.65</v>
      </c>
      <c r="D53" s="278">
        <v>13182.5</v>
      </c>
      <c r="E53" s="278">
        <v>12906</v>
      </c>
      <c r="F53" s="278">
        <v>12692.35</v>
      </c>
      <c r="G53" s="278">
        <v>12415.85</v>
      </c>
      <c r="H53" s="278">
        <v>13396.15</v>
      </c>
      <c r="I53" s="278">
        <v>13672.65</v>
      </c>
      <c r="J53" s="278">
        <v>13886.3</v>
      </c>
      <c r="K53" s="276">
        <v>13459</v>
      </c>
      <c r="L53" s="276">
        <v>12968.85</v>
      </c>
      <c r="M53" s="276">
        <v>2.3953500000000001</v>
      </c>
    </row>
    <row r="54" spans="1:13">
      <c r="A54" s="300">
        <v>45</v>
      </c>
      <c r="B54" s="276" t="s">
        <v>74</v>
      </c>
      <c r="C54" s="276">
        <v>392.3</v>
      </c>
      <c r="D54" s="278">
        <v>393.3</v>
      </c>
      <c r="E54" s="278">
        <v>387.8</v>
      </c>
      <c r="F54" s="278">
        <v>383.3</v>
      </c>
      <c r="G54" s="278">
        <v>377.8</v>
      </c>
      <c r="H54" s="278">
        <v>397.8</v>
      </c>
      <c r="I54" s="278">
        <v>403.3</v>
      </c>
      <c r="J54" s="278">
        <v>407.8</v>
      </c>
      <c r="K54" s="276">
        <v>398.8</v>
      </c>
      <c r="L54" s="276">
        <v>388.8</v>
      </c>
      <c r="M54" s="276">
        <v>74.128190000000004</v>
      </c>
    </row>
    <row r="55" spans="1:13">
      <c r="A55" s="300">
        <v>46</v>
      </c>
      <c r="B55" s="276" t="s">
        <v>75</v>
      </c>
      <c r="C55" s="276">
        <v>3648.2</v>
      </c>
      <c r="D55" s="278">
        <v>3644.0666666666671</v>
      </c>
      <c r="E55" s="278">
        <v>3616.1333333333341</v>
      </c>
      <c r="F55" s="278">
        <v>3584.0666666666671</v>
      </c>
      <c r="G55" s="278">
        <v>3556.1333333333341</v>
      </c>
      <c r="H55" s="278">
        <v>3676.1333333333341</v>
      </c>
      <c r="I55" s="278">
        <v>3704.0666666666675</v>
      </c>
      <c r="J55" s="278">
        <v>3736.1333333333341</v>
      </c>
      <c r="K55" s="276">
        <v>3672</v>
      </c>
      <c r="L55" s="276">
        <v>3612</v>
      </c>
      <c r="M55" s="276">
        <v>4.8293299999999997</v>
      </c>
    </row>
    <row r="56" spans="1:13">
      <c r="A56" s="300">
        <v>47</v>
      </c>
      <c r="B56" s="276" t="s">
        <v>76</v>
      </c>
      <c r="C56" s="276">
        <v>471.05</v>
      </c>
      <c r="D56" s="278">
        <v>468.3</v>
      </c>
      <c r="E56" s="278">
        <v>460.8</v>
      </c>
      <c r="F56" s="278">
        <v>450.55</v>
      </c>
      <c r="G56" s="278">
        <v>443.05</v>
      </c>
      <c r="H56" s="278">
        <v>478.55</v>
      </c>
      <c r="I56" s="278">
        <v>486.05</v>
      </c>
      <c r="J56" s="278">
        <v>496.3</v>
      </c>
      <c r="K56" s="276">
        <v>475.8</v>
      </c>
      <c r="L56" s="276">
        <v>458.05</v>
      </c>
      <c r="M56" s="276">
        <v>73.989429999999999</v>
      </c>
    </row>
    <row r="57" spans="1:13">
      <c r="A57" s="300">
        <v>48</v>
      </c>
      <c r="B57" s="276" t="s">
        <v>77</v>
      </c>
      <c r="C57" s="276">
        <v>111.2</v>
      </c>
      <c r="D57" s="278">
        <v>110.28333333333335</v>
      </c>
      <c r="E57" s="278">
        <v>106.56666666666669</v>
      </c>
      <c r="F57" s="278">
        <v>101.93333333333335</v>
      </c>
      <c r="G57" s="278">
        <v>98.216666666666697</v>
      </c>
      <c r="H57" s="278">
        <v>114.91666666666669</v>
      </c>
      <c r="I57" s="278">
        <v>118.63333333333335</v>
      </c>
      <c r="J57" s="278">
        <v>123.26666666666668</v>
      </c>
      <c r="K57" s="276">
        <v>114</v>
      </c>
      <c r="L57" s="276">
        <v>105.65</v>
      </c>
      <c r="M57" s="276">
        <v>467.35941000000003</v>
      </c>
    </row>
    <row r="58" spans="1:13">
      <c r="A58" s="300">
        <v>49</v>
      </c>
      <c r="B58" s="276" t="s">
        <v>78</v>
      </c>
      <c r="C58" s="276">
        <v>130.80000000000001</v>
      </c>
      <c r="D58" s="278">
        <v>130.70000000000002</v>
      </c>
      <c r="E58" s="278">
        <v>129.10000000000002</v>
      </c>
      <c r="F58" s="278">
        <v>127.4</v>
      </c>
      <c r="G58" s="278">
        <v>125.80000000000001</v>
      </c>
      <c r="H58" s="278">
        <v>132.40000000000003</v>
      </c>
      <c r="I58" s="278">
        <v>134</v>
      </c>
      <c r="J58" s="278">
        <v>135.70000000000005</v>
      </c>
      <c r="K58" s="276">
        <v>132.30000000000001</v>
      </c>
      <c r="L58" s="276">
        <v>129</v>
      </c>
      <c r="M58" s="276">
        <v>16.194970000000001</v>
      </c>
    </row>
    <row r="59" spans="1:13">
      <c r="A59" s="300">
        <v>50</v>
      </c>
      <c r="B59" s="276" t="s">
        <v>81</v>
      </c>
      <c r="C59" s="276">
        <v>629.15</v>
      </c>
      <c r="D59" s="278">
        <v>630.76666666666677</v>
      </c>
      <c r="E59" s="278">
        <v>621.53333333333353</v>
      </c>
      <c r="F59" s="278">
        <v>613.91666666666674</v>
      </c>
      <c r="G59" s="278">
        <v>604.68333333333351</v>
      </c>
      <c r="H59" s="278">
        <v>638.38333333333355</v>
      </c>
      <c r="I59" s="278">
        <v>647.6166666666669</v>
      </c>
      <c r="J59" s="278">
        <v>655.23333333333358</v>
      </c>
      <c r="K59" s="276">
        <v>640</v>
      </c>
      <c r="L59" s="276">
        <v>623.15</v>
      </c>
      <c r="M59" s="276">
        <v>5.4514300000000002</v>
      </c>
    </row>
    <row r="60" spans="1:13">
      <c r="A60" s="300">
        <v>51</v>
      </c>
      <c r="B60" s="276" t="s">
        <v>82</v>
      </c>
      <c r="C60" s="276">
        <v>369.75</v>
      </c>
      <c r="D60" s="278">
        <v>368.83333333333331</v>
      </c>
      <c r="E60" s="278">
        <v>362.16666666666663</v>
      </c>
      <c r="F60" s="278">
        <v>354.58333333333331</v>
      </c>
      <c r="G60" s="278">
        <v>347.91666666666663</v>
      </c>
      <c r="H60" s="278">
        <v>376.41666666666663</v>
      </c>
      <c r="I60" s="278">
        <v>383.08333333333326</v>
      </c>
      <c r="J60" s="278">
        <v>390.66666666666663</v>
      </c>
      <c r="K60" s="276">
        <v>375.5</v>
      </c>
      <c r="L60" s="276">
        <v>361.25</v>
      </c>
      <c r="M60" s="276">
        <v>56.839289999999998</v>
      </c>
    </row>
    <row r="61" spans="1:13">
      <c r="A61" s="300">
        <v>52</v>
      </c>
      <c r="B61" s="276" t="s">
        <v>83</v>
      </c>
      <c r="C61" s="276">
        <v>766.95</v>
      </c>
      <c r="D61" s="278">
        <v>764.85</v>
      </c>
      <c r="E61" s="278">
        <v>759.1</v>
      </c>
      <c r="F61" s="278">
        <v>751.25</v>
      </c>
      <c r="G61" s="278">
        <v>745.5</v>
      </c>
      <c r="H61" s="278">
        <v>772.7</v>
      </c>
      <c r="I61" s="278">
        <v>778.45</v>
      </c>
      <c r="J61" s="278">
        <v>786.30000000000007</v>
      </c>
      <c r="K61" s="276">
        <v>770.6</v>
      </c>
      <c r="L61" s="276">
        <v>757</v>
      </c>
      <c r="M61" s="276">
        <v>54.232889999999998</v>
      </c>
    </row>
    <row r="62" spans="1:13">
      <c r="A62" s="300">
        <v>53</v>
      </c>
      <c r="B62" s="276" t="s">
        <v>84</v>
      </c>
      <c r="C62" s="276">
        <v>133.30000000000001</v>
      </c>
      <c r="D62" s="278">
        <v>133.11666666666667</v>
      </c>
      <c r="E62" s="278">
        <v>131.28333333333336</v>
      </c>
      <c r="F62" s="278">
        <v>129.26666666666668</v>
      </c>
      <c r="G62" s="278">
        <v>127.43333333333337</v>
      </c>
      <c r="H62" s="278">
        <v>135.13333333333335</v>
      </c>
      <c r="I62" s="278">
        <v>136.96666666666667</v>
      </c>
      <c r="J62" s="278">
        <v>138.98333333333335</v>
      </c>
      <c r="K62" s="276">
        <v>134.94999999999999</v>
      </c>
      <c r="L62" s="276">
        <v>131.1</v>
      </c>
      <c r="M62" s="276">
        <v>193.71234999999999</v>
      </c>
    </row>
    <row r="63" spans="1:13">
      <c r="A63" s="300">
        <v>54</v>
      </c>
      <c r="B63" s="276" t="s">
        <v>3634</v>
      </c>
      <c r="C63" s="276">
        <v>2448.15</v>
      </c>
      <c r="D63" s="278">
        <v>2460.3166666666666</v>
      </c>
      <c r="E63" s="278">
        <v>2423.6333333333332</v>
      </c>
      <c r="F63" s="278">
        <v>2399.1166666666668</v>
      </c>
      <c r="G63" s="278">
        <v>2362.4333333333334</v>
      </c>
      <c r="H63" s="278">
        <v>2484.833333333333</v>
      </c>
      <c r="I63" s="278">
        <v>2521.5166666666664</v>
      </c>
      <c r="J63" s="278">
        <v>2546.0333333333328</v>
      </c>
      <c r="K63" s="276">
        <v>2497</v>
      </c>
      <c r="L63" s="276">
        <v>2435.8000000000002</v>
      </c>
      <c r="M63" s="276">
        <v>1.9826999999999999</v>
      </c>
    </row>
    <row r="64" spans="1:13">
      <c r="A64" s="300">
        <v>55</v>
      </c>
      <c r="B64" s="276" t="s">
        <v>85</v>
      </c>
      <c r="C64" s="276">
        <v>1540.8</v>
      </c>
      <c r="D64" s="278">
        <v>1539.1666666666667</v>
      </c>
      <c r="E64" s="278">
        <v>1529.6333333333334</v>
      </c>
      <c r="F64" s="278">
        <v>1518.4666666666667</v>
      </c>
      <c r="G64" s="278">
        <v>1508.9333333333334</v>
      </c>
      <c r="H64" s="278">
        <v>1550.3333333333335</v>
      </c>
      <c r="I64" s="278">
        <v>1559.8666666666668</v>
      </c>
      <c r="J64" s="278">
        <v>1571.0333333333335</v>
      </c>
      <c r="K64" s="276">
        <v>1548.7</v>
      </c>
      <c r="L64" s="276">
        <v>1528</v>
      </c>
      <c r="M64" s="276">
        <v>4.3548999999999998</v>
      </c>
    </row>
    <row r="65" spans="1:13">
      <c r="A65" s="300">
        <v>56</v>
      </c>
      <c r="B65" s="276" t="s">
        <v>86</v>
      </c>
      <c r="C65" s="276">
        <v>412.65</v>
      </c>
      <c r="D65" s="278">
        <v>414.11666666666662</v>
      </c>
      <c r="E65" s="278">
        <v>407.58333333333326</v>
      </c>
      <c r="F65" s="278">
        <v>402.51666666666665</v>
      </c>
      <c r="G65" s="278">
        <v>395.98333333333329</v>
      </c>
      <c r="H65" s="278">
        <v>419.18333333333322</v>
      </c>
      <c r="I65" s="278">
        <v>425.71666666666664</v>
      </c>
      <c r="J65" s="278">
        <v>430.78333333333319</v>
      </c>
      <c r="K65" s="276">
        <v>420.65</v>
      </c>
      <c r="L65" s="276">
        <v>409.05</v>
      </c>
      <c r="M65" s="276">
        <v>26.179379999999998</v>
      </c>
    </row>
    <row r="66" spans="1:13">
      <c r="A66" s="300">
        <v>57</v>
      </c>
      <c r="B66" s="276" t="s">
        <v>236</v>
      </c>
      <c r="C66" s="276">
        <v>791.5</v>
      </c>
      <c r="D66" s="278">
        <v>788.13333333333333</v>
      </c>
      <c r="E66" s="278">
        <v>778.56666666666661</v>
      </c>
      <c r="F66" s="278">
        <v>765.63333333333333</v>
      </c>
      <c r="G66" s="278">
        <v>756.06666666666661</v>
      </c>
      <c r="H66" s="278">
        <v>801.06666666666661</v>
      </c>
      <c r="I66" s="278">
        <v>810.63333333333344</v>
      </c>
      <c r="J66" s="278">
        <v>823.56666666666661</v>
      </c>
      <c r="K66" s="276">
        <v>797.7</v>
      </c>
      <c r="L66" s="276">
        <v>775.2</v>
      </c>
      <c r="M66" s="276">
        <v>2.6776499999999999</v>
      </c>
    </row>
    <row r="67" spans="1:13">
      <c r="A67" s="300">
        <v>58</v>
      </c>
      <c r="B67" s="276" t="s">
        <v>237</v>
      </c>
      <c r="C67" s="276">
        <v>332.8</v>
      </c>
      <c r="D67" s="278">
        <v>329.7166666666667</v>
      </c>
      <c r="E67" s="278">
        <v>324.58333333333337</v>
      </c>
      <c r="F67" s="278">
        <v>316.36666666666667</v>
      </c>
      <c r="G67" s="278">
        <v>311.23333333333335</v>
      </c>
      <c r="H67" s="278">
        <v>337.93333333333339</v>
      </c>
      <c r="I67" s="278">
        <v>343.06666666666672</v>
      </c>
      <c r="J67" s="278">
        <v>351.28333333333342</v>
      </c>
      <c r="K67" s="276">
        <v>334.85</v>
      </c>
      <c r="L67" s="276">
        <v>321.5</v>
      </c>
      <c r="M67" s="276">
        <v>15.344139999999999</v>
      </c>
    </row>
    <row r="68" spans="1:13">
      <c r="A68" s="300">
        <v>59</v>
      </c>
      <c r="B68" s="276" t="s">
        <v>235</v>
      </c>
      <c r="C68" s="276">
        <v>179.4</v>
      </c>
      <c r="D68" s="278">
        <v>179.81666666666669</v>
      </c>
      <c r="E68" s="278">
        <v>177.58333333333337</v>
      </c>
      <c r="F68" s="278">
        <v>175.76666666666668</v>
      </c>
      <c r="G68" s="278">
        <v>173.53333333333336</v>
      </c>
      <c r="H68" s="278">
        <v>181.63333333333338</v>
      </c>
      <c r="I68" s="278">
        <v>183.86666666666667</v>
      </c>
      <c r="J68" s="278">
        <v>185.68333333333339</v>
      </c>
      <c r="K68" s="276">
        <v>182.05</v>
      </c>
      <c r="L68" s="276">
        <v>178</v>
      </c>
      <c r="M68" s="276">
        <v>13.252230000000001</v>
      </c>
    </row>
    <row r="69" spans="1:13">
      <c r="A69" s="300">
        <v>60</v>
      </c>
      <c r="B69" s="276" t="s">
        <v>87</v>
      </c>
      <c r="C69" s="276">
        <v>567.4</v>
      </c>
      <c r="D69" s="278">
        <v>571.06666666666672</v>
      </c>
      <c r="E69" s="278">
        <v>559.88333333333344</v>
      </c>
      <c r="F69" s="278">
        <v>552.36666666666667</v>
      </c>
      <c r="G69" s="278">
        <v>541.18333333333339</v>
      </c>
      <c r="H69" s="278">
        <v>578.58333333333348</v>
      </c>
      <c r="I69" s="278">
        <v>589.76666666666665</v>
      </c>
      <c r="J69" s="278">
        <v>597.28333333333353</v>
      </c>
      <c r="K69" s="276">
        <v>582.25</v>
      </c>
      <c r="L69" s="276">
        <v>563.54999999999995</v>
      </c>
      <c r="M69" s="276">
        <v>7.8654200000000003</v>
      </c>
    </row>
    <row r="70" spans="1:13">
      <c r="A70" s="300">
        <v>61</v>
      </c>
      <c r="B70" s="276" t="s">
        <v>88</v>
      </c>
      <c r="C70" s="276">
        <v>502.3</v>
      </c>
      <c r="D70" s="278">
        <v>503.56666666666666</v>
      </c>
      <c r="E70" s="278">
        <v>500.33333333333331</v>
      </c>
      <c r="F70" s="278">
        <v>498.36666666666667</v>
      </c>
      <c r="G70" s="278">
        <v>495.13333333333333</v>
      </c>
      <c r="H70" s="278">
        <v>505.5333333333333</v>
      </c>
      <c r="I70" s="278">
        <v>508.76666666666665</v>
      </c>
      <c r="J70" s="278">
        <v>510.73333333333329</v>
      </c>
      <c r="K70" s="276">
        <v>506.8</v>
      </c>
      <c r="L70" s="276">
        <v>501.6</v>
      </c>
      <c r="M70" s="276">
        <v>30.389140000000001</v>
      </c>
    </row>
    <row r="71" spans="1:13">
      <c r="A71" s="300">
        <v>62</v>
      </c>
      <c r="B71" s="276" t="s">
        <v>238</v>
      </c>
      <c r="C71" s="276">
        <v>1123.55</v>
      </c>
      <c r="D71" s="278">
        <v>1144.4833333333333</v>
      </c>
      <c r="E71" s="278">
        <v>1094.0666666666666</v>
      </c>
      <c r="F71" s="278">
        <v>1064.5833333333333</v>
      </c>
      <c r="G71" s="278">
        <v>1014.1666666666665</v>
      </c>
      <c r="H71" s="278">
        <v>1173.9666666666667</v>
      </c>
      <c r="I71" s="278">
        <v>1224.3833333333332</v>
      </c>
      <c r="J71" s="278">
        <v>1253.8666666666668</v>
      </c>
      <c r="K71" s="276">
        <v>1194.9000000000001</v>
      </c>
      <c r="L71" s="276">
        <v>1115</v>
      </c>
      <c r="M71" s="276">
        <v>2.7232099999999999</v>
      </c>
    </row>
    <row r="72" spans="1:13">
      <c r="A72" s="300">
        <v>63</v>
      </c>
      <c r="B72" s="276" t="s">
        <v>91</v>
      </c>
      <c r="C72" s="276">
        <v>3711.95</v>
      </c>
      <c r="D72" s="278">
        <v>3705.3166666666671</v>
      </c>
      <c r="E72" s="278">
        <v>3671.6333333333341</v>
      </c>
      <c r="F72" s="278">
        <v>3631.3166666666671</v>
      </c>
      <c r="G72" s="278">
        <v>3597.6333333333341</v>
      </c>
      <c r="H72" s="278">
        <v>3745.6333333333341</v>
      </c>
      <c r="I72" s="278">
        <v>3779.3166666666675</v>
      </c>
      <c r="J72" s="278">
        <v>3819.6333333333341</v>
      </c>
      <c r="K72" s="276">
        <v>3739</v>
      </c>
      <c r="L72" s="276">
        <v>3665</v>
      </c>
      <c r="M72" s="276">
        <v>10.43566</v>
      </c>
    </row>
    <row r="73" spans="1:13">
      <c r="A73" s="300">
        <v>64</v>
      </c>
      <c r="B73" s="276" t="s">
        <v>93</v>
      </c>
      <c r="C73" s="276">
        <v>211.3</v>
      </c>
      <c r="D73" s="278">
        <v>208.86666666666667</v>
      </c>
      <c r="E73" s="278">
        <v>205.48333333333335</v>
      </c>
      <c r="F73" s="278">
        <v>199.66666666666669</v>
      </c>
      <c r="G73" s="278">
        <v>196.28333333333336</v>
      </c>
      <c r="H73" s="278">
        <v>214.68333333333334</v>
      </c>
      <c r="I73" s="278">
        <v>218.06666666666666</v>
      </c>
      <c r="J73" s="278">
        <v>223.88333333333333</v>
      </c>
      <c r="K73" s="276">
        <v>212.25</v>
      </c>
      <c r="L73" s="276">
        <v>203.05</v>
      </c>
      <c r="M73" s="276">
        <v>213.52652</v>
      </c>
    </row>
    <row r="74" spans="1:13">
      <c r="A74" s="300">
        <v>65</v>
      </c>
      <c r="B74" s="276" t="s">
        <v>231</v>
      </c>
      <c r="C74" s="276">
        <v>2441.9</v>
      </c>
      <c r="D74" s="278">
        <v>2442.4666666666667</v>
      </c>
      <c r="E74" s="278">
        <v>2414.9833333333336</v>
      </c>
      <c r="F74" s="278">
        <v>2388.0666666666671</v>
      </c>
      <c r="G74" s="278">
        <v>2360.5833333333339</v>
      </c>
      <c r="H74" s="278">
        <v>2469.3833333333332</v>
      </c>
      <c r="I74" s="278">
        <v>2496.8666666666659</v>
      </c>
      <c r="J74" s="278">
        <v>2523.7833333333328</v>
      </c>
      <c r="K74" s="276">
        <v>2469.9499999999998</v>
      </c>
      <c r="L74" s="276">
        <v>2415.5500000000002</v>
      </c>
      <c r="M74" s="276">
        <v>3.10934</v>
      </c>
    </row>
    <row r="75" spans="1:13">
      <c r="A75" s="300">
        <v>66</v>
      </c>
      <c r="B75" s="276" t="s">
        <v>94</v>
      </c>
      <c r="C75" s="276">
        <v>4908.55</v>
      </c>
      <c r="D75" s="278">
        <v>4910.4000000000005</v>
      </c>
      <c r="E75" s="278">
        <v>4860.2500000000009</v>
      </c>
      <c r="F75" s="278">
        <v>4811.9500000000007</v>
      </c>
      <c r="G75" s="278">
        <v>4761.8000000000011</v>
      </c>
      <c r="H75" s="278">
        <v>4958.7000000000007</v>
      </c>
      <c r="I75" s="278">
        <v>5008.8500000000004</v>
      </c>
      <c r="J75" s="278">
        <v>5057.1500000000005</v>
      </c>
      <c r="K75" s="276">
        <v>4960.55</v>
      </c>
      <c r="L75" s="276">
        <v>4862.1000000000004</v>
      </c>
      <c r="M75" s="276">
        <v>13.99682</v>
      </c>
    </row>
    <row r="76" spans="1:13">
      <c r="A76" s="300">
        <v>67</v>
      </c>
      <c r="B76" s="276" t="s">
        <v>239</v>
      </c>
      <c r="C76" s="276">
        <v>81.900000000000006</v>
      </c>
      <c r="D76" s="278">
        <v>81.033333333333346</v>
      </c>
      <c r="E76" s="278">
        <v>80.166666666666686</v>
      </c>
      <c r="F76" s="278">
        <v>78.433333333333337</v>
      </c>
      <c r="G76" s="278">
        <v>77.566666666666677</v>
      </c>
      <c r="H76" s="278">
        <v>82.766666666666694</v>
      </c>
      <c r="I76" s="278">
        <v>83.63333333333334</v>
      </c>
      <c r="J76" s="278">
        <v>85.366666666666703</v>
      </c>
      <c r="K76" s="276">
        <v>81.900000000000006</v>
      </c>
      <c r="L76" s="276">
        <v>79.3</v>
      </c>
      <c r="M76" s="276">
        <v>54.751950000000001</v>
      </c>
    </row>
    <row r="77" spans="1:13">
      <c r="A77" s="300">
        <v>68</v>
      </c>
      <c r="B77" s="276" t="s">
        <v>95</v>
      </c>
      <c r="C77" s="276">
        <v>2553.5</v>
      </c>
      <c r="D77" s="278">
        <v>2561.2333333333331</v>
      </c>
      <c r="E77" s="278">
        <v>2524.7666666666664</v>
      </c>
      <c r="F77" s="278">
        <v>2496.0333333333333</v>
      </c>
      <c r="G77" s="278">
        <v>2459.5666666666666</v>
      </c>
      <c r="H77" s="278">
        <v>2589.9666666666662</v>
      </c>
      <c r="I77" s="278">
        <v>2626.4333333333325</v>
      </c>
      <c r="J77" s="278">
        <v>2655.1666666666661</v>
      </c>
      <c r="K77" s="276">
        <v>2597.6999999999998</v>
      </c>
      <c r="L77" s="276">
        <v>2532.5</v>
      </c>
      <c r="M77" s="276">
        <v>11.402979999999999</v>
      </c>
    </row>
    <row r="78" spans="1:13">
      <c r="A78" s="300">
        <v>69</v>
      </c>
      <c r="B78" s="276" t="s">
        <v>240</v>
      </c>
      <c r="C78" s="276">
        <v>418.1</v>
      </c>
      <c r="D78" s="278">
        <v>421.59999999999997</v>
      </c>
      <c r="E78" s="278">
        <v>410.19999999999993</v>
      </c>
      <c r="F78" s="278">
        <v>402.29999999999995</v>
      </c>
      <c r="G78" s="278">
        <v>390.89999999999992</v>
      </c>
      <c r="H78" s="278">
        <v>429.49999999999994</v>
      </c>
      <c r="I78" s="278">
        <v>440.89999999999992</v>
      </c>
      <c r="J78" s="278">
        <v>448.79999999999995</v>
      </c>
      <c r="K78" s="276">
        <v>433</v>
      </c>
      <c r="L78" s="276">
        <v>413.7</v>
      </c>
      <c r="M78" s="276">
        <v>7.8041499999999999</v>
      </c>
    </row>
    <row r="79" spans="1:13">
      <c r="A79" s="300">
        <v>70</v>
      </c>
      <c r="B79" s="276" t="s">
        <v>241</v>
      </c>
      <c r="C79" s="276">
        <v>1168.55</v>
      </c>
      <c r="D79" s="278">
        <v>1181.5166666666667</v>
      </c>
      <c r="E79" s="278">
        <v>1148.0333333333333</v>
      </c>
      <c r="F79" s="278">
        <v>1127.5166666666667</v>
      </c>
      <c r="G79" s="278">
        <v>1094.0333333333333</v>
      </c>
      <c r="H79" s="278">
        <v>1202.0333333333333</v>
      </c>
      <c r="I79" s="278">
        <v>1235.5166666666664</v>
      </c>
      <c r="J79" s="278">
        <v>1256.0333333333333</v>
      </c>
      <c r="K79" s="276">
        <v>1215</v>
      </c>
      <c r="L79" s="276">
        <v>1161</v>
      </c>
      <c r="M79" s="276">
        <v>3.1497199999999999</v>
      </c>
    </row>
    <row r="80" spans="1:13">
      <c r="A80" s="300">
        <v>71</v>
      </c>
      <c r="B80" s="276" t="s">
        <v>97</v>
      </c>
      <c r="C80" s="276">
        <v>1432.4</v>
      </c>
      <c r="D80" s="278">
        <v>1431.6833333333334</v>
      </c>
      <c r="E80" s="278">
        <v>1410.7166666666667</v>
      </c>
      <c r="F80" s="278">
        <v>1389.0333333333333</v>
      </c>
      <c r="G80" s="278">
        <v>1368.0666666666666</v>
      </c>
      <c r="H80" s="278">
        <v>1453.3666666666668</v>
      </c>
      <c r="I80" s="278">
        <v>1474.3333333333335</v>
      </c>
      <c r="J80" s="278">
        <v>1496.0166666666669</v>
      </c>
      <c r="K80" s="276">
        <v>1452.65</v>
      </c>
      <c r="L80" s="276">
        <v>1410</v>
      </c>
      <c r="M80" s="276">
        <v>23.05368</v>
      </c>
    </row>
    <row r="81" spans="1:13">
      <c r="A81" s="300">
        <v>72</v>
      </c>
      <c r="B81" s="276" t="s">
        <v>98</v>
      </c>
      <c r="C81" s="276">
        <v>186.85</v>
      </c>
      <c r="D81" s="278">
        <v>186.66666666666666</v>
      </c>
      <c r="E81" s="278">
        <v>184.43333333333331</v>
      </c>
      <c r="F81" s="278">
        <v>182.01666666666665</v>
      </c>
      <c r="G81" s="278">
        <v>179.7833333333333</v>
      </c>
      <c r="H81" s="278">
        <v>189.08333333333331</v>
      </c>
      <c r="I81" s="278">
        <v>191.31666666666666</v>
      </c>
      <c r="J81" s="278">
        <v>193.73333333333332</v>
      </c>
      <c r="K81" s="276">
        <v>188.9</v>
      </c>
      <c r="L81" s="276">
        <v>184.25</v>
      </c>
      <c r="M81" s="276">
        <v>44.48959</v>
      </c>
    </row>
    <row r="82" spans="1:13">
      <c r="A82" s="300">
        <v>73</v>
      </c>
      <c r="B82" s="276" t="s">
        <v>99</v>
      </c>
      <c r="C82" s="276">
        <v>66</v>
      </c>
      <c r="D82" s="278">
        <v>65.8</v>
      </c>
      <c r="E82" s="278">
        <v>64.599999999999994</v>
      </c>
      <c r="F82" s="278">
        <v>63.2</v>
      </c>
      <c r="G82" s="278">
        <v>62</v>
      </c>
      <c r="H82" s="278">
        <v>67.199999999999989</v>
      </c>
      <c r="I82" s="278">
        <v>68.400000000000006</v>
      </c>
      <c r="J82" s="278">
        <v>69.799999999999983</v>
      </c>
      <c r="K82" s="276">
        <v>67</v>
      </c>
      <c r="L82" s="276">
        <v>64.400000000000006</v>
      </c>
      <c r="M82" s="276">
        <v>387.90877999999998</v>
      </c>
    </row>
    <row r="83" spans="1:13">
      <c r="A83" s="300">
        <v>74</v>
      </c>
      <c r="B83" s="276" t="s">
        <v>370</v>
      </c>
      <c r="C83" s="276">
        <v>142.19999999999999</v>
      </c>
      <c r="D83" s="278">
        <v>143.43333333333331</v>
      </c>
      <c r="E83" s="278">
        <v>139.86666666666662</v>
      </c>
      <c r="F83" s="278">
        <v>137.5333333333333</v>
      </c>
      <c r="G83" s="278">
        <v>133.96666666666661</v>
      </c>
      <c r="H83" s="278">
        <v>145.76666666666662</v>
      </c>
      <c r="I83" s="278">
        <v>149.33333333333329</v>
      </c>
      <c r="J83" s="278">
        <v>151.66666666666663</v>
      </c>
      <c r="K83" s="276">
        <v>147</v>
      </c>
      <c r="L83" s="276">
        <v>141.1</v>
      </c>
      <c r="M83" s="276">
        <v>22.09526</v>
      </c>
    </row>
    <row r="84" spans="1:13">
      <c r="A84" s="300">
        <v>75</v>
      </c>
      <c r="B84" s="276" t="s">
        <v>244</v>
      </c>
      <c r="C84" s="276">
        <v>76.900000000000006</v>
      </c>
      <c r="D84" s="278">
        <v>77.100000000000009</v>
      </c>
      <c r="E84" s="278">
        <v>76.200000000000017</v>
      </c>
      <c r="F84" s="278">
        <v>75.500000000000014</v>
      </c>
      <c r="G84" s="278">
        <v>74.600000000000023</v>
      </c>
      <c r="H84" s="278">
        <v>77.800000000000011</v>
      </c>
      <c r="I84" s="278">
        <v>78.700000000000017</v>
      </c>
      <c r="J84" s="278">
        <v>79.400000000000006</v>
      </c>
      <c r="K84" s="276">
        <v>78</v>
      </c>
      <c r="L84" s="276">
        <v>76.400000000000006</v>
      </c>
      <c r="M84" s="276">
        <v>23.75432</v>
      </c>
    </row>
    <row r="85" spans="1:13">
      <c r="A85" s="300">
        <v>76</v>
      </c>
      <c r="B85" s="276" t="s">
        <v>100</v>
      </c>
      <c r="C85" s="276">
        <v>119.8</v>
      </c>
      <c r="D85" s="278">
        <v>120.10000000000001</v>
      </c>
      <c r="E85" s="278">
        <v>118.20000000000002</v>
      </c>
      <c r="F85" s="278">
        <v>116.60000000000001</v>
      </c>
      <c r="G85" s="278">
        <v>114.70000000000002</v>
      </c>
      <c r="H85" s="278">
        <v>121.70000000000002</v>
      </c>
      <c r="I85" s="278">
        <v>123.60000000000002</v>
      </c>
      <c r="J85" s="278">
        <v>125.20000000000002</v>
      </c>
      <c r="K85" s="276">
        <v>122</v>
      </c>
      <c r="L85" s="276">
        <v>118.5</v>
      </c>
      <c r="M85" s="276">
        <v>338.74097999999998</v>
      </c>
    </row>
    <row r="86" spans="1:13">
      <c r="A86" s="300">
        <v>77</v>
      </c>
      <c r="B86" s="276" t="s">
        <v>245</v>
      </c>
      <c r="C86" s="276">
        <v>139.44999999999999</v>
      </c>
      <c r="D86" s="278">
        <v>139.81666666666666</v>
      </c>
      <c r="E86" s="278">
        <v>137.33333333333331</v>
      </c>
      <c r="F86" s="278">
        <v>135.21666666666664</v>
      </c>
      <c r="G86" s="278">
        <v>132.73333333333329</v>
      </c>
      <c r="H86" s="278">
        <v>141.93333333333334</v>
      </c>
      <c r="I86" s="278">
        <v>144.41666666666669</v>
      </c>
      <c r="J86" s="278">
        <v>146.53333333333336</v>
      </c>
      <c r="K86" s="276">
        <v>142.30000000000001</v>
      </c>
      <c r="L86" s="276">
        <v>137.69999999999999</v>
      </c>
      <c r="M86" s="276">
        <v>4.15036</v>
      </c>
    </row>
    <row r="87" spans="1:13">
      <c r="A87" s="300">
        <v>78</v>
      </c>
      <c r="B87" s="276" t="s">
        <v>101</v>
      </c>
      <c r="C87" s="276">
        <v>503.25</v>
      </c>
      <c r="D87" s="278">
        <v>497.81666666666666</v>
      </c>
      <c r="E87" s="278">
        <v>490.93333333333334</v>
      </c>
      <c r="F87" s="278">
        <v>478.61666666666667</v>
      </c>
      <c r="G87" s="278">
        <v>471.73333333333335</v>
      </c>
      <c r="H87" s="278">
        <v>510.13333333333333</v>
      </c>
      <c r="I87" s="278">
        <v>517.01666666666665</v>
      </c>
      <c r="J87" s="278">
        <v>529.33333333333326</v>
      </c>
      <c r="K87" s="276">
        <v>504.7</v>
      </c>
      <c r="L87" s="276">
        <v>485.5</v>
      </c>
      <c r="M87" s="276">
        <v>39.436990000000002</v>
      </c>
    </row>
    <row r="88" spans="1:13">
      <c r="A88" s="300">
        <v>79</v>
      </c>
      <c r="B88" s="276" t="s">
        <v>103</v>
      </c>
      <c r="C88" s="276">
        <v>26</v>
      </c>
      <c r="D88" s="278">
        <v>26.333333333333332</v>
      </c>
      <c r="E88" s="278">
        <v>25.466666666666665</v>
      </c>
      <c r="F88" s="278">
        <v>24.933333333333334</v>
      </c>
      <c r="G88" s="278">
        <v>24.066666666666666</v>
      </c>
      <c r="H88" s="278">
        <v>26.866666666666664</v>
      </c>
      <c r="I88" s="278">
        <v>27.733333333333331</v>
      </c>
      <c r="J88" s="278">
        <v>28.266666666666662</v>
      </c>
      <c r="K88" s="276">
        <v>27.2</v>
      </c>
      <c r="L88" s="276">
        <v>25.8</v>
      </c>
      <c r="M88" s="276">
        <v>155.85803999999999</v>
      </c>
    </row>
    <row r="89" spans="1:13">
      <c r="A89" s="300">
        <v>80</v>
      </c>
      <c r="B89" s="276" t="s">
        <v>246</v>
      </c>
      <c r="C89" s="276">
        <v>520.29999999999995</v>
      </c>
      <c r="D89" s="278">
        <v>519.41666666666663</v>
      </c>
      <c r="E89" s="278">
        <v>516.83333333333326</v>
      </c>
      <c r="F89" s="278">
        <v>513.36666666666667</v>
      </c>
      <c r="G89" s="278">
        <v>510.7833333333333</v>
      </c>
      <c r="H89" s="278">
        <v>522.88333333333321</v>
      </c>
      <c r="I89" s="278">
        <v>525.46666666666647</v>
      </c>
      <c r="J89" s="278">
        <v>528.93333333333317</v>
      </c>
      <c r="K89" s="276">
        <v>522</v>
      </c>
      <c r="L89" s="276">
        <v>515.95000000000005</v>
      </c>
      <c r="M89" s="276">
        <v>1.1439699999999999</v>
      </c>
    </row>
    <row r="90" spans="1:13">
      <c r="A90" s="300">
        <v>81</v>
      </c>
      <c r="B90" s="276" t="s">
        <v>104</v>
      </c>
      <c r="C90" s="276">
        <v>710</v>
      </c>
      <c r="D90" s="278">
        <v>711.9666666666667</v>
      </c>
      <c r="E90" s="278">
        <v>705.03333333333342</v>
      </c>
      <c r="F90" s="278">
        <v>700.06666666666672</v>
      </c>
      <c r="G90" s="278">
        <v>693.13333333333344</v>
      </c>
      <c r="H90" s="278">
        <v>716.93333333333339</v>
      </c>
      <c r="I90" s="278">
        <v>723.86666666666679</v>
      </c>
      <c r="J90" s="278">
        <v>728.83333333333337</v>
      </c>
      <c r="K90" s="276">
        <v>718.9</v>
      </c>
      <c r="L90" s="276">
        <v>707</v>
      </c>
      <c r="M90" s="276">
        <v>12.611599999999999</v>
      </c>
    </row>
    <row r="91" spans="1:13">
      <c r="A91" s="300">
        <v>82</v>
      </c>
      <c r="B91" s="276" t="s">
        <v>247</v>
      </c>
      <c r="C91" s="276">
        <v>427.15</v>
      </c>
      <c r="D91" s="278">
        <v>425.81666666666666</v>
      </c>
      <c r="E91" s="278">
        <v>422.83333333333331</v>
      </c>
      <c r="F91" s="278">
        <v>418.51666666666665</v>
      </c>
      <c r="G91" s="278">
        <v>415.5333333333333</v>
      </c>
      <c r="H91" s="278">
        <v>430.13333333333333</v>
      </c>
      <c r="I91" s="278">
        <v>433.11666666666667</v>
      </c>
      <c r="J91" s="278">
        <v>437.43333333333334</v>
      </c>
      <c r="K91" s="276">
        <v>428.8</v>
      </c>
      <c r="L91" s="276">
        <v>421.5</v>
      </c>
      <c r="M91" s="276">
        <v>1.8443700000000001</v>
      </c>
    </row>
    <row r="92" spans="1:13">
      <c r="A92" s="300">
        <v>83</v>
      </c>
      <c r="B92" s="276" t="s">
        <v>248</v>
      </c>
      <c r="C92" s="276">
        <v>1200.3</v>
      </c>
      <c r="D92" s="278">
        <v>1201.8333333333333</v>
      </c>
      <c r="E92" s="278">
        <v>1180.4666666666665</v>
      </c>
      <c r="F92" s="278">
        <v>1160.6333333333332</v>
      </c>
      <c r="G92" s="278">
        <v>1139.2666666666664</v>
      </c>
      <c r="H92" s="278">
        <v>1221.6666666666665</v>
      </c>
      <c r="I92" s="278">
        <v>1243.0333333333333</v>
      </c>
      <c r="J92" s="278">
        <v>1262.8666666666666</v>
      </c>
      <c r="K92" s="276">
        <v>1223.2</v>
      </c>
      <c r="L92" s="276">
        <v>1182</v>
      </c>
      <c r="M92" s="276">
        <v>11.941940000000001</v>
      </c>
    </row>
    <row r="93" spans="1:13">
      <c r="A93" s="300">
        <v>84</v>
      </c>
      <c r="B93" s="276" t="s">
        <v>105</v>
      </c>
      <c r="C93" s="276">
        <v>931.5</v>
      </c>
      <c r="D93" s="278">
        <v>930.5</v>
      </c>
      <c r="E93" s="278">
        <v>914.1</v>
      </c>
      <c r="F93" s="278">
        <v>896.7</v>
      </c>
      <c r="G93" s="278">
        <v>880.30000000000007</v>
      </c>
      <c r="H93" s="278">
        <v>947.9</v>
      </c>
      <c r="I93" s="278">
        <v>964.30000000000007</v>
      </c>
      <c r="J93" s="278">
        <v>981.69999999999993</v>
      </c>
      <c r="K93" s="276">
        <v>946.9</v>
      </c>
      <c r="L93" s="276">
        <v>913.1</v>
      </c>
      <c r="M93" s="276">
        <v>30.30378</v>
      </c>
    </row>
    <row r="94" spans="1:13">
      <c r="A94" s="300">
        <v>85</v>
      </c>
      <c r="B94" s="276" t="s">
        <v>250</v>
      </c>
      <c r="C94" s="276">
        <v>221.25</v>
      </c>
      <c r="D94" s="278">
        <v>223.01666666666665</v>
      </c>
      <c r="E94" s="278">
        <v>217.08333333333331</v>
      </c>
      <c r="F94" s="278">
        <v>212.91666666666666</v>
      </c>
      <c r="G94" s="278">
        <v>206.98333333333332</v>
      </c>
      <c r="H94" s="278">
        <v>227.18333333333331</v>
      </c>
      <c r="I94" s="278">
        <v>233.11666666666665</v>
      </c>
      <c r="J94" s="278">
        <v>237.2833333333333</v>
      </c>
      <c r="K94" s="276">
        <v>228.95</v>
      </c>
      <c r="L94" s="276">
        <v>218.85</v>
      </c>
      <c r="M94" s="276">
        <v>9.6511099999999992</v>
      </c>
    </row>
    <row r="95" spans="1:13">
      <c r="A95" s="300">
        <v>86</v>
      </c>
      <c r="B95" s="276" t="s">
        <v>386</v>
      </c>
      <c r="C95" s="276">
        <v>347.85</v>
      </c>
      <c r="D95" s="278">
        <v>346.91666666666669</v>
      </c>
      <c r="E95" s="278">
        <v>343.93333333333339</v>
      </c>
      <c r="F95" s="278">
        <v>340.01666666666671</v>
      </c>
      <c r="G95" s="278">
        <v>337.03333333333342</v>
      </c>
      <c r="H95" s="278">
        <v>350.83333333333337</v>
      </c>
      <c r="I95" s="278">
        <v>353.81666666666661</v>
      </c>
      <c r="J95" s="278">
        <v>357.73333333333335</v>
      </c>
      <c r="K95" s="276">
        <v>349.9</v>
      </c>
      <c r="L95" s="276">
        <v>343</v>
      </c>
      <c r="M95" s="276">
        <v>7.3948999999999998</v>
      </c>
    </row>
    <row r="96" spans="1:13">
      <c r="A96" s="300">
        <v>87</v>
      </c>
      <c r="B96" s="276" t="s">
        <v>106</v>
      </c>
      <c r="C96" s="276">
        <v>829.5</v>
      </c>
      <c r="D96" s="278">
        <v>833.38333333333321</v>
      </c>
      <c r="E96" s="278">
        <v>822.1666666666664</v>
      </c>
      <c r="F96" s="278">
        <v>814.83333333333314</v>
      </c>
      <c r="G96" s="278">
        <v>803.61666666666633</v>
      </c>
      <c r="H96" s="278">
        <v>840.71666666666647</v>
      </c>
      <c r="I96" s="278">
        <v>851.93333333333317</v>
      </c>
      <c r="J96" s="278">
        <v>859.26666666666654</v>
      </c>
      <c r="K96" s="276">
        <v>844.6</v>
      </c>
      <c r="L96" s="276">
        <v>826.05</v>
      </c>
      <c r="M96" s="276">
        <v>19.505369999999999</v>
      </c>
    </row>
    <row r="97" spans="1:13">
      <c r="A97" s="300">
        <v>88</v>
      </c>
      <c r="B97" s="276" t="s">
        <v>108</v>
      </c>
      <c r="C97" s="276">
        <v>858.5</v>
      </c>
      <c r="D97" s="278">
        <v>860.26666666666677</v>
      </c>
      <c r="E97" s="278">
        <v>852.68333333333351</v>
      </c>
      <c r="F97" s="278">
        <v>846.86666666666679</v>
      </c>
      <c r="G97" s="278">
        <v>839.28333333333353</v>
      </c>
      <c r="H97" s="278">
        <v>866.08333333333348</v>
      </c>
      <c r="I97" s="278">
        <v>873.66666666666674</v>
      </c>
      <c r="J97" s="278">
        <v>879.48333333333346</v>
      </c>
      <c r="K97" s="276">
        <v>867.85</v>
      </c>
      <c r="L97" s="276">
        <v>854.45</v>
      </c>
      <c r="M97" s="276">
        <v>55.773879999999998</v>
      </c>
    </row>
    <row r="98" spans="1:13">
      <c r="A98" s="300">
        <v>89</v>
      </c>
      <c r="B98" s="276" t="s">
        <v>109</v>
      </c>
      <c r="C98" s="276">
        <v>2245.9</v>
      </c>
      <c r="D98" s="278">
        <v>2254.1333333333332</v>
      </c>
      <c r="E98" s="278">
        <v>2223.3666666666663</v>
      </c>
      <c r="F98" s="278">
        <v>2200.833333333333</v>
      </c>
      <c r="G98" s="278">
        <v>2170.0666666666662</v>
      </c>
      <c r="H98" s="278">
        <v>2276.6666666666665</v>
      </c>
      <c r="I98" s="278">
        <v>2307.4333333333329</v>
      </c>
      <c r="J98" s="278">
        <v>2329.9666666666667</v>
      </c>
      <c r="K98" s="276">
        <v>2284.9</v>
      </c>
      <c r="L98" s="276">
        <v>2231.6</v>
      </c>
      <c r="M98" s="276">
        <v>32.4544</v>
      </c>
    </row>
    <row r="99" spans="1:13">
      <c r="A99" s="300">
        <v>90</v>
      </c>
      <c r="B99" s="276" t="s">
        <v>252</v>
      </c>
      <c r="C99" s="276">
        <v>2591.15</v>
      </c>
      <c r="D99" s="278">
        <v>2585.8333333333335</v>
      </c>
      <c r="E99" s="278">
        <v>2560.3666666666668</v>
      </c>
      <c r="F99" s="278">
        <v>2529.5833333333335</v>
      </c>
      <c r="G99" s="278">
        <v>2504.1166666666668</v>
      </c>
      <c r="H99" s="278">
        <v>2616.6166666666668</v>
      </c>
      <c r="I99" s="278">
        <v>2642.083333333333</v>
      </c>
      <c r="J99" s="278">
        <v>2672.8666666666668</v>
      </c>
      <c r="K99" s="276">
        <v>2611.3000000000002</v>
      </c>
      <c r="L99" s="276">
        <v>2555.0500000000002</v>
      </c>
      <c r="M99" s="276">
        <v>3.5317699999999999</v>
      </c>
    </row>
    <row r="100" spans="1:13">
      <c r="A100" s="300">
        <v>91</v>
      </c>
      <c r="B100" s="276" t="s">
        <v>110</v>
      </c>
      <c r="C100" s="276">
        <v>1385.6</v>
      </c>
      <c r="D100" s="278">
        <v>1386.7833333333335</v>
      </c>
      <c r="E100" s="278">
        <v>1372.116666666667</v>
      </c>
      <c r="F100" s="278">
        <v>1358.6333333333334</v>
      </c>
      <c r="G100" s="278">
        <v>1343.9666666666669</v>
      </c>
      <c r="H100" s="278">
        <v>1400.2666666666671</v>
      </c>
      <c r="I100" s="278">
        <v>1414.9333333333336</v>
      </c>
      <c r="J100" s="278">
        <v>1428.4166666666672</v>
      </c>
      <c r="K100" s="276">
        <v>1401.45</v>
      </c>
      <c r="L100" s="276">
        <v>1373.3</v>
      </c>
      <c r="M100" s="276">
        <v>134.56161</v>
      </c>
    </row>
    <row r="101" spans="1:13">
      <c r="A101" s="300">
        <v>92</v>
      </c>
      <c r="B101" s="276" t="s">
        <v>253</v>
      </c>
      <c r="C101" s="276">
        <v>643.25</v>
      </c>
      <c r="D101" s="278">
        <v>646.1</v>
      </c>
      <c r="E101" s="278">
        <v>637.25</v>
      </c>
      <c r="F101" s="278">
        <v>631.25</v>
      </c>
      <c r="G101" s="278">
        <v>622.4</v>
      </c>
      <c r="H101" s="278">
        <v>652.1</v>
      </c>
      <c r="I101" s="278">
        <v>660.95000000000016</v>
      </c>
      <c r="J101" s="278">
        <v>666.95</v>
      </c>
      <c r="K101" s="276">
        <v>654.95000000000005</v>
      </c>
      <c r="L101" s="276">
        <v>640.1</v>
      </c>
      <c r="M101" s="276">
        <v>44.524230000000003</v>
      </c>
    </row>
    <row r="102" spans="1:13">
      <c r="A102" s="300">
        <v>93</v>
      </c>
      <c r="B102" s="276" t="s">
        <v>111</v>
      </c>
      <c r="C102" s="276">
        <v>3180.45</v>
      </c>
      <c r="D102" s="278">
        <v>3177.4833333333336</v>
      </c>
      <c r="E102" s="278">
        <v>3152.9666666666672</v>
      </c>
      <c r="F102" s="278">
        <v>3125.4833333333336</v>
      </c>
      <c r="G102" s="278">
        <v>3100.9666666666672</v>
      </c>
      <c r="H102" s="278">
        <v>3204.9666666666672</v>
      </c>
      <c r="I102" s="278">
        <v>3229.4833333333336</v>
      </c>
      <c r="J102" s="278">
        <v>3256.9666666666672</v>
      </c>
      <c r="K102" s="276">
        <v>3202</v>
      </c>
      <c r="L102" s="276">
        <v>3150</v>
      </c>
      <c r="M102" s="276">
        <v>10.899150000000001</v>
      </c>
    </row>
    <row r="103" spans="1:13">
      <c r="A103" s="300">
        <v>94</v>
      </c>
      <c r="B103" s="276" t="s">
        <v>114</v>
      </c>
      <c r="C103" s="276">
        <v>252.7</v>
      </c>
      <c r="D103" s="278">
        <v>250.54999999999998</v>
      </c>
      <c r="E103" s="278">
        <v>245.14999999999998</v>
      </c>
      <c r="F103" s="278">
        <v>237.6</v>
      </c>
      <c r="G103" s="278">
        <v>232.2</v>
      </c>
      <c r="H103" s="278">
        <v>258.09999999999997</v>
      </c>
      <c r="I103" s="278">
        <v>263.5</v>
      </c>
      <c r="J103" s="278">
        <v>271.04999999999995</v>
      </c>
      <c r="K103" s="276">
        <v>255.95</v>
      </c>
      <c r="L103" s="276">
        <v>243</v>
      </c>
      <c r="M103" s="276">
        <v>419.78766000000002</v>
      </c>
    </row>
    <row r="104" spans="1:13">
      <c r="A104" s="300">
        <v>95</v>
      </c>
      <c r="B104" s="276" t="s">
        <v>115</v>
      </c>
      <c r="C104" s="276">
        <v>216.65</v>
      </c>
      <c r="D104" s="278">
        <v>218.26666666666665</v>
      </c>
      <c r="E104" s="278">
        <v>213.3833333333333</v>
      </c>
      <c r="F104" s="278">
        <v>210.11666666666665</v>
      </c>
      <c r="G104" s="278">
        <v>205.23333333333329</v>
      </c>
      <c r="H104" s="278">
        <v>221.5333333333333</v>
      </c>
      <c r="I104" s="278">
        <v>226.41666666666663</v>
      </c>
      <c r="J104" s="278">
        <v>229.68333333333331</v>
      </c>
      <c r="K104" s="276">
        <v>223.15</v>
      </c>
      <c r="L104" s="276">
        <v>215</v>
      </c>
      <c r="M104" s="276">
        <v>77.635300000000001</v>
      </c>
    </row>
    <row r="105" spans="1:13">
      <c r="A105" s="300">
        <v>96</v>
      </c>
      <c r="B105" s="276" t="s">
        <v>116</v>
      </c>
      <c r="C105" s="276">
        <v>2184.1999999999998</v>
      </c>
      <c r="D105" s="278">
        <v>2171.0666666666671</v>
      </c>
      <c r="E105" s="278">
        <v>2146.733333333334</v>
      </c>
      <c r="F105" s="278">
        <v>2109.2666666666669</v>
      </c>
      <c r="G105" s="278">
        <v>2084.9333333333338</v>
      </c>
      <c r="H105" s="278">
        <v>2208.5333333333342</v>
      </c>
      <c r="I105" s="278">
        <v>2232.8666666666672</v>
      </c>
      <c r="J105" s="278">
        <v>2270.3333333333344</v>
      </c>
      <c r="K105" s="276">
        <v>2195.4</v>
      </c>
      <c r="L105" s="276">
        <v>2133.6</v>
      </c>
      <c r="M105" s="276">
        <v>37.121429999999997</v>
      </c>
    </row>
    <row r="106" spans="1:13">
      <c r="A106" s="300">
        <v>97</v>
      </c>
      <c r="B106" s="276" t="s">
        <v>254</v>
      </c>
      <c r="C106" s="276">
        <v>241.2</v>
      </c>
      <c r="D106" s="278">
        <v>241.56666666666669</v>
      </c>
      <c r="E106" s="278">
        <v>238.13333333333338</v>
      </c>
      <c r="F106" s="278">
        <v>235.06666666666669</v>
      </c>
      <c r="G106" s="278">
        <v>231.63333333333338</v>
      </c>
      <c r="H106" s="278">
        <v>244.63333333333338</v>
      </c>
      <c r="I106" s="278">
        <v>248.06666666666672</v>
      </c>
      <c r="J106" s="278">
        <v>251.13333333333338</v>
      </c>
      <c r="K106" s="276">
        <v>245</v>
      </c>
      <c r="L106" s="276">
        <v>238.5</v>
      </c>
      <c r="M106" s="276">
        <v>17.72775</v>
      </c>
    </row>
    <row r="107" spans="1:13">
      <c r="A107" s="300">
        <v>98</v>
      </c>
      <c r="B107" s="276" t="s">
        <v>255</v>
      </c>
      <c r="C107" s="276">
        <v>37.5</v>
      </c>
      <c r="D107" s="278">
        <v>37.783333333333331</v>
      </c>
      <c r="E107" s="278">
        <v>36.86666666666666</v>
      </c>
      <c r="F107" s="278">
        <v>36.233333333333327</v>
      </c>
      <c r="G107" s="278">
        <v>35.316666666666656</v>
      </c>
      <c r="H107" s="278">
        <v>38.416666666666664</v>
      </c>
      <c r="I107" s="278">
        <v>39.333333333333336</v>
      </c>
      <c r="J107" s="278">
        <v>39.966666666666669</v>
      </c>
      <c r="K107" s="276">
        <v>38.700000000000003</v>
      </c>
      <c r="L107" s="276">
        <v>37.15</v>
      </c>
      <c r="M107" s="276">
        <v>31.902909999999999</v>
      </c>
    </row>
    <row r="108" spans="1:13">
      <c r="A108" s="300">
        <v>99</v>
      </c>
      <c r="B108" s="276" t="s">
        <v>117</v>
      </c>
      <c r="C108" s="276">
        <v>194.05</v>
      </c>
      <c r="D108" s="278">
        <v>194.25</v>
      </c>
      <c r="E108" s="278">
        <v>189.85</v>
      </c>
      <c r="F108" s="278">
        <v>185.65</v>
      </c>
      <c r="G108" s="278">
        <v>181.25</v>
      </c>
      <c r="H108" s="278">
        <v>198.45</v>
      </c>
      <c r="I108" s="278">
        <v>202.84999999999997</v>
      </c>
      <c r="J108" s="278">
        <v>207.04999999999998</v>
      </c>
      <c r="K108" s="276">
        <v>198.65</v>
      </c>
      <c r="L108" s="276">
        <v>190.05</v>
      </c>
      <c r="M108" s="276">
        <v>206.59071</v>
      </c>
    </row>
    <row r="109" spans="1:13">
      <c r="A109" s="300">
        <v>100</v>
      </c>
      <c r="B109" s="276" t="s">
        <v>118</v>
      </c>
      <c r="C109" s="276">
        <v>502.05</v>
      </c>
      <c r="D109" s="278">
        <v>496.34999999999997</v>
      </c>
      <c r="E109" s="278">
        <v>488.69999999999993</v>
      </c>
      <c r="F109" s="278">
        <v>475.34999999999997</v>
      </c>
      <c r="G109" s="278">
        <v>467.69999999999993</v>
      </c>
      <c r="H109" s="278">
        <v>509.69999999999993</v>
      </c>
      <c r="I109" s="278">
        <v>517.34999999999991</v>
      </c>
      <c r="J109" s="278">
        <v>530.69999999999993</v>
      </c>
      <c r="K109" s="276">
        <v>504</v>
      </c>
      <c r="L109" s="276">
        <v>483</v>
      </c>
      <c r="M109" s="276">
        <v>395.47014000000001</v>
      </c>
    </row>
    <row r="110" spans="1:13">
      <c r="A110" s="300">
        <v>101</v>
      </c>
      <c r="B110" s="276" t="s">
        <v>256</v>
      </c>
      <c r="C110" s="276">
        <v>1450.25</v>
      </c>
      <c r="D110" s="278">
        <v>1460.5833333333333</v>
      </c>
      <c r="E110" s="278">
        <v>1426.1666666666665</v>
      </c>
      <c r="F110" s="278">
        <v>1402.0833333333333</v>
      </c>
      <c r="G110" s="278">
        <v>1367.6666666666665</v>
      </c>
      <c r="H110" s="278">
        <v>1484.6666666666665</v>
      </c>
      <c r="I110" s="278">
        <v>1519.083333333333</v>
      </c>
      <c r="J110" s="278">
        <v>1543.1666666666665</v>
      </c>
      <c r="K110" s="276">
        <v>1495</v>
      </c>
      <c r="L110" s="276">
        <v>1436.5</v>
      </c>
      <c r="M110" s="276">
        <v>9.3889899999999997</v>
      </c>
    </row>
    <row r="111" spans="1:13">
      <c r="A111" s="300">
        <v>102</v>
      </c>
      <c r="B111" s="276" t="s">
        <v>119</v>
      </c>
      <c r="C111" s="276">
        <v>476.2</v>
      </c>
      <c r="D111" s="278">
        <v>475.7833333333333</v>
      </c>
      <c r="E111" s="278">
        <v>470.71666666666658</v>
      </c>
      <c r="F111" s="278">
        <v>465.23333333333329</v>
      </c>
      <c r="G111" s="278">
        <v>460.16666666666657</v>
      </c>
      <c r="H111" s="278">
        <v>481.26666666666659</v>
      </c>
      <c r="I111" s="278">
        <v>486.33333333333331</v>
      </c>
      <c r="J111" s="278">
        <v>491.81666666666661</v>
      </c>
      <c r="K111" s="276">
        <v>480.85</v>
      </c>
      <c r="L111" s="276">
        <v>470.3</v>
      </c>
      <c r="M111" s="276">
        <v>9.5037800000000008</v>
      </c>
    </row>
    <row r="112" spans="1:13">
      <c r="A112" s="300">
        <v>103</v>
      </c>
      <c r="B112" s="276" t="s">
        <v>257</v>
      </c>
      <c r="C112" s="276">
        <v>39.700000000000003</v>
      </c>
      <c r="D112" s="278">
        <v>39.666666666666664</v>
      </c>
      <c r="E112" s="278">
        <v>39.033333333333331</v>
      </c>
      <c r="F112" s="278">
        <v>38.366666666666667</v>
      </c>
      <c r="G112" s="278">
        <v>37.733333333333334</v>
      </c>
      <c r="H112" s="278">
        <v>40.333333333333329</v>
      </c>
      <c r="I112" s="278">
        <v>40.966666666666669</v>
      </c>
      <c r="J112" s="278">
        <v>41.633333333333326</v>
      </c>
      <c r="K112" s="276">
        <v>40.299999999999997</v>
      </c>
      <c r="L112" s="276">
        <v>39</v>
      </c>
      <c r="M112" s="276">
        <v>38.86551</v>
      </c>
    </row>
    <row r="113" spans="1:13">
      <c r="A113" s="300">
        <v>104</v>
      </c>
      <c r="B113" s="276" t="s">
        <v>120</v>
      </c>
      <c r="C113" s="276">
        <v>9.75</v>
      </c>
      <c r="D113" s="278">
        <v>9.7999999999999989</v>
      </c>
      <c r="E113" s="278">
        <v>9.5999999999999979</v>
      </c>
      <c r="F113" s="278">
        <v>9.4499999999999993</v>
      </c>
      <c r="G113" s="278">
        <v>9.2499999999999982</v>
      </c>
      <c r="H113" s="278">
        <v>9.9499999999999975</v>
      </c>
      <c r="I113" s="278">
        <v>10.149999999999997</v>
      </c>
      <c r="J113" s="278">
        <v>10.299999999999997</v>
      </c>
      <c r="K113" s="276">
        <v>10</v>
      </c>
      <c r="L113" s="276">
        <v>9.65</v>
      </c>
      <c r="M113" s="276">
        <v>1833.17075</v>
      </c>
    </row>
    <row r="114" spans="1:13">
      <c r="A114" s="300">
        <v>105</v>
      </c>
      <c r="B114" s="276" t="s">
        <v>121</v>
      </c>
      <c r="C114" s="276">
        <v>37.1</v>
      </c>
      <c r="D114" s="278">
        <v>37.1</v>
      </c>
      <c r="E114" s="278">
        <v>36.400000000000006</v>
      </c>
      <c r="F114" s="278">
        <v>35.700000000000003</v>
      </c>
      <c r="G114" s="278">
        <v>35.000000000000007</v>
      </c>
      <c r="H114" s="278">
        <v>37.800000000000004</v>
      </c>
      <c r="I114" s="278">
        <v>38.500000000000007</v>
      </c>
      <c r="J114" s="278">
        <v>39.200000000000003</v>
      </c>
      <c r="K114" s="276">
        <v>37.799999999999997</v>
      </c>
      <c r="L114" s="276">
        <v>36.4</v>
      </c>
      <c r="M114" s="276">
        <v>317.49331999999998</v>
      </c>
    </row>
    <row r="115" spans="1:13">
      <c r="A115" s="300">
        <v>106</v>
      </c>
      <c r="B115" s="276" t="s">
        <v>122</v>
      </c>
      <c r="C115" s="276">
        <v>478.45</v>
      </c>
      <c r="D115" s="278">
        <v>480.98333333333329</v>
      </c>
      <c r="E115" s="278">
        <v>472.56666666666661</v>
      </c>
      <c r="F115" s="278">
        <v>466.68333333333334</v>
      </c>
      <c r="G115" s="278">
        <v>458.26666666666665</v>
      </c>
      <c r="H115" s="278">
        <v>486.86666666666656</v>
      </c>
      <c r="I115" s="278">
        <v>495.28333333333319</v>
      </c>
      <c r="J115" s="278">
        <v>501.16666666666652</v>
      </c>
      <c r="K115" s="276">
        <v>489.4</v>
      </c>
      <c r="L115" s="276">
        <v>475.1</v>
      </c>
      <c r="M115" s="276">
        <v>22.44895</v>
      </c>
    </row>
    <row r="116" spans="1:13">
      <c r="A116" s="300">
        <v>107</v>
      </c>
      <c r="B116" s="276" t="s">
        <v>260</v>
      </c>
      <c r="C116" s="276">
        <v>128</v>
      </c>
      <c r="D116" s="278">
        <v>128.15</v>
      </c>
      <c r="E116" s="278">
        <v>126.35000000000002</v>
      </c>
      <c r="F116" s="278">
        <v>124.70000000000002</v>
      </c>
      <c r="G116" s="278">
        <v>122.90000000000003</v>
      </c>
      <c r="H116" s="278">
        <v>129.80000000000001</v>
      </c>
      <c r="I116" s="278">
        <v>131.60000000000002</v>
      </c>
      <c r="J116" s="278">
        <v>133.25</v>
      </c>
      <c r="K116" s="276">
        <v>129.94999999999999</v>
      </c>
      <c r="L116" s="276">
        <v>126.5</v>
      </c>
      <c r="M116" s="276">
        <v>24.454229999999999</v>
      </c>
    </row>
    <row r="117" spans="1:13">
      <c r="A117" s="300">
        <v>108</v>
      </c>
      <c r="B117" s="276" t="s">
        <v>123</v>
      </c>
      <c r="C117" s="276">
        <v>1744.8</v>
      </c>
      <c r="D117" s="278">
        <v>1714.7666666666667</v>
      </c>
      <c r="E117" s="278">
        <v>1677.5333333333333</v>
      </c>
      <c r="F117" s="278">
        <v>1610.2666666666667</v>
      </c>
      <c r="G117" s="278">
        <v>1573.0333333333333</v>
      </c>
      <c r="H117" s="278">
        <v>1782.0333333333333</v>
      </c>
      <c r="I117" s="278">
        <v>1819.2666666666664</v>
      </c>
      <c r="J117" s="278">
        <v>1886.5333333333333</v>
      </c>
      <c r="K117" s="276">
        <v>1752</v>
      </c>
      <c r="L117" s="276">
        <v>1647.5</v>
      </c>
      <c r="M117" s="276">
        <v>48.605849999999997</v>
      </c>
    </row>
    <row r="118" spans="1:13">
      <c r="A118" s="300">
        <v>109</v>
      </c>
      <c r="B118" s="276" t="s">
        <v>124</v>
      </c>
      <c r="C118" s="276">
        <v>913.65</v>
      </c>
      <c r="D118" s="278">
        <v>907.81666666666661</v>
      </c>
      <c r="E118" s="278">
        <v>895.63333333333321</v>
      </c>
      <c r="F118" s="278">
        <v>877.61666666666656</v>
      </c>
      <c r="G118" s="278">
        <v>865.43333333333317</v>
      </c>
      <c r="H118" s="278">
        <v>925.83333333333326</v>
      </c>
      <c r="I118" s="278">
        <v>938.01666666666665</v>
      </c>
      <c r="J118" s="278">
        <v>956.0333333333333</v>
      </c>
      <c r="K118" s="276">
        <v>920</v>
      </c>
      <c r="L118" s="276">
        <v>889.8</v>
      </c>
      <c r="M118" s="276">
        <v>126.58011999999999</v>
      </c>
    </row>
    <row r="119" spans="1:13">
      <c r="A119" s="300">
        <v>110</v>
      </c>
      <c r="B119" s="276" t="s">
        <v>125</v>
      </c>
      <c r="C119" s="276">
        <v>237.35</v>
      </c>
      <c r="D119" s="278">
        <v>237.05000000000004</v>
      </c>
      <c r="E119" s="278">
        <v>234.35000000000008</v>
      </c>
      <c r="F119" s="278">
        <v>231.35000000000005</v>
      </c>
      <c r="G119" s="278">
        <v>228.65000000000009</v>
      </c>
      <c r="H119" s="278">
        <v>240.05000000000007</v>
      </c>
      <c r="I119" s="278">
        <v>242.75000000000006</v>
      </c>
      <c r="J119" s="278">
        <v>245.75000000000006</v>
      </c>
      <c r="K119" s="276">
        <v>239.75</v>
      </c>
      <c r="L119" s="276">
        <v>234.05</v>
      </c>
      <c r="M119" s="276">
        <v>100.17464</v>
      </c>
    </row>
    <row r="120" spans="1:13">
      <c r="A120" s="300">
        <v>111</v>
      </c>
      <c r="B120" s="276" t="s">
        <v>126</v>
      </c>
      <c r="C120" s="276">
        <v>1134.6500000000001</v>
      </c>
      <c r="D120" s="278">
        <v>1128.8833333333334</v>
      </c>
      <c r="E120" s="278">
        <v>1120.7666666666669</v>
      </c>
      <c r="F120" s="278">
        <v>1106.8833333333334</v>
      </c>
      <c r="G120" s="278">
        <v>1098.7666666666669</v>
      </c>
      <c r="H120" s="278">
        <v>1142.7666666666669</v>
      </c>
      <c r="I120" s="278">
        <v>1150.8833333333332</v>
      </c>
      <c r="J120" s="278">
        <v>1164.7666666666669</v>
      </c>
      <c r="K120" s="276">
        <v>1137</v>
      </c>
      <c r="L120" s="276">
        <v>1115</v>
      </c>
      <c r="M120" s="276">
        <v>105.64055</v>
      </c>
    </row>
    <row r="121" spans="1:13">
      <c r="A121" s="300">
        <v>112</v>
      </c>
      <c r="B121" s="276" t="s">
        <v>127</v>
      </c>
      <c r="C121" s="276">
        <v>90.4</v>
      </c>
      <c r="D121" s="278">
        <v>90.283333333333346</v>
      </c>
      <c r="E121" s="278">
        <v>89.116666666666688</v>
      </c>
      <c r="F121" s="278">
        <v>87.833333333333343</v>
      </c>
      <c r="G121" s="278">
        <v>86.666666666666686</v>
      </c>
      <c r="H121" s="278">
        <v>91.566666666666691</v>
      </c>
      <c r="I121" s="278">
        <v>92.733333333333348</v>
      </c>
      <c r="J121" s="278">
        <v>94.016666666666694</v>
      </c>
      <c r="K121" s="276">
        <v>91.45</v>
      </c>
      <c r="L121" s="276">
        <v>89</v>
      </c>
      <c r="M121" s="276">
        <v>248.56326999999999</v>
      </c>
    </row>
    <row r="122" spans="1:13">
      <c r="A122" s="300">
        <v>113</v>
      </c>
      <c r="B122" s="276" t="s">
        <v>262</v>
      </c>
      <c r="C122" s="276">
        <v>2251.25</v>
      </c>
      <c r="D122" s="278">
        <v>2251.0833333333335</v>
      </c>
      <c r="E122" s="278">
        <v>2232.166666666667</v>
      </c>
      <c r="F122" s="278">
        <v>2213.0833333333335</v>
      </c>
      <c r="G122" s="278">
        <v>2194.166666666667</v>
      </c>
      <c r="H122" s="278">
        <v>2270.166666666667</v>
      </c>
      <c r="I122" s="278">
        <v>2289.0833333333339</v>
      </c>
      <c r="J122" s="278">
        <v>2308.166666666667</v>
      </c>
      <c r="K122" s="276">
        <v>2270</v>
      </c>
      <c r="L122" s="276">
        <v>2232</v>
      </c>
      <c r="M122" s="276">
        <v>3.2008399999999999</v>
      </c>
    </row>
    <row r="123" spans="1:13">
      <c r="A123" s="300">
        <v>114</v>
      </c>
      <c r="B123" s="276" t="s">
        <v>2931</v>
      </c>
      <c r="C123" s="276">
        <v>1570.6</v>
      </c>
      <c r="D123" s="278">
        <v>1516.5333333333335</v>
      </c>
      <c r="E123" s="278">
        <v>1436.0666666666671</v>
      </c>
      <c r="F123" s="278">
        <v>1301.5333333333335</v>
      </c>
      <c r="G123" s="278">
        <v>1221.0666666666671</v>
      </c>
      <c r="H123" s="278">
        <v>1651.0666666666671</v>
      </c>
      <c r="I123" s="278">
        <v>1731.5333333333338</v>
      </c>
      <c r="J123" s="278">
        <v>1866.0666666666671</v>
      </c>
      <c r="K123" s="276">
        <v>1597</v>
      </c>
      <c r="L123" s="276">
        <v>1382</v>
      </c>
      <c r="M123" s="276">
        <v>104.3263</v>
      </c>
    </row>
    <row r="124" spans="1:13">
      <c r="A124" s="300">
        <v>115</v>
      </c>
      <c r="B124" s="276" t="s">
        <v>128</v>
      </c>
      <c r="C124" s="276">
        <v>198.2</v>
      </c>
      <c r="D124" s="278">
        <v>198.01666666666665</v>
      </c>
      <c r="E124" s="278">
        <v>196.68333333333331</v>
      </c>
      <c r="F124" s="278">
        <v>195.16666666666666</v>
      </c>
      <c r="G124" s="278">
        <v>193.83333333333331</v>
      </c>
      <c r="H124" s="278">
        <v>199.5333333333333</v>
      </c>
      <c r="I124" s="278">
        <v>200.86666666666667</v>
      </c>
      <c r="J124" s="278">
        <v>202.3833333333333</v>
      </c>
      <c r="K124" s="276">
        <v>199.35</v>
      </c>
      <c r="L124" s="276">
        <v>196.5</v>
      </c>
      <c r="M124" s="276">
        <v>221.52332000000001</v>
      </c>
    </row>
    <row r="125" spans="1:13">
      <c r="A125" s="300">
        <v>116</v>
      </c>
      <c r="B125" s="276" t="s">
        <v>129</v>
      </c>
      <c r="C125" s="276">
        <v>267.3</v>
      </c>
      <c r="D125" s="278">
        <v>265.43333333333334</v>
      </c>
      <c r="E125" s="278">
        <v>259.41666666666669</v>
      </c>
      <c r="F125" s="278">
        <v>251.53333333333336</v>
      </c>
      <c r="G125" s="278">
        <v>245.51666666666671</v>
      </c>
      <c r="H125" s="278">
        <v>273.31666666666666</v>
      </c>
      <c r="I125" s="278">
        <v>279.33333333333331</v>
      </c>
      <c r="J125" s="278">
        <v>287.21666666666664</v>
      </c>
      <c r="K125" s="276">
        <v>271.45</v>
      </c>
      <c r="L125" s="276">
        <v>257.55</v>
      </c>
      <c r="M125" s="276">
        <v>173.65825000000001</v>
      </c>
    </row>
    <row r="126" spans="1:13">
      <c r="A126" s="300">
        <v>117</v>
      </c>
      <c r="B126" s="276" t="s">
        <v>263</v>
      </c>
      <c r="C126" s="276">
        <v>68.95</v>
      </c>
      <c r="D126" s="278">
        <v>69.850000000000009</v>
      </c>
      <c r="E126" s="278">
        <v>66.300000000000011</v>
      </c>
      <c r="F126" s="278">
        <v>63.650000000000006</v>
      </c>
      <c r="G126" s="278">
        <v>60.100000000000009</v>
      </c>
      <c r="H126" s="278">
        <v>72.500000000000014</v>
      </c>
      <c r="I126" s="278">
        <v>76.05</v>
      </c>
      <c r="J126" s="278">
        <v>78.700000000000017</v>
      </c>
      <c r="K126" s="276">
        <v>73.400000000000006</v>
      </c>
      <c r="L126" s="276">
        <v>67.2</v>
      </c>
      <c r="M126" s="276">
        <v>65.799800000000005</v>
      </c>
    </row>
    <row r="127" spans="1:13">
      <c r="A127" s="300">
        <v>118</v>
      </c>
      <c r="B127" s="276" t="s">
        <v>130</v>
      </c>
      <c r="C127" s="276">
        <v>370.4</v>
      </c>
      <c r="D127" s="278">
        <v>369.93333333333334</v>
      </c>
      <c r="E127" s="278">
        <v>363.66666666666669</v>
      </c>
      <c r="F127" s="278">
        <v>356.93333333333334</v>
      </c>
      <c r="G127" s="278">
        <v>350.66666666666669</v>
      </c>
      <c r="H127" s="278">
        <v>376.66666666666669</v>
      </c>
      <c r="I127" s="278">
        <v>382.93333333333334</v>
      </c>
      <c r="J127" s="278">
        <v>389.66666666666669</v>
      </c>
      <c r="K127" s="276">
        <v>376.2</v>
      </c>
      <c r="L127" s="276">
        <v>363.2</v>
      </c>
      <c r="M127" s="276">
        <v>75.705160000000006</v>
      </c>
    </row>
    <row r="128" spans="1:13">
      <c r="A128" s="300">
        <v>119</v>
      </c>
      <c r="B128" s="276" t="s">
        <v>264</v>
      </c>
      <c r="C128" s="276">
        <v>820.95</v>
      </c>
      <c r="D128" s="278">
        <v>816.01666666666677</v>
      </c>
      <c r="E128" s="278">
        <v>803.03333333333353</v>
      </c>
      <c r="F128" s="278">
        <v>785.11666666666679</v>
      </c>
      <c r="G128" s="278">
        <v>772.13333333333355</v>
      </c>
      <c r="H128" s="278">
        <v>833.93333333333351</v>
      </c>
      <c r="I128" s="278">
        <v>846.91666666666686</v>
      </c>
      <c r="J128" s="278">
        <v>864.83333333333348</v>
      </c>
      <c r="K128" s="276">
        <v>829</v>
      </c>
      <c r="L128" s="276">
        <v>798.1</v>
      </c>
      <c r="M128" s="276">
        <v>4.70045</v>
      </c>
    </row>
    <row r="129" spans="1:13">
      <c r="A129" s="300">
        <v>120</v>
      </c>
      <c r="B129" s="276" t="s">
        <v>131</v>
      </c>
      <c r="C129" s="276">
        <v>2562.1</v>
      </c>
      <c r="D129" s="278">
        <v>2556.1666666666665</v>
      </c>
      <c r="E129" s="278">
        <v>2542.4333333333329</v>
      </c>
      <c r="F129" s="278">
        <v>2522.7666666666664</v>
      </c>
      <c r="G129" s="278">
        <v>2509.0333333333328</v>
      </c>
      <c r="H129" s="278">
        <v>2575.833333333333</v>
      </c>
      <c r="I129" s="278">
        <v>2589.5666666666666</v>
      </c>
      <c r="J129" s="278">
        <v>2609.2333333333331</v>
      </c>
      <c r="K129" s="276">
        <v>2569.9</v>
      </c>
      <c r="L129" s="276">
        <v>2536.5</v>
      </c>
      <c r="M129" s="276">
        <v>3.6606399999999999</v>
      </c>
    </row>
    <row r="130" spans="1:13">
      <c r="A130" s="300">
        <v>121</v>
      </c>
      <c r="B130" s="276" t="s">
        <v>133</v>
      </c>
      <c r="C130" s="276">
        <v>1846.25</v>
      </c>
      <c r="D130" s="278">
        <v>1835.2166666666665</v>
      </c>
      <c r="E130" s="278">
        <v>1813.4333333333329</v>
      </c>
      <c r="F130" s="278">
        <v>1780.6166666666666</v>
      </c>
      <c r="G130" s="278">
        <v>1758.833333333333</v>
      </c>
      <c r="H130" s="278">
        <v>1868.0333333333328</v>
      </c>
      <c r="I130" s="278">
        <v>1889.8166666666662</v>
      </c>
      <c r="J130" s="278">
        <v>1922.6333333333328</v>
      </c>
      <c r="K130" s="276">
        <v>1857</v>
      </c>
      <c r="L130" s="276">
        <v>1802.4</v>
      </c>
      <c r="M130" s="276">
        <v>39.894309999999997</v>
      </c>
    </row>
    <row r="131" spans="1:13">
      <c r="A131" s="300">
        <v>122</v>
      </c>
      <c r="B131" s="276" t="s">
        <v>134</v>
      </c>
      <c r="C131" s="276">
        <v>88.3</v>
      </c>
      <c r="D131" s="278">
        <v>88.733333333333334</v>
      </c>
      <c r="E131" s="278">
        <v>86.366666666666674</v>
      </c>
      <c r="F131" s="278">
        <v>84.433333333333337</v>
      </c>
      <c r="G131" s="278">
        <v>82.066666666666677</v>
      </c>
      <c r="H131" s="278">
        <v>90.666666666666671</v>
      </c>
      <c r="I131" s="278">
        <v>93.033333333333317</v>
      </c>
      <c r="J131" s="278">
        <v>94.966666666666669</v>
      </c>
      <c r="K131" s="276">
        <v>91.1</v>
      </c>
      <c r="L131" s="276">
        <v>86.8</v>
      </c>
      <c r="M131" s="276">
        <v>326.17599999999999</v>
      </c>
    </row>
    <row r="132" spans="1:13">
      <c r="A132" s="300">
        <v>123</v>
      </c>
      <c r="B132" s="276" t="s">
        <v>358</v>
      </c>
      <c r="C132" s="276">
        <v>2237.15</v>
      </c>
      <c r="D132" s="278">
        <v>2243.0833333333335</v>
      </c>
      <c r="E132" s="278">
        <v>2224.0666666666671</v>
      </c>
      <c r="F132" s="278">
        <v>2210.9833333333336</v>
      </c>
      <c r="G132" s="278">
        <v>2191.9666666666672</v>
      </c>
      <c r="H132" s="278">
        <v>2256.166666666667</v>
      </c>
      <c r="I132" s="278">
        <v>2275.1833333333334</v>
      </c>
      <c r="J132" s="278">
        <v>2288.2666666666669</v>
      </c>
      <c r="K132" s="276">
        <v>2262.1</v>
      </c>
      <c r="L132" s="276">
        <v>2230</v>
      </c>
      <c r="M132" s="276">
        <v>0.56488000000000005</v>
      </c>
    </row>
    <row r="133" spans="1:13">
      <c r="A133" s="300">
        <v>124</v>
      </c>
      <c r="B133" s="276" t="s">
        <v>135</v>
      </c>
      <c r="C133" s="276">
        <v>348.8</v>
      </c>
      <c r="D133" s="278">
        <v>351.41666666666669</v>
      </c>
      <c r="E133" s="278">
        <v>340.38333333333338</v>
      </c>
      <c r="F133" s="278">
        <v>331.9666666666667</v>
      </c>
      <c r="G133" s="278">
        <v>320.93333333333339</v>
      </c>
      <c r="H133" s="278">
        <v>359.83333333333337</v>
      </c>
      <c r="I133" s="278">
        <v>370.86666666666667</v>
      </c>
      <c r="J133" s="278">
        <v>379.28333333333336</v>
      </c>
      <c r="K133" s="276">
        <v>362.45</v>
      </c>
      <c r="L133" s="276">
        <v>343</v>
      </c>
      <c r="M133" s="276">
        <v>99.09975</v>
      </c>
    </row>
    <row r="134" spans="1:13">
      <c r="A134" s="300">
        <v>125</v>
      </c>
      <c r="B134" s="276" t="s">
        <v>136</v>
      </c>
      <c r="C134" s="276">
        <v>1149.5</v>
      </c>
      <c r="D134" s="278">
        <v>1146.75</v>
      </c>
      <c r="E134" s="278">
        <v>1131.5</v>
      </c>
      <c r="F134" s="278">
        <v>1113.5</v>
      </c>
      <c r="G134" s="278">
        <v>1098.25</v>
      </c>
      <c r="H134" s="278">
        <v>1164.75</v>
      </c>
      <c r="I134" s="278">
        <v>1180</v>
      </c>
      <c r="J134" s="278">
        <v>1198</v>
      </c>
      <c r="K134" s="276">
        <v>1162</v>
      </c>
      <c r="L134" s="276">
        <v>1128.75</v>
      </c>
      <c r="M134" s="276">
        <v>65.429180000000002</v>
      </c>
    </row>
    <row r="135" spans="1:13">
      <c r="A135" s="300">
        <v>126</v>
      </c>
      <c r="B135" s="276" t="s">
        <v>266</v>
      </c>
      <c r="C135" s="276">
        <v>3265.15</v>
      </c>
      <c r="D135" s="278">
        <v>3283.9833333333336</v>
      </c>
      <c r="E135" s="278">
        <v>3237.9666666666672</v>
      </c>
      <c r="F135" s="278">
        <v>3210.7833333333338</v>
      </c>
      <c r="G135" s="278">
        <v>3164.7666666666673</v>
      </c>
      <c r="H135" s="278">
        <v>3311.166666666667</v>
      </c>
      <c r="I135" s="278">
        <v>3357.1833333333334</v>
      </c>
      <c r="J135" s="278">
        <v>3384.3666666666668</v>
      </c>
      <c r="K135" s="276">
        <v>3330</v>
      </c>
      <c r="L135" s="276">
        <v>3256.8</v>
      </c>
      <c r="M135" s="276">
        <v>2.51735</v>
      </c>
    </row>
    <row r="136" spans="1:13">
      <c r="A136" s="300">
        <v>127</v>
      </c>
      <c r="B136" s="276" t="s">
        <v>265</v>
      </c>
      <c r="C136" s="276">
        <v>1802.3</v>
      </c>
      <c r="D136" s="278">
        <v>1795.7833333333335</v>
      </c>
      <c r="E136" s="278">
        <v>1771.5666666666671</v>
      </c>
      <c r="F136" s="278">
        <v>1740.8333333333335</v>
      </c>
      <c r="G136" s="278">
        <v>1716.616666666667</v>
      </c>
      <c r="H136" s="278">
        <v>1826.5166666666671</v>
      </c>
      <c r="I136" s="278">
        <v>1850.7333333333338</v>
      </c>
      <c r="J136" s="278">
        <v>1881.4666666666672</v>
      </c>
      <c r="K136" s="276">
        <v>1820</v>
      </c>
      <c r="L136" s="276">
        <v>1765.05</v>
      </c>
      <c r="M136" s="276">
        <v>1.24701</v>
      </c>
    </row>
    <row r="137" spans="1:13">
      <c r="A137" s="300">
        <v>128</v>
      </c>
      <c r="B137" s="276" t="s">
        <v>137</v>
      </c>
      <c r="C137" s="276">
        <v>933.3</v>
      </c>
      <c r="D137" s="278">
        <v>927.98333333333323</v>
      </c>
      <c r="E137" s="278">
        <v>919.41666666666652</v>
      </c>
      <c r="F137" s="278">
        <v>905.5333333333333</v>
      </c>
      <c r="G137" s="278">
        <v>896.96666666666658</v>
      </c>
      <c r="H137" s="278">
        <v>941.86666666666645</v>
      </c>
      <c r="I137" s="278">
        <v>950.43333333333328</v>
      </c>
      <c r="J137" s="278">
        <v>964.31666666666638</v>
      </c>
      <c r="K137" s="276">
        <v>936.55</v>
      </c>
      <c r="L137" s="276">
        <v>914.1</v>
      </c>
      <c r="M137" s="276">
        <v>41.661239999999999</v>
      </c>
    </row>
    <row r="138" spans="1:13">
      <c r="A138" s="300">
        <v>129</v>
      </c>
      <c r="B138" s="276" t="s">
        <v>138</v>
      </c>
      <c r="C138" s="276">
        <v>750.55</v>
      </c>
      <c r="D138" s="278">
        <v>752.73333333333323</v>
      </c>
      <c r="E138" s="278">
        <v>741.01666666666642</v>
      </c>
      <c r="F138" s="278">
        <v>731.48333333333323</v>
      </c>
      <c r="G138" s="278">
        <v>719.76666666666642</v>
      </c>
      <c r="H138" s="278">
        <v>762.26666666666642</v>
      </c>
      <c r="I138" s="278">
        <v>773.98333333333335</v>
      </c>
      <c r="J138" s="278">
        <v>783.51666666666642</v>
      </c>
      <c r="K138" s="276">
        <v>764.45</v>
      </c>
      <c r="L138" s="276">
        <v>743.2</v>
      </c>
      <c r="M138" s="276">
        <v>53.56456</v>
      </c>
    </row>
    <row r="139" spans="1:13">
      <c r="A139" s="300">
        <v>130</v>
      </c>
      <c r="B139" s="276" t="s">
        <v>139</v>
      </c>
      <c r="C139" s="276">
        <v>167.8</v>
      </c>
      <c r="D139" s="278">
        <v>167.43333333333334</v>
      </c>
      <c r="E139" s="278">
        <v>164.16666666666669</v>
      </c>
      <c r="F139" s="278">
        <v>160.53333333333336</v>
      </c>
      <c r="G139" s="278">
        <v>157.26666666666671</v>
      </c>
      <c r="H139" s="278">
        <v>171.06666666666666</v>
      </c>
      <c r="I139" s="278">
        <v>174.33333333333331</v>
      </c>
      <c r="J139" s="278">
        <v>177.96666666666664</v>
      </c>
      <c r="K139" s="276">
        <v>170.7</v>
      </c>
      <c r="L139" s="276">
        <v>163.80000000000001</v>
      </c>
      <c r="M139" s="276">
        <v>123.28077</v>
      </c>
    </row>
    <row r="140" spans="1:13">
      <c r="A140" s="300">
        <v>131</v>
      </c>
      <c r="B140" s="276" t="s">
        <v>140</v>
      </c>
      <c r="C140" s="276">
        <v>173.85</v>
      </c>
      <c r="D140" s="278">
        <v>173.98333333333335</v>
      </c>
      <c r="E140" s="278">
        <v>171.66666666666669</v>
      </c>
      <c r="F140" s="278">
        <v>169.48333333333335</v>
      </c>
      <c r="G140" s="278">
        <v>167.16666666666669</v>
      </c>
      <c r="H140" s="278">
        <v>176.16666666666669</v>
      </c>
      <c r="I140" s="278">
        <v>178.48333333333335</v>
      </c>
      <c r="J140" s="278">
        <v>180.66666666666669</v>
      </c>
      <c r="K140" s="276">
        <v>176.3</v>
      </c>
      <c r="L140" s="276">
        <v>171.8</v>
      </c>
      <c r="M140" s="276">
        <v>45.764989999999997</v>
      </c>
    </row>
    <row r="141" spans="1:13">
      <c r="A141" s="300">
        <v>132</v>
      </c>
      <c r="B141" s="276" t="s">
        <v>141</v>
      </c>
      <c r="C141" s="276">
        <v>395.05</v>
      </c>
      <c r="D141" s="278">
        <v>394.7166666666667</v>
      </c>
      <c r="E141" s="278">
        <v>391.13333333333338</v>
      </c>
      <c r="F141" s="278">
        <v>387.2166666666667</v>
      </c>
      <c r="G141" s="278">
        <v>383.63333333333338</v>
      </c>
      <c r="H141" s="278">
        <v>398.63333333333338</v>
      </c>
      <c r="I141" s="278">
        <v>402.21666666666664</v>
      </c>
      <c r="J141" s="278">
        <v>406.13333333333338</v>
      </c>
      <c r="K141" s="276">
        <v>398.3</v>
      </c>
      <c r="L141" s="276">
        <v>390.8</v>
      </c>
      <c r="M141" s="276">
        <v>36.311059999999998</v>
      </c>
    </row>
    <row r="142" spans="1:13">
      <c r="A142" s="300">
        <v>133</v>
      </c>
      <c r="B142" s="276" t="s">
        <v>142</v>
      </c>
      <c r="C142" s="276">
        <v>7803.15</v>
      </c>
      <c r="D142" s="278">
        <v>7775.6833333333334</v>
      </c>
      <c r="E142" s="278">
        <v>7668.7166666666672</v>
      </c>
      <c r="F142" s="278">
        <v>7534.2833333333338</v>
      </c>
      <c r="G142" s="278">
        <v>7427.3166666666675</v>
      </c>
      <c r="H142" s="278">
        <v>7910.1166666666668</v>
      </c>
      <c r="I142" s="278">
        <v>8017.0833333333321</v>
      </c>
      <c r="J142" s="278">
        <v>8151.5166666666664</v>
      </c>
      <c r="K142" s="276">
        <v>7882.65</v>
      </c>
      <c r="L142" s="276">
        <v>7641.25</v>
      </c>
      <c r="M142" s="276">
        <v>23.935359999999999</v>
      </c>
    </row>
    <row r="143" spans="1:13">
      <c r="A143" s="300">
        <v>134</v>
      </c>
      <c r="B143" s="276" t="s">
        <v>143</v>
      </c>
      <c r="C143" s="276">
        <v>579.6</v>
      </c>
      <c r="D143" s="278">
        <v>578.11666666666667</v>
      </c>
      <c r="E143" s="278">
        <v>574.58333333333337</v>
      </c>
      <c r="F143" s="278">
        <v>569.56666666666672</v>
      </c>
      <c r="G143" s="278">
        <v>566.03333333333342</v>
      </c>
      <c r="H143" s="278">
        <v>583.13333333333333</v>
      </c>
      <c r="I143" s="278">
        <v>586.66666666666663</v>
      </c>
      <c r="J143" s="278">
        <v>591.68333333333328</v>
      </c>
      <c r="K143" s="276">
        <v>581.65</v>
      </c>
      <c r="L143" s="276">
        <v>573.1</v>
      </c>
      <c r="M143" s="276">
        <v>20.86026</v>
      </c>
    </row>
    <row r="144" spans="1:13">
      <c r="A144" s="300">
        <v>135</v>
      </c>
      <c r="B144" s="276" t="s">
        <v>144</v>
      </c>
      <c r="C144" s="276">
        <v>637.54999999999995</v>
      </c>
      <c r="D144" s="278">
        <v>636.13333333333333</v>
      </c>
      <c r="E144" s="278">
        <v>632.41666666666663</v>
      </c>
      <c r="F144" s="278">
        <v>627.2833333333333</v>
      </c>
      <c r="G144" s="278">
        <v>623.56666666666661</v>
      </c>
      <c r="H144" s="278">
        <v>641.26666666666665</v>
      </c>
      <c r="I144" s="278">
        <v>644.98333333333335</v>
      </c>
      <c r="J144" s="278">
        <v>650.11666666666667</v>
      </c>
      <c r="K144" s="276">
        <v>639.85</v>
      </c>
      <c r="L144" s="276">
        <v>631</v>
      </c>
      <c r="M144" s="276">
        <v>8.6361899999999991</v>
      </c>
    </row>
    <row r="145" spans="1:13">
      <c r="A145" s="300">
        <v>136</v>
      </c>
      <c r="B145" s="276" t="s">
        <v>145</v>
      </c>
      <c r="C145" s="276">
        <v>1037.55</v>
      </c>
      <c r="D145" s="278">
        <v>1039.4166666666667</v>
      </c>
      <c r="E145" s="278">
        <v>1023.1333333333334</v>
      </c>
      <c r="F145" s="278">
        <v>1008.7166666666667</v>
      </c>
      <c r="G145" s="278">
        <v>992.43333333333339</v>
      </c>
      <c r="H145" s="278">
        <v>1053.8333333333335</v>
      </c>
      <c r="I145" s="278">
        <v>1070.1166666666668</v>
      </c>
      <c r="J145" s="278">
        <v>1084.5333333333335</v>
      </c>
      <c r="K145" s="276">
        <v>1055.7</v>
      </c>
      <c r="L145" s="276">
        <v>1025</v>
      </c>
      <c r="M145" s="276">
        <v>5.2256099999999996</v>
      </c>
    </row>
    <row r="146" spans="1:13">
      <c r="A146" s="300">
        <v>137</v>
      </c>
      <c r="B146" s="276" t="s">
        <v>146</v>
      </c>
      <c r="C146" s="276">
        <v>1437.95</v>
      </c>
      <c r="D146" s="278">
        <v>1440.05</v>
      </c>
      <c r="E146" s="278">
        <v>1426</v>
      </c>
      <c r="F146" s="278">
        <v>1414.05</v>
      </c>
      <c r="G146" s="278">
        <v>1400</v>
      </c>
      <c r="H146" s="278">
        <v>1452</v>
      </c>
      <c r="I146" s="278">
        <v>1466.0499999999997</v>
      </c>
      <c r="J146" s="278">
        <v>1478</v>
      </c>
      <c r="K146" s="276">
        <v>1454.1</v>
      </c>
      <c r="L146" s="276">
        <v>1428.1</v>
      </c>
      <c r="M146" s="276">
        <v>7.34335</v>
      </c>
    </row>
    <row r="147" spans="1:13">
      <c r="A147" s="300">
        <v>138</v>
      </c>
      <c r="B147" s="276" t="s">
        <v>147</v>
      </c>
      <c r="C147" s="276">
        <v>158.85</v>
      </c>
      <c r="D147" s="278">
        <v>159</v>
      </c>
      <c r="E147" s="278">
        <v>156.4</v>
      </c>
      <c r="F147" s="278">
        <v>153.95000000000002</v>
      </c>
      <c r="G147" s="278">
        <v>151.35000000000002</v>
      </c>
      <c r="H147" s="278">
        <v>161.44999999999999</v>
      </c>
      <c r="I147" s="278">
        <v>164.05</v>
      </c>
      <c r="J147" s="278">
        <v>166.49999999999997</v>
      </c>
      <c r="K147" s="276">
        <v>161.6</v>
      </c>
      <c r="L147" s="276">
        <v>156.55000000000001</v>
      </c>
      <c r="M147" s="276">
        <v>171.00980000000001</v>
      </c>
    </row>
    <row r="148" spans="1:13">
      <c r="A148" s="300">
        <v>139</v>
      </c>
      <c r="B148" s="276" t="s">
        <v>268</v>
      </c>
      <c r="C148" s="276">
        <v>1334.9</v>
      </c>
      <c r="D148" s="278">
        <v>1343.05</v>
      </c>
      <c r="E148" s="278">
        <v>1316.85</v>
      </c>
      <c r="F148" s="278">
        <v>1298.8</v>
      </c>
      <c r="G148" s="278">
        <v>1272.5999999999999</v>
      </c>
      <c r="H148" s="278">
        <v>1361.1</v>
      </c>
      <c r="I148" s="278">
        <v>1387.3000000000002</v>
      </c>
      <c r="J148" s="278">
        <v>1405.35</v>
      </c>
      <c r="K148" s="276">
        <v>1369.25</v>
      </c>
      <c r="L148" s="276">
        <v>1325</v>
      </c>
      <c r="M148" s="276">
        <v>3.3550900000000001</v>
      </c>
    </row>
    <row r="149" spans="1:13">
      <c r="A149" s="300">
        <v>140</v>
      </c>
      <c r="B149" s="276" t="s">
        <v>148</v>
      </c>
      <c r="C149" s="276">
        <v>78698.149999999994</v>
      </c>
      <c r="D149" s="278">
        <v>78832.71666666666</v>
      </c>
      <c r="E149" s="278">
        <v>78065.43333333332</v>
      </c>
      <c r="F149" s="278">
        <v>77432.71666666666</v>
      </c>
      <c r="G149" s="278">
        <v>76665.43333333332</v>
      </c>
      <c r="H149" s="278">
        <v>79465.43333333332</v>
      </c>
      <c r="I149" s="278">
        <v>80232.716666666674</v>
      </c>
      <c r="J149" s="278">
        <v>80865.43333333332</v>
      </c>
      <c r="K149" s="276">
        <v>79600</v>
      </c>
      <c r="L149" s="276">
        <v>78200</v>
      </c>
      <c r="M149" s="276">
        <v>0.35870000000000002</v>
      </c>
    </row>
    <row r="150" spans="1:13">
      <c r="A150" s="300">
        <v>141</v>
      </c>
      <c r="B150" s="276" t="s">
        <v>267</v>
      </c>
      <c r="C150" s="276">
        <v>32.85</v>
      </c>
      <c r="D150" s="278">
        <v>33.050000000000004</v>
      </c>
      <c r="E150" s="278">
        <v>31.900000000000006</v>
      </c>
      <c r="F150" s="278">
        <v>30.950000000000003</v>
      </c>
      <c r="G150" s="278">
        <v>29.800000000000004</v>
      </c>
      <c r="H150" s="278">
        <v>34.000000000000007</v>
      </c>
      <c r="I150" s="278">
        <v>35.15</v>
      </c>
      <c r="J150" s="278">
        <v>36.100000000000009</v>
      </c>
      <c r="K150" s="276">
        <v>34.200000000000003</v>
      </c>
      <c r="L150" s="276">
        <v>32.1</v>
      </c>
      <c r="M150" s="276">
        <v>27.679390000000001</v>
      </c>
    </row>
    <row r="151" spans="1:13">
      <c r="A151" s="300">
        <v>142</v>
      </c>
      <c r="B151" s="276" t="s">
        <v>149</v>
      </c>
      <c r="C151" s="276">
        <v>1172</v>
      </c>
      <c r="D151" s="278">
        <v>1174.3</v>
      </c>
      <c r="E151" s="278">
        <v>1157.05</v>
      </c>
      <c r="F151" s="278">
        <v>1142.0999999999999</v>
      </c>
      <c r="G151" s="278">
        <v>1124.8499999999999</v>
      </c>
      <c r="H151" s="278">
        <v>1189.25</v>
      </c>
      <c r="I151" s="278">
        <v>1206.5</v>
      </c>
      <c r="J151" s="278">
        <v>1221.45</v>
      </c>
      <c r="K151" s="276">
        <v>1191.55</v>
      </c>
      <c r="L151" s="276">
        <v>1159.3499999999999</v>
      </c>
      <c r="M151" s="276">
        <v>15.6142</v>
      </c>
    </row>
    <row r="152" spans="1:13">
      <c r="A152" s="300">
        <v>143</v>
      </c>
      <c r="B152" s="276" t="s">
        <v>3161</v>
      </c>
      <c r="C152" s="276">
        <v>295.39999999999998</v>
      </c>
      <c r="D152" s="278">
        <v>296.04999999999995</v>
      </c>
      <c r="E152" s="278">
        <v>292.39999999999992</v>
      </c>
      <c r="F152" s="278">
        <v>289.39999999999998</v>
      </c>
      <c r="G152" s="278">
        <v>285.74999999999994</v>
      </c>
      <c r="H152" s="278">
        <v>299.0499999999999</v>
      </c>
      <c r="I152" s="278">
        <v>302.7</v>
      </c>
      <c r="J152" s="278">
        <v>305.69999999999987</v>
      </c>
      <c r="K152" s="276">
        <v>299.7</v>
      </c>
      <c r="L152" s="276">
        <v>293.05</v>
      </c>
      <c r="M152" s="276">
        <v>7.9170499999999997</v>
      </c>
    </row>
    <row r="153" spans="1:13">
      <c r="A153" s="300">
        <v>144</v>
      </c>
      <c r="B153" s="276" t="s">
        <v>269</v>
      </c>
      <c r="C153" s="276">
        <v>920</v>
      </c>
      <c r="D153" s="278">
        <v>918.35</v>
      </c>
      <c r="E153" s="278">
        <v>909.90000000000009</v>
      </c>
      <c r="F153" s="278">
        <v>899.80000000000007</v>
      </c>
      <c r="G153" s="278">
        <v>891.35000000000014</v>
      </c>
      <c r="H153" s="278">
        <v>928.45</v>
      </c>
      <c r="I153" s="278">
        <v>936.90000000000009</v>
      </c>
      <c r="J153" s="278">
        <v>947</v>
      </c>
      <c r="K153" s="276">
        <v>926.8</v>
      </c>
      <c r="L153" s="276">
        <v>908.25</v>
      </c>
      <c r="M153" s="276">
        <v>2.18554</v>
      </c>
    </row>
    <row r="154" spans="1:13">
      <c r="A154" s="300">
        <v>145</v>
      </c>
      <c r="B154" s="276" t="s">
        <v>150</v>
      </c>
      <c r="C154" s="276">
        <v>42.25</v>
      </c>
      <c r="D154" s="278">
        <v>42.416666666666664</v>
      </c>
      <c r="E154" s="278">
        <v>41.18333333333333</v>
      </c>
      <c r="F154" s="278">
        <v>40.116666666666667</v>
      </c>
      <c r="G154" s="278">
        <v>38.883333333333333</v>
      </c>
      <c r="H154" s="278">
        <v>43.483333333333327</v>
      </c>
      <c r="I154" s="278">
        <v>44.716666666666661</v>
      </c>
      <c r="J154" s="278">
        <v>45.783333333333324</v>
      </c>
      <c r="K154" s="276">
        <v>43.65</v>
      </c>
      <c r="L154" s="276">
        <v>41.35</v>
      </c>
      <c r="M154" s="276">
        <v>328.24268000000001</v>
      </c>
    </row>
    <row r="155" spans="1:13">
      <c r="A155" s="300">
        <v>146</v>
      </c>
      <c r="B155" s="276" t="s">
        <v>261</v>
      </c>
      <c r="C155" s="276">
        <v>4236</v>
      </c>
      <c r="D155" s="278">
        <v>4215.7</v>
      </c>
      <c r="E155" s="278">
        <v>4186.3999999999996</v>
      </c>
      <c r="F155" s="278">
        <v>4136.8</v>
      </c>
      <c r="G155" s="278">
        <v>4107.5</v>
      </c>
      <c r="H155" s="278">
        <v>4265.2999999999993</v>
      </c>
      <c r="I155" s="278">
        <v>4294.6000000000004</v>
      </c>
      <c r="J155" s="278">
        <v>4344.1999999999989</v>
      </c>
      <c r="K155" s="276">
        <v>4245</v>
      </c>
      <c r="L155" s="276">
        <v>4166.1000000000004</v>
      </c>
      <c r="M155" s="276">
        <v>2.72479</v>
      </c>
    </row>
    <row r="156" spans="1:13">
      <c r="A156" s="300">
        <v>147</v>
      </c>
      <c r="B156" s="276" t="s">
        <v>153</v>
      </c>
      <c r="C156" s="276">
        <v>17828.7</v>
      </c>
      <c r="D156" s="278">
        <v>17742.066666666666</v>
      </c>
      <c r="E156" s="278">
        <v>17606.633333333331</v>
      </c>
      <c r="F156" s="278">
        <v>17384.566666666666</v>
      </c>
      <c r="G156" s="278">
        <v>17249.133333333331</v>
      </c>
      <c r="H156" s="278">
        <v>17964.133333333331</v>
      </c>
      <c r="I156" s="278">
        <v>18099.566666666666</v>
      </c>
      <c r="J156" s="278">
        <v>18321.633333333331</v>
      </c>
      <c r="K156" s="276">
        <v>17877.5</v>
      </c>
      <c r="L156" s="276">
        <v>17520</v>
      </c>
      <c r="M156" s="276">
        <v>1.2470000000000001</v>
      </c>
    </row>
    <row r="157" spans="1:13">
      <c r="A157" s="300">
        <v>148</v>
      </c>
      <c r="B157" s="276" t="s">
        <v>270</v>
      </c>
      <c r="C157" s="276">
        <v>21.8</v>
      </c>
      <c r="D157" s="278">
        <v>21.950000000000003</v>
      </c>
      <c r="E157" s="278">
        <v>21.550000000000004</v>
      </c>
      <c r="F157" s="278">
        <v>21.3</v>
      </c>
      <c r="G157" s="278">
        <v>20.900000000000002</v>
      </c>
      <c r="H157" s="278">
        <v>22.200000000000006</v>
      </c>
      <c r="I157" s="278">
        <v>22.600000000000005</v>
      </c>
      <c r="J157" s="278">
        <v>22.850000000000009</v>
      </c>
      <c r="K157" s="276">
        <v>22.35</v>
      </c>
      <c r="L157" s="276">
        <v>21.7</v>
      </c>
      <c r="M157" s="276">
        <v>113.3383</v>
      </c>
    </row>
    <row r="158" spans="1:13">
      <c r="A158" s="300">
        <v>149</v>
      </c>
      <c r="B158" s="276" t="s">
        <v>155</v>
      </c>
      <c r="C158" s="276">
        <v>106.85</v>
      </c>
      <c r="D158" s="278">
        <v>106.06666666666666</v>
      </c>
      <c r="E158" s="278">
        <v>104.33333333333333</v>
      </c>
      <c r="F158" s="278">
        <v>101.81666666666666</v>
      </c>
      <c r="G158" s="278">
        <v>100.08333333333333</v>
      </c>
      <c r="H158" s="278">
        <v>108.58333333333333</v>
      </c>
      <c r="I158" s="278">
        <v>110.31666666666668</v>
      </c>
      <c r="J158" s="278">
        <v>112.83333333333333</v>
      </c>
      <c r="K158" s="276">
        <v>107.8</v>
      </c>
      <c r="L158" s="276">
        <v>103.55</v>
      </c>
      <c r="M158" s="276">
        <v>121.22984</v>
      </c>
    </row>
    <row r="159" spans="1:13">
      <c r="A159" s="300">
        <v>150</v>
      </c>
      <c r="B159" s="276" t="s">
        <v>156</v>
      </c>
      <c r="C159" s="276">
        <v>98.55</v>
      </c>
      <c r="D159" s="278">
        <v>98.616666666666674</v>
      </c>
      <c r="E159" s="278">
        <v>97.433333333333351</v>
      </c>
      <c r="F159" s="278">
        <v>96.316666666666677</v>
      </c>
      <c r="G159" s="278">
        <v>95.133333333333354</v>
      </c>
      <c r="H159" s="278">
        <v>99.733333333333348</v>
      </c>
      <c r="I159" s="278">
        <v>100.91666666666669</v>
      </c>
      <c r="J159" s="278">
        <v>102.03333333333335</v>
      </c>
      <c r="K159" s="276">
        <v>99.8</v>
      </c>
      <c r="L159" s="276">
        <v>97.5</v>
      </c>
      <c r="M159" s="276">
        <v>348.13873000000001</v>
      </c>
    </row>
    <row r="160" spans="1:13">
      <c r="A160" s="300">
        <v>151</v>
      </c>
      <c r="B160" s="276" t="s">
        <v>271</v>
      </c>
      <c r="C160" s="276">
        <v>524.45000000000005</v>
      </c>
      <c r="D160" s="278">
        <v>526.0333333333333</v>
      </c>
      <c r="E160" s="278">
        <v>515.06666666666661</v>
      </c>
      <c r="F160" s="278">
        <v>505.68333333333328</v>
      </c>
      <c r="G160" s="278">
        <v>494.71666666666658</v>
      </c>
      <c r="H160" s="278">
        <v>535.41666666666663</v>
      </c>
      <c r="I160" s="278">
        <v>546.38333333333333</v>
      </c>
      <c r="J160" s="278">
        <v>555.76666666666665</v>
      </c>
      <c r="K160" s="276">
        <v>537</v>
      </c>
      <c r="L160" s="276">
        <v>516.65</v>
      </c>
      <c r="M160" s="276">
        <v>5.5057</v>
      </c>
    </row>
    <row r="161" spans="1:13">
      <c r="A161" s="300">
        <v>152</v>
      </c>
      <c r="B161" s="276" t="s">
        <v>272</v>
      </c>
      <c r="C161" s="276">
        <v>3042.3</v>
      </c>
      <c r="D161" s="278">
        <v>3044.1833333333329</v>
      </c>
      <c r="E161" s="278">
        <v>3020.3666666666659</v>
      </c>
      <c r="F161" s="278">
        <v>2998.4333333333329</v>
      </c>
      <c r="G161" s="278">
        <v>2974.6166666666659</v>
      </c>
      <c r="H161" s="278">
        <v>3066.1166666666659</v>
      </c>
      <c r="I161" s="278">
        <v>3089.9333333333325</v>
      </c>
      <c r="J161" s="278">
        <v>3111.8666666666659</v>
      </c>
      <c r="K161" s="276">
        <v>3068</v>
      </c>
      <c r="L161" s="276">
        <v>3022.25</v>
      </c>
      <c r="M161" s="276">
        <v>0.47865999999999997</v>
      </c>
    </row>
    <row r="162" spans="1:13">
      <c r="A162" s="300">
        <v>153</v>
      </c>
      <c r="B162" s="276" t="s">
        <v>157</v>
      </c>
      <c r="C162" s="276">
        <v>107.1</v>
      </c>
      <c r="D162" s="278">
        <v>106.26666666666665</v>
      </c>
      <c r="E162" s="278">
        <v>105.18333333333331</v>
      </c>
      <c r="F162" s="278">
        <v>103.26666666666665</v>
      </c>
      <c r="G162" s="278">
        <v>102.18333333333331</v>
      </c>
      <c r="H162" s="278">
        <v>108.18333333333331</v>
      </c>
      <c r="I162" s="278">
        <v>109.26666666666665</v>
      </c>
      <c r="J162" s="278">
        <v>111.18333333333331</v>
      </c>
      <c r="K162" s="276">
        <v>107.35</v>
      </c>
      <c r="L162" s="276">
        <v>104.35</v>
      </c>
      <c r="M162" s="276">
        <v>30.851849999999999</v>
      </c>
    </row>
    <row r="163" spans="1:13">
      <c r="A163" s="300">
        <v>154</v>
      </c>
      <c r="B163" s="276" t="s">
        <v>158</v>
      </c>
      <c r="C163" s="276">
        <v>89.85</v>
      </c>
      <c r="D163" s="278">
        <v>89.366666666666674</v>
      </c>
      <c r="E163" s="278">
        <v>87.733333333333348</v>
      </c>
      <c r="F163" s="278">
        <v>85.616666666666674</v>
      </c>
      <c r="G163" s="278">
        <v>83.983333333333348</v>
      </c>
      <c r="H163" s="278">
        <v>91.483333333333348</v>
      </c>
      <c r="I163" s="278">
        <v>93.116666666666674</v>
      </c>
      <c r="J163" s="278">
        <v>95.233333333333348</v>
      </c>
      <c r="K163" s="276">
        <v>91</v>
      </c>
      <c r="L163" s="276">
        <v>87.25</v>
      </c>
      <c r="M163" s="276">
        <v>441.26893999999999</v>
      </c>
    </row>
    <row r="164" spans="1:13">
      <c r="A164" s="300">
        <v>155</v>
      </c>
      <c r="B164" s="276" t="s">
        <v>159</v>
      </c>
      <c r="C164" s="276">
        <v>24013.35</v>
      </c>
      <c r="D164" s="278">
        <v>23780.95</v>
      </c>
      <c r="E164" s="278">
        <v>23459.9</v>
      </c>
      <c r="F164" s="278">
        <v>22906.45</v>
      </c>
      <c r="G164" s="278">
        <v>22585.4</v>
      </c>
      <c r="H164" s="278">
        <v>24334.400000000001</v>
      </c>
      <c r="I164" s="278">
        <v>24655.449999999997</v>
      </c>
      <c r="J164" s="278">
        <v>25208.9</v>
      </c>
      <c r="K164" s="276">
        <v>24102</v>
      </c>
      <c r="L164" s="276">
        <v>23227.5</v>
      </c>
      <c r="M164" s="276">
        <v>0.46292</v>
      </c>
    </row>
    <row r="165" spans="1:13">
      <c r="A165" s="300">
        <v>156</v>
      </c>
      <c r="B165" s="276" t="s">
        <v>160</v>
      </c>
      <c r="C165" s="276">
        <v>1468.35</v>
      </c>
      <c r="D165" s="278">
        <v>1475.5666666666666</v>
      </c>
      <c r="E165" s="278">
        <v>1433.7333333333331</v>
      </c>
      <c r="F165" s="278">
        <v>1399.1166666666666</v>
      </c>
      <c r="G165" s="278">
        <v>1357.2833333333331</v>
      </c>
      <c r="H165" s="278">
        <v>1510.1833333333332</v>
      </c>
      <c r="I165" s="278">
        <v>1552.0166666666667</v>
      </c>
      <c r="J165" s="278">
        <v>1586.6333333333332</v>
      </c>
      <c r="K165" s="276">
        <v>1517.4</v>
      </c>
      <c r="L165" s="276">
        <v>1440.95</v>
      </c>
      <c r="M165" s="276">
        <v>21.740089999999999</v>
      </c>
    </row>
    <row r="166" spans="1:13">
      <c r="A166" s="300">
        <v>157</v>
      </c>
      <c r="B166" s="276" t="s">
        <v>161</v>
      </c>
      <c r="C166" s="276">
        <v>262.05</v>
      </c>
      <c r="D166" s="278">
        <v>261.76666666666665</v>
      </c>
      <c r="E166" s="278">
        <v>258.08333333333331</v>
      </c>
      <c r="F166" s="278">
        <v>254.11666666666667</v>
      </c>
      <c r="G166" s="278">
        <v>250.43333333333334</v>
      </c>
      <c r="H166" s="278">
        <v>265.73333333333329</v>
      </c>
      <c r="I166" s="278">
        <v>269.41666666666669</v>
      </c>
      <c r="J166" s="278">
        <v>273.38333333333327</v>
      </c>
      <c r="K166" s="276">
        <v>265.45</v>
      </c>
      <c r="L166" s="276">
        <v>257.8</v>
      </c>
      <c r="M166" s="276">
        <v>106.39543</v>
      </c>
    </row>
    <row r="167" spans="1:13">
      <c r="A167" s="300">
        <v>158</v>
      </c>
      <c r="B167" s="276" t="s">
        <v>162</v>
      </c>
      <c r="C167" s="276">
        <v>115.5</v>
      </c>
      <c r="D167" s="278">
        <v>116.05</v>
      </c>
      <c r="E167" s="278">
        <v>113.85</v>
      </c>
      <c r="F167" s="278">
        <v>112.2</v>
      </c>
      <c r="G167" s="278">
        <v>110</v>
      </c>
      <c r="H167" s="278">
        <v>117.69999999999999</v>
      </c>
      <c r="I167" s="278">
        <v>119.9</v>
      </c>
      <c r="J167" s="278">
        <v>121.54999999999998</v>
      </c>
      <c r="K167" s="276">
        <v>118.25</v>
      </c>
      <c r="L167" s="276">
        <v>114.4</v>
      </c>
      <c r="M167" s="276">
        <v>135.17458999999999</v>
      </c>
    </row>
    <row r="168" spans="1:13">
      <c r="A168" s="300">
        <v>159</v>
      </c>
      <c r="B168" s="276" t="s">
        <v>275</v>
      </c>
      <c r="C168" s="276">
        <v>5255.4</v>
      </c>
      <c r="D168" s="278">
        <v>5275.1500000000005</v>
      </c>
      <c r="E168" s="278">
        <v>5215.2500000000009</v>
      </c>
      <c r="F168" s="278">
        <v>5175.1000000000004</v>
      </c>
      <c r="G168" s="278">
        <v>5115.2000000000007</v>
      </c>
      <c r="H168" s="278">
        <v>5315.3000000000011</v>
      </c>
      <c r="I168" s="278">
        <v>5375.2000000000007</v>
      </c>
      <c r="J168" s="278">
        <v>5415.3500000000013</v>
      </c>
      <c r="K168" s="276">
        <v>5335.05</v>
      </c>
      <c r="L168" s="276">
        <v>5235</v>
      </c>
      <c r="M168" s="276">
        <v>1.8275399999999999</v>
      </c>
    </row>
    <row r="169" spans="1:13">
      <c r="A169" s="300">
        <v>160</v>
      </c>
      <c r="B169" s="276" t="s">
        <v>277</v>
      </c>
      <c r="C169" s="276">
        <v>10940.65</v>
      </c>
      <c r="D169" s="278">
        <v>10966.1</v>
      </c>
      <c r="E169" s="278">
        <v>10671.2</v>
      </c>
      <c r="F169" s="278">
        <v>10401.75</v>
      </c>
      <c r="G169" s="278">
        <v>10106.85</v>
      </c>
      <c r="H169" s="278">
        <v>11235.550000000001</v>
      </c>
      <c r="I169" s="278">
        <v>11530.449999999999</v>
      </c>
      <c r="J169" s="278">
        <v>11799.900000000001</v>
      </c>
      <c r="K169" s="276">
        <v>11261</v>
      </c>
      <c r="L169" s="276">
        <v>10696.65</v>
      </c>
      <c r="M169" s="276">
        <v>0.10222000000000001</v>
      </c>
    </row>
    <row r="170" spans="1:13">
      <c r="A170" s="300">
        <v>161</v>
      </c>
      <c r="B170" s="276" t="s">
        <v>163</v>
      </c>
      <c r="C170" s="276">
        <v>1606.7</v>
      </c>
      <c r="D170" s="278">
        <v>1611.3</v>
      </c>
      <c r="E170" s="278">
        <v>1590.6</v>
      </c>
      <c r="F170" s="278">
        <v>1574.5</v>
      </c>
      <c r="G170" s="278">
        <v>1553.8</v>
      </c>
      <c r="H170" s="278">
        <v>1627.3999999999999</v>
      </c>
      <c r="I170" s="278">
        <v>1648.1000000000001</v>
      </c>
      <c r="J170" s="278">
        <v>1664.1999999999998</v>
      </c>
      <c r="K170" s="276">
        <v>1632</v>
      </c>
      <c r="L170" s="276">
        <v>1595.2</v>
      </c>
      <c r="M170" s="276">
        <v>10.105320000000001</v>
      </c>
    </row>
    <row r="171" spans="1:13">
      <c r="A171" s="300">
        <v>162</v>
      </c>
      <c r="B171" s="276" t="s">
        <v>273</v>
      </c>
      <c r="C171" s="276">
        <v>2369.75</v>
      </c>
      <c r="D171" s="278">
        <v>2347.8166666666666</v>
      </c>
      <c r="E171" s="278">
        <v>2316.9333333333334</v>
      </c>
      <c r="F171" s="278">
        <v>2264.1166666666668</v>
      </c>
      <c r="G171" s="278">
        <v>2233.2333333333336</v>
      </c>
      <c r="H171" s="278">
        <v>2400.6333333333332</v>
      </c>
      <c r="I171" s="278">
        <v>2431.5166666666664</v>
      </c>
      <c r="J171" s="278">
        <v>2484.333333333333</v>
      </c>
      <c r="K171" s="276">
        <v>2378.6999999999998</v>
      </c>
      <c r="L171" s="276">
        <v>2295</v>
      </c>
      <c r="M171" s="276">
        <v>5.0541700000000001</v>
      </c>
    </row>
    <row r="172" spans="1:13">
      <c r="A172" s="300">
        <v>163</v>
      </c>
      <c r="B172" s="276" t="s">
        <v>164</v>
      </c>
      <c r="C172" s="276">
        <v>35.65</v>
      </c>
      <c r="D172" s="278">
        <v>35.699999999999996</v>
      </c>
      <c r="E172" s="278">
        <v>34.699999999999989</v>
      </c>
      <c r="F172" s="278">
        <v>33.749999999999993</v>
      </c>
      <c r="G172" s="278">
        <v>32.749999999999986</v>
      </c>
      <c r="H172" s="278">
        <v>36.649999999999991</v>
      </c>
      <c r="I172" s="278">
        <v>37.650000000000006</v>
      </c>
      <c r="J172" s="278">
        <v>38.599999999999994</v>
      </c>
      <c r="K172" s="276">
        <v>36.700000000000003</v>
      </c>
      <c r="L172" s="276">
        <v>34.75</v>
      </c>
      <c r="M172" s="276">
        <v>1202.0808099999999</v>
      </c>
    </row>
    <row r="173" spans="1:13">
      <c r="A173" s="300">
        <v>164</v>
      </c>
      <c r="B173" s="276" t="s">
        <v>274</v>
      </c>
      <c r="C173" s="276">
        <v>378.2</v>
      </c>
      <c r="D173" s="278">
        <v>378.81666666666666</v>
      </c>
      <c r="E173" s="278">
        <v>372.88333333333333</v>
      </c>
      <c r="F173" s="278">
        <v>367.56666666666666</v>
      </c>
      <c r="G173" s="278">
        <v>361.63333333333333</v>
      </c>
      <c r="H173" s="278">
        <v>384.13333333333333</v>
      </c>
      <c r="I173" s="278">
        <v>390.06666666666661</v>
      </c>
      <c r="J173" s="278">
        <v>395.38333333333333</v>
      </c>
      <c r="K173" s="276">
        <v>384.75</v>
      </c>
      <c r="L173" s="276">
        <v>373.5</v>
      </c>
      <c r="M173" s="276">
        <v>2.2722799999999999</v>
      </c>
    </row>
    <row r="174" spans="1:13">
      <c r="A174" s="300">
        <v>165</v>
      </c>
      <c r="B174" s="276" t="s">
        <v>491</v>
      </c>
      <c r="C174" s="276">
        <v>1000.6</v>
      </c>
      <c r="D174" s="278">
        <v>993.86666666666667</v>
      </c>
      <c r="E174" s="278">
        <v>982.73333333333335</v>
      </c>
      <c r="F174" s="278">
        <v>964.86666666666667</v>
      </c>
      <c r="G174" s="278">
        <v>953.73333333333335</v>
      </c>
      <c r="H174" s="278">
        <v>1011.7333333333333</v>
      </c>
      <c r="I174" s="278">
        <v>1022.8666666666668</v>
      </c>
      <c r="J174" s="278">
        <v>1040.7333333333333</v>
      </c>
      <c r="K174" s="276">
        <v>1005</v>
      </c>
      <c r="L174" s="276">
        <v>976</v>
      </c>
      <c r="M174" s="276">
        <v>19.54683</v>
      </c>
    </row>
    <row r="175" spans="1:13">
      <c r="A175" s="300">
        <v>166</v>
      </c>
      <c r="B175" s="276" t="s">
        <v>165</v>
      </c>
      <c r="C175" s="276">
        <v>194.35</v>
      </c>
      <c r="D175" s="278">
        <v>194.68333333333331</v>
      </c>
      <c r="E175" s="278">
        <v>192.41666666666663</v>
      </c>
      <c r="F175" s="278">
        <v>190.48333333333332</v>
      </c>
      <c r="G175" s="278">
        <v>188.21666666666664</v>
      </c>
      <c r="H175" s="278">
        <v>196.61666666666662</v>
      </c>
      <c r="I175" s="278">
        <v>198.88333333333333</v>
      </c>
      <c r="J175" s="278">
        <v>200.81666666666661</v>
      </c>
      <c r="K175" s="276">
        <v>196.95</v>
      </c>
      <c r="L175" s="276">
        <v>192.75</v>
      </c>
      <c r="M175" s="276">
        <v>83.467479999999995</v>
      </c>
    </row>
    <row r="176" spans="1:13">
      <c r="A176" s="300">
        <v>167</v>
      </c>
      <c r="B176" s="276" t="s">
        <v>276</v>
      </c>
      <c r="C176" s="276">
        <v>289.14999999999998</v>
      </c>
      <c r="D176" s="278">
        <v>288.64999999999998</v>
      </c>
      <c r="E176" s="278">
        <v>285.89999999999998</v>
      </c>
      <c r="F176" s="278">
        <v>282.64999999999998</v>
      </c>
      <c r="G176" s="278">
        <v>279.89999999999998</v>
      </c>
      <c r="H176" s="278">
        <v>291.89999999999998</v>
      </c>
      <c r="I176" s="278">
        <v>294.64999999999998</v>
      </c>
      <c r="J176" s="278">
        <v>297.89999999999998</v>
      </c>
      <c r="K176" s="276">
        <v>291.39999999999998</v>
      </c>
      <c r="L176" s="276">
        <v>285.39999999999998</v>
      </c>
      <c r="M176" s="276">
        <v>2.14676</v>
      </c>
    </row>
    <row r="177" spans="1:13">
      <c r="A177" s="300">
        <v>168</v>
      </c>
      <c r="B177" s="276" t="s">
        <v>278</v>
      </c>
      <c r="C177" s="276">
        <v>497.85</v>
      </c>
      <c r="D177" s="278">
        <v>503.01666666666665</v>
      </c>
      <c r="E177" s="278">
        <v>488.0333333333333</v>
      </c>
      <c r="F177" s="278">
        <v>478.21666666666664</v>
      </c>
      <c r="G177" s="278">
        <v>463.23333333333329</v>
      </c>
      <c r="H177" s="278">
        <v>512.83333333333326</v>
      </c>
      <c r="I177" s="278">
        <v>527.81666666666661</v>
      </c>
      <c r="J177" s="278">
        <v>537.63333333333333</v>
      </c>
      <c r="K177" s="276">
        <v>518</v>
      </c>
      <c r="L177" s="276">
        <v>493.2</v>
      </c>
      <c r="M177" s="276">
        <v>1.7696700000000001</v>
      </c>
    </row>
    <row r="178" spans="1:13">
      <c r="A178" s="300">
        <v>169</v>
      </c>
      <c r="B178" s="276" t="s">
        <v>279</v>
      </c>
      <c r="C178" s="276">
        <v>482.65</v>
      </c>
      <c r="D178" s="278">
        <v>483.08333333333331</v>
      </c>
      <c r="E178" s="278">
        <v>474.56666666666661</v>
      </c>
      <c r="F178" s="278">
        <v>466.48333333333329</v>
      </c>
      <c r="G178" s="278">
        <v>457.96666666666658</v>
      </c>
      <c r="H178" s="278">
        <v>491.16666666666663</v>
      </c>
      <c r="I178" s="278">
        <v>499.68333333333339</v>
      </c>
      <c r="J178" s="278">
        <v>507.76666666666665</v>
      </c>
      <c r="K178" s="276">
        <v>491.6</v>
      </c>
      <c r="L178" s="276">
        <v>475</v>
      </c>
      <c r="M178" s="276">
        <v>3.9359099999999998</v>
      </c>
    </row>
    <row r="179" spans="1:13">
      <c r="A179" s="300">
        <v>170</v>
      </c>
      <c r="B179" s="276" t="s">
        <v>167</v>
      </c>
      <c r="C179" s="276">
        <v>889.4</v>
      </c>
      <c r="D179" s="278">
        <v>884.4</v>
      </c>
      <c r="E179" s="278">
        <v>877.3</v>
      </c>
      <c r="F179" s="278">
        <v>865.19999999999993</v>
      </c>
      <c r="G179" s="278">
        <v>858.09999999999991</v>
      </c>
      <c r="H179" s="278">
        <v>896.5</v>
      </c>
      <c r="I179" s="278">
        <v>903.60000000000014</v>
      </c>
      <c r="J179" s="278">
        <v>915.7</v>
      </c>
      <c r="K179" s="276">
        <v>891.5</v>
      </c>
      <c r="L179" s="276">
        <v>872.3</v>
      </c>
      <c r="M179" s="276">
        <v>7.65306</v>
      </c>
    </row>
    <row r="180" spans="1:13">
      <c r="A180" s="300">
        <v>171</v>
      </c>
      <c r="B180" s="276" t="s">
        <v>168</v>
      </c>
      <c r="C180" s="276">
        <v>237.2</v>
      </c>
      <c r="D180" s="278">
        <v>235.75</v>
      </c>
      <c r="E180" s="278">
        <v>232</v>
      </c>
      <c r="F180" s="278">
        <v>226.8</v>
      </c>
      <c r="G180" s="278">
        <v>223.05</v>
      </c>
      <c r="H180" s="278">
        <v>240.95</v>
      </c>
      <c r="I180" s="278">
        <v>244.7</v>
      </c>
      <c r="J180" s="278">
        <v>249.89999999999998</v>
      </c>
      <c r="K180" s="276">
        <v>239.5</v>
      </c>
      <c r="L180" s="276">
        <v>230.55</v>
      </c>
      <c r="M180" s="276">
        <v>231.90815000000001</v>
      </c>
    </row>
    <row r="181" spans="1:13">
      <c r="A181" s="300">
        <v>172</v>
      </c>
      <c r="B181" s="276" t="s">
        <v>169</v>
      </c>
      <c r="C181" s="276">
        <v>127.25</v>
      </c>
      <c r="D181" s="278">
        <v>126.85000000000001</v>
      </c>
      <c r="E181" s="278">
        <v>125.45000000000002</v>
      </c>
      <c r="F181" s="278">
        <v>123.65</v>
      </c>
      <c r="G181" s="278">
        <v>122.25000000000001</v>
      </c>
      <c r="H181" s="278">
        <v>128.65000000000003</v>
      </c>
      <c r="I181" s="278">
        <v>130.05000000000001</v>
      </c>
      <c r="J181" s="278">
        <v>131.85000000000002</v>
      </c>
      <c r="K181" s="276">
        <v>128.25</v>
      </c>
      <c r="L181" s="276">
        <v>125.05</v>
      </c>
      <c r="M181" s="276">
        <v>91.293679999999995</v>
      </c>
    </row>
    <row r="182" spans="1:13">
      <c r="A182" s="300">
        <v>173</v>
      </c>
      <c r="B182" s="276" t="s">
        <v>170</v>
      </c>
      <c r="C182" s="276">
        <v>1946.75</v>
      </c>
      <c r="D182" s="278">
        <v>1951.9166666666667</v>
      </c>
      <c r="E182" s="278">
        <v>1934.8333333333335</v>
      </c>
      <c r="F182" s="278">
        <v>1922.9166666666667</v>
      </c>
      <c r="G182" s="278">
        <v>1905.8333333333335</v>
      </c>
      <c r="H182" s="278">
        <v>1963.8333333333335</v>
      </c>
      <c r="I182" s="278">
        <v>1980.916666666667</v>
      </c>
      <c r="J182" s="278">
        <v>1992.8333333333335</v>
      </c>
      <c r="K182" s="276">
        <v>1969</v>
      </c>
      <c r="L182" s="276">
        <v>1940</v>
      </c>
      <c r="M182" s="276">
        <v>85.213880000000003</v>
      </c>
    </row>
    <row r="183" spans="1:13">
      <c r="A183" s="300">
        <v>174</v>
      </c>
      <c r="B183" s="276" t="s">
        <v>171</v>
      </c>
      <c r="C183" s="276">
        <v>54.9</v>
      </c>
      <c r="D183" s="278">
        <v>54.833333333333336</v>
      </c>
      <c r="E183" s="278">
        <v>53.516666666666673</v>
      </c>
      <c r="F183" s="278">
        <v>52.13333333333334</v>
      </c>
      <c r="G183" s="278">
        <v>50.816666666666677</v>
      </c>
      <c r="H183" s="278">
        <v>56.216666666666669</v>
      </c>
      <c r="I183" s="278">
        <v>57.533333333333331</v>
      </c>
      <c r="J183" s="278">
        <v>58.916666666666664</v>
      </c>
      <c r="K183" s="276">
        <v>56.15</v>
      </c>
      <c r="L183" s="276">
        <v>53.45</v>
      </c>
      <c r="M183" s="276">
        <v>650.64684</v>
      </c>
    </row>
    <row r="184" spans="1:13">
      <c r="A184" s="300">
        <v>175</v>
      </c>
      <c r="B184" s="276" t="s">
        <v>3523</v>
      </c>
      <c r="C184" s="276">
        <v>858.85</v>
      </c>
      <c r="D184" s="278">
        <v>853.36666666666667</v>
      </c>
      <c r="E184" s="278">
        <v>845.73333333333335</v>
      </c>
      <c r="F184" s="278">
        <v>832.61666666666667</v>
      </c>
      <c r="G184" s="278">
        <v>824.98333333333335</v>
      </c>
      <c r="H184" s="278">
        <v>866.48333333333335</v>
      </c>
      <c r="I184" s="278">
        <v>874.11666666666679</v>
      </c>
      <c r="J184" s="278">
        <v>887.23333333333335</v>
      </c>
      <c r="K184" s="276">
        <v>861</v>
      </c>
      <c r="L184" s="276">
        <v>840.25</v>
      </c>
      <c r="M184" s="276">
        <v>32.309310000000004</v>
      </c>
    </row>
    <row r="185" spans="1:13">
      <c r="A185" s="300">
        <v>176</v>
      </c>
      <c r="B185" s="276" t="s">
        <v>280</v>
      </c>
      <c r="C185" s="276">
        <v>863</v>
      </c>
      <c r="D185" s="278">
        <v>863.48333333333323</v>
      </c>
      <c r="E185" s="278">
        <v>855.96666666666647</v>
      </c>
      <c r="F185" s="278">
        <v>848.93333333333328</v>
      </c>
      <c r="G185" s="278">
        <v>841.41666666666652</v>
      </c>
      <c r="H185" s="278">
        <v>870.51666666666642</v>
      </c>
      <c r="I185" s="278">
        <v>878.03333333333308</v>
      </c>
      <c r="J185" s="278">
        <v>885.06666666666638</v>
      </c>
      <c r="K185" s="276">
        <v>871</v>
      </c>
      <c r="L185" s="276">
        <v>856.45</v>
      </c>
      <c r="M185" s="276">
        <v>16.541730000000001</v>
      </c>
    </row>
    <row r="186" spans="1:13">
      <c r="A186" s="300">
        <v>177</v>
      </c>
      <c r="B186" s="276" t="s">
        <v>172</v>
      </c>
      <c r="C186" s="276">
        <v>263.5</v>
      </c>
      <c r="D186" s="278">
        <v>260.4666666666667</v>
      </c>
      <c r="E186" s="278">
        <v>256.58333333333337</v>
      </c>
      <c r="F186" s="278">
        <v>249.66666666666669</v>
      </c>
      <c r="G186" s="278">
        <v>245.78333333333336</v>
      </c>
      <c r="H186" s="278">
        <v>267.38333333333338</v>
      </c>
      <c r="I186" s="278">
        <v>271.26666666666671</v>
      </c>
      <c r="J186" s="278">
        <v>278.18333333333339</v>
      </c>
      <c r="K186" s="276">
        <v>264.35000000000002</v>
      </c>
      <c r="L186" s="276">
        <v>253.55</v>
      </c>
      <c r="M186" s="276">
        <v>792.52023999999994</v>
      </c>
    </row>
    <row r="187" spans="1:13">
      <c r="A187" s="300">
        <v>178</v>
      </c>
      <c r="B187" s="276" t="s">
        <v>173</v>
      </c>
      <c r="C187" s="276">
        <v>24912.85</v>
      </c>
      <c r="D187" s="278">
        <v>25022.716666666664</v>
      </c>
      <c r="E187" s="278">
        <v>24710.433333333327</v>
      </c>
      <c r="F187" s="278">
        <v>24508.016666666663</v>
      </c>
      <c r="G187" s="278">
        <v>24195.733333333326</v>
      </c>
      <c r="H187" s="278">
        <v>25225.133333333328</v>
      </c>
      <c r="I187" s="278">
        <v>25537.416666666661</v>
      </c>
      <c r="J187" s="278">
        <v>25739.833333333328</v>
      </c>
      <c r="K187" s="276">
        <v>25335</v>
      </c>
      <c r="L187" s="276">
        <v>24820.3</v>
      </c>
      <c r="M187" s="276">
        <v>0.63297999999999999</v>
      </c>
    </row>
    <row r="188" spans="1:13">
      <c r="A188" s="300">
        <v>179</v>
      </c>
      <c r="B188" s="276" t="s">
        <v>174</v>
      </c>
      <c r="C188" s="276">
        <v>1528.75</v>
      </c>
      <c r="D188" s="278">
        <v>1531.9166666666667</v>
      </c>
      <c r="E188" s="278">
        <v>1508.8333333333335</v>
      </c>
      <c r="F188" s="278">
        <v>1488.9166666666667</v>
      </c>
      <c r="G188" s="278">
        <v>1465.8333333333335</v>
      </c>
      <c r="H188" s="278">
        <v>1551.8333333333335</v>
      </c>
      <c r="I188" s="278">
        <v>1574.916666666667</v>
      </c>
      <c r="J188" s="278">
        <v>1594.8333333333335</v>
      </c>
      <c r="K188" s="276">
        <v>1555</v>
      </c>
      <c r="L188" s="276">
        <v>1512</v>
      </c>
      <c r="M188" s="276">
        <v>4.4270399999999999</v>
      </c>
    </row>
    <row r="189" spans="1:13">
      <c r="A189" s="300">
        <v>180</v>
      </c>
      <c r="B189" s="276" t="s">
        <v>175</v>
      </c>
      <c r="C189" s="276">
        <v>5332.9</v>
      </c>
      <c r="D189" s="278">
        <v>5303.2333333333327</v>
      </c>
      <c r="E189" s="278">
        <v>5259.0666666666657</v>
      </c>
      <c r="F189" s="278">
        <v>5185.2333333333327</v>
      </c>
      <c r="G189" s="278">
        <v>5141.0666666666657</v>
      </c>
      <c r="H189" s="278">
        <v>5377.0666666666657</v>
      </c>
      <c r="I189" s="278">
        <v>5421.2333333333318</v>
      </c>
      <c r="J189" s="278">
        <v>5495.0666666666657</v>
      </c>
      <c r="K189" s="276">
        <v>5347.4</v>
      </c>
      <c r="L189" s="276">
        <v>5229.3999999999996</v>
      </c>
      <c r="M189" s="276">
        <v>1.3154999999999999</v>
      </c>
    </row>
    <row r="190" spans="1:13">
      <c r="A190" s="300">
        <v>181</v>
      </c>
      <c r="B190" s="276" t="s">
        <v>176</v>
      </c>
      <c r="C190" s="276">
        <v>1003.1</v>
      </c>
      <c r="D190" s="278">
        <v>1011.5500000000001</v>
      </c>
      <c r="E190" s="278">
        <v>977.80000000000018</v>
      </c>
      <c r="F190" s="278">
        <v>952.50000000000011</v>
      </c>
      <c r="G190" s="278">
        <v>918.75000000000023</v>
      </c>
      <c r="H190" s="278">
        <v>1036.8500000000001</v>
      </c>
      <c r="I190" s="278">
        <v>1070.5999999999999</v>
      </c>
      <c r="J190" s="278">
        <v>1095.9000000000001</v>
      </c>
      <c r="K190" s="276">
        <v>1045.3</v>
      </c>
      <c r="L190" s="276">
        <v>986.25</v>
      </c>
      <c r="M190" s="276">
        <v>50.599130000000002</v>
      </c>
    </row>
    <row r="191" spans="1:13">
      <c r="A191" s="300">
        <v>182</v>
      </c>
      <c r="B191" s="276" t="s">
        <v>178</v>
      </c>
      <c r="C191" s="276">
        <v>569.04999999999995</v>
      </c>
      <c r="D191" s="278">
        <v>562.38333333333333</v>
      </c>
      <c r="E191" s="278">
        <v>551.86666666666667</v>
      </c>
      <c r="F191" s="278">
        <v>534.68333333333339</v>
      </c>
      <c r="G191" s="278">
        <v>524.16666666666674</v>
      </c>
      <c r="H191" s="278">
        <v>579.56666666666661</v>
      </c>
      <c r="I191" s="278">
        <v>590.08333333333326</v>
      </c>
      <c r="J191" s="278">
        <v>607.26666666666654</v>
      </c>
      <c r="K191" s="276">
        <v>572.9</v>
      </c>
      <c r="L191" s="276">
        <v>545.20000000000005</v>
      </c>
      <c r="M191" s="276">
        <v>161.77536000000001</v>
      </c>
    </row>
    <row r="192" spans="1:13">
      <c r="A192" s="300">
        <v>183</v>
      </c>
      <c r="B192" s="276" t="s">
        <v>179</v>
      </c>
      <c r="C192" s="276">
        <v>443.8</v>
      </c>
      <c r="D192" s="278">
        <v>448.48333333333329</v>
      </c>
      <c r="E192" s="278">
        <v>435.96666666666658</v>
      </c>
      <c r="F192" s="278">
        <v>428.13333333333327</v>
      </c>
      <c r="G192" s="278">
        <v>415.61666666666656</v>
      </c>
      <c r="H192" s="278">
        <v>456.31666666666661</v>
      </c>
      <c r="I192" s="278">
        <v>468.83333333333337</v>
      </c>
      <c r="J192" s="278">
        <v>476.66666666666663</v>
      </c>
      <c r="K192" s="276">
        <v>461</v>
      </c>
      <c r="L192" s="276">
        <v>440.65</v>
      </c>
      <c r="M192" s="276">
        <v>103.55986</v>
      </c>
    </row>
    <row r="193" spans="1:13">
      <c r="A193" s="300">
        <v>184</v>
      </c>
      <c r="B193" s="276" t="s">
        <v>282</v>
      </c>
      <c r="C193" s="276">
        <v>572.1</v>
      </c>
      <c r="D193" s="278">
        <v>571.81666666666672</v>
      </c>
      <c r="E193" s="278">
        <v>567.98333333333346</v>
      </c>
      <c r="F193" s="278">
        <v>563.86666666666679</v>
      </c>
      <c r="G193" s="278">
        <v>560.03333333333353</v>
      </c>
      <c r="H193" s="278">
        <v>575.93333333333339</v>
      </c>
      <c r="I193" s="278">
        <v>579.76666666666665</v>
      </c>
      <c r="J193" s="278">
        <v>583.88333333333333</v>
      </c>
      <c r="K193" s="276">
        <v>575.65</v>
      </c>
      <c r="L193" s="276">
        <v>567.70000000000005</v>
      </c>
      <c r="M193" s="276">
        <v>2.6171000000000002</v>
      </c>
    </row>
    <row r="194" spans="1:13">
      <c r="A194" s="300">
        <v>185</v>
      </c>
      <c r="B194" s="276" t="s">
        <v>3464</v>
      </c>
      <c r="C194" s="276">
        <v>563.5</v>
      </c>
      <c r="D194" s="278">
        <v>560.05000000000007</v>
      </c>
      <c r="E194" s="278">
        <v>553.20000000000016</v>
      </c>
      <c r="F194" s="278">
        <v>542.90000000000009</v>
      </c>
      <c r="G194" s="278">
        <v>536.05000000000018</v>
      </c>
      <c r="H194" s="278">
        <v>570.35000000000014</v>
      </c>
      <c r="I194" s="278">
        <v>577.20000000000005</v>
      </c>
      <c r="J194" s="278">
        <v>587.50000000000011</v>
      </c>
      <c r="K194" s="276">
        <v>566.9</v>
      </c>
      <c r="L194" s="276">
        <v>549.75</v>
      </c>
      <c r="M194" s="276">
        <v>41.702950000000001</v>
      </c>
    </row>
    <row r="195" spans="1:13">
      <c r="A195" s="300">
        <v>186</v>
      </c>
      <c r="B195" s="276" t="s">
        <v>183</v>
      </c>
      <c r="C195" s="276">
        <v>184.15</v>
      </c>
      <c r="D195" s="278">
        <v>185.05000000000004</v>
      </c>
      <c r="E195" s="278">
        <v>181.30000000000007</v>
      </c>
      <c r="F195" s="278">
        <v>178.45000000000002</v>
      </c>
      <c r="G195" s="278">
        <v>174.70000000000005</v>
      </c>
      <c r="H195" s="278">
        <v>187.90000000000009</v>
      </c>
      <c r="I195" s="278">
        <v>191.65000000000003</v>
      </c>
      <c r="J195" s="278">
        <v>194.50000000000011</v>
      </c>
      <c r="K195" s="276">
        <v>188.8</v>
      </c>
      <c r="L195" s="276">
        <v>182.2</v>
      </c>
      <c r="M195" s="276">
        <v>479.95639</v>
      </c>
    </row>
    <row r="196" spans="1:13">
      <c r="A196" s="300">
        <v>187</v>
      </c>
      <c r="B196" s="276" t="s">
        <v>185</v>
      </c>
      <c r="C196" s="276">
        <v>71.650000000000006</v>
      </c>
      <c r="D196" s="278">
        <v>71.533333333333331</v>
      </c>
      <c r="E196" s="278">
        <v>69.466666666666669</v>
      </c>
      <c r="F196" s="278">
        <v>67.283333333333331</v>
      </c>
      <c r="G196" s="278">
        <v>65.216666666666669</v>
      </c>
      <c r="H196" s="278">
        <v>73.716666666666669</v>
      </c>
      <c r="I196" s="278">
        <v>75.783333333333331</v>
      </c>
      <c r="J196" s="278">
        <v>77.966666666666669</v>
      </c>
      <c r="K196" s="276">
        <v>73.599999999999994</v>
      </c>
      <c r="L196" s="276">
        <v>69.349999999999994</v>
      </c>
      <c r="M196" s="276">
        <v>977.38908000000004</v>
      </c>
    </row>
    <row r="197" spans="1:13">
      <c r="A197" s="300">
        <v>188</v>
      </c>
      <c r="B197" s="267" t="s">
        <v>186</v>
      </c>
      <c r="C197" s="267">
        <v>622.70000000000005</v>
      </c>
      <c r="D197" s="307">
        <v>623.26666666666677</v>
      </c>
      <c r="E197" s="307">
        <v>614.03333333333353</v>
      </c>
      <c r="F197" s="307">
        <v>605.36666666666679</v>
      </c>
      <c r="G197" s="307">
        <v>596.13333333333355</v>
      </c>
      <c r="H197" s="307">
        <v>631.93333333333351</v>
      </c>
      <c r="I197" s="307">
        <v>641.16666666666686</v>
      </c>
      <c r="J197" s="307">
        <v>649.83333333333348</v>
      </c>
      <c r="K197" s="267">
        <v>632.5</v>
      </c>
      <c r="L197" s="267">
        <v>614.6</v>
      </c>
      <c r="M197" s="267">
        <v>201.53551999999999</v>
      </c>
    </row>
    <row r="198" spans="1:13">
      <c r="A198" s="300">
        <v>189</v>
      </c>
      <c r="B198" s="267" t="s">
        <v>187</v>
      </c>
      <c r="C198" s="267">
        <v>2727.55</v>
      </c>
      <c r="D198" s="307">
        <v>2721.7999999999997</v>
      </c>
      <c r="E198" s="307">
        <v>2704.7499999999995</v>
      </c>
      <c r="F198" s="307">
        <v>2681.95</v>
      </c>
      <c r="G198" s="307">
        <v>2664.8999999999996</v>
      </c>
      <c r="H198" s="307">
        <v>2744.5999999999995</v>
      </c>
      <c r="I198" s="307">
        <v>2761.6499999999996</v>
      </c>
      <c r="J198" s="307">
        <v>2784.4499999999994</v>
      </c>
      <c r="K198" s="267">
        <v>2738.85</v>
      </c>
      <c r="L198" s="267">
        <v>2699</v>
      </c>
      <c r="M198" s="267">
        <v>26.865269999999999</v>
      </c>
    </row>
    <row r="199" spans="1:13">
      <c r="A199" s="300">
        <v>190</v>
      </c>
      <c r="B199" s="267" t="s">
        <v>188</v>
      </c>
      <c r="C199" s="267">
        <v>923.1</v>
      </c>
      <c r="D199" s="307">
        <v>919.81666666666661</v>
      </c>
      <c r="E199" s="307">
        <v>910.33333333333326</v>
      </c>
      <c r="F199" s="307">
        <v>897.56666666666661</v>
      </c>
      <c r="G199" s="307">
        <v>888.08333333333326</v>
      </c>
      <c r="H199" s="307">
        <v>932.58333333333326</v>
      </c>
      <c r="I199" s="307">
        <v>942.06666666666661</v>
      </c>
      <c r="J199" s="307">
        <v>954.83333333333326</v>
      </c>
      <c r="K199" s="267">
        <v>929.3</v>
      </c>
      <c r="L199" s="267">
        <v>907.05</v>
      </c>
      <c r="M199" s="267">
        <v>43.026260000000001</v>
      </c>
    </row>
    <row r="200" spans="1:13">
      <c r="A200" s="300">
        <v>191</v>
      </c>
      <c r="B200" s="267" t="s">
        <v>189</v>
      </c>
      <c r="C200" s="267">
        <v>1437.15</v>
      </c>
      <c r="D200" s="307">
        <v>1430.4666666666665</v>
      </c>
      <c r="E200" s="307">
        <v>1420.383333333333</v>
      </c>
      <c r="F200" s="307">
        <v>1403.6166666666666</v>
      </c>
      <c r="G200" s="307">
        <v>1393.5333333333331</v>
      </c>
      <c r="H200" s="307">
        <v>1447.2333333333329</v>
      </c>
      <c r="I200" s="307">
        <v>1457.3166666666664</v>
      </c>
      <c r="J200" s="307">
        <v>1474.0833333333328</v>
      </c>
      <c r="K200" s="267">
        <v>1440.55</v>
      </c>
      <c r="L200" s="267">
        <v>1413.7</v>
      </c>
      <c r="M200" s="267">
        <v>22.294589999999999</v>
      </c>
    </row>
    <row r="201" spans="1:13">
      <c r="A201" s="300">
        <v>192</v>
      </c>
      <c r="B201" s="267" t="s">
        <v>190</v>
      </c>
      <c r="C201" s="267">
        <v>2665.25</v>
      </c>
      <c r="D201" s="307">
        <v>2661.0333333333333</v>
      </c>
      <c r="E201" s="307">
        <v>2634.7166666666667</v>
      </c>
      <c r="F201" s="307">
        <v>2604.1833333333334</v>
      </c>
      <c r="G201" s="307">
        <v>2577.8666666666668</v>
      </c>
      <c r="H201" s="307">
        <v>2691.5666666666666</v>
      </c>
      <c r="I201" s="307">
        <v>2717.8833333333332</v>
      </c>
      <c r="J201" s="307">
        <v>2748.4166666666665</v>
      </c>
      <c r="K201" s="267">
        <v>2687.35</v>
      </c>
      <c r="L201" s="267">
        <v>2630.5</v>
      </c>
      <c r="M201" s="267">
        <v>4.1214700000000004</v>
      </c>
    </row>
    <row r="202" spans="1:13">
      <c r="A202" s="300">
        <v>193</v>
      </c>
      <c r="B202" s="267" t="s">
        <v>191</v>
      </c>
      <c r="C202" s="267">
        <v>323</v>
      </c>
      <c r="D202" s="307">
        <v>324.51666666666665</v>
      </c>
      <c r="E202" s="307">
        <v>317.63333333333333</v>
      </c>
      <c r="F202" s="307">
        <v>312.26666666666665</v>
      </c>
      <c r="G202" s="307">
        <v>305.38333333333333</v>
      </c>
      <c r="H202" s="307">
        <v>329.88333333333333</v>
      </c>
      <c r="I202" s="307">
        <v>336.76666666666665</v>
      </c>
      <c r="J202" s="307">
        <v>342.13333333333333</v>
      </c>
      <c r="K202" s="267">
        <v>331.4</v>
      </c>
      <c r="L202" s="267">
        <v>319.14999999999998</v>
      </c>
      <c r="M202" s="267">
        <v>40.203339999999997</v>
      </c>
    </row>
    <row r="203" spans="1:13">
      <c r="A203" s="300">
        <v>194</v>
      </c>
      <c r="B203" s="267" t="s">
        <v>550</v>
      </c>
      <c r="C203" s="267">
        <v>677</v>
      </c>
      <c r="D203" s="307">
        <v>678.95</v>
      </c>
      <c r="E203" s="307">
        <v>666.50000000000011</v>
      </c>
      <c r="F203" s="307">
        <v>656.00000000000011</v>
      </c>
      <c r="G203" s="307">
        <v>643.55000000000018</v>
      </c>
      <c r="H203" s="307">
        <v>689.45</v>
      </c>
      <c r="I203" s="307">
        <v>701.89999999999986</v>
      </c>
      <c r="J203" s="307">
        <v>712.4</v>
      </c>
      <c r="K203" s="267">
        <v>691.4</v>
      </c>
      <c r="L203" s="267">
        <v>668.45</v>
      </c>
      <c r="M203" s="267">
        <v>8.1853499999999997</v>
      </c>
    </row>
    <row r="204" spans="1:13">
      <c r="A204" s="300">
        <v>195</v>
      </c>
      <c r="B204" s="267" t="s">
        <v>192</v>
      </c>
      <c r="C204" s="267">
        <v>498.1</v>
      </c>
      <c r="D204" s="307">
        <v>498.16666666666669</v>
      </c>
      <c r="E204" s="307">
        <v>492.58333333333337</v>
      </c>
      <c r="F204" s="307">
        <v>487.06666666666666</v>
      </c>
      <c r="G204" s="307">
        <v>481.48333333333335</v>
      </c>
      <c r="H204" s="307">
        <v>503.68333333333339</v>
      </c>
      <c r="I204" s="307">
        <v>509.26666666666677</v>
      </c>
      <c r="J204" s="307">
        <v>514.78333333333342</v>
      </c>
      <c r="K204" s="267">
        <v>503.75</v>
      </c>
      <c r="L204" s="267">
        <v>492.65</v>
      </c>
      <c r="M204" s="267">
        <v>16.554040000000001</v>
      </c>
    </row>
    <row r="205" spans="1:13">
      <c r="A205" s="300">
        <v>196</v>
      </c>
      <c r="B205" s="267" t="s">
        <v>193</v>
      </c>
      <c r="C205" s="267">
        <v>1091.6500000000001</v>
      </c>
      <c r="D205" s="307">
        <v>1089.6166666666668</v>
      </c>
      <c r="E205" s="307">
        <v>1074.2333333333336</v>
      </c>
      <c r="F205" s="307">
        <v>1056.8166666666668</v>
      </c>
      <c r="G205" s="307">
        <v>1041.4333333333336</v>
      </c>
      <c r="H205" s="307">
        <v>1107.0333333333335</v>
      </c>
      <c r="I205" s="307">
        <v>1122.4166666666667</v>
      </c>
      <c r="J205" s="307">
        <v>1139.8333333333335</v>
      </c>
      <c r="K205" s="267">
        <v>1105</v>
      </c>
      <c r="L205" s="267">
        <v>1072.2</v>
      </c>
      <c r="M205" s="267">
        <v>7.5084799999999996</v>
      </c>
    </row>
    <row r="206" spans="1:13">
      <c r="A206" s="300">
        <v>197</v>
      </c>
      <c r="B206" s="267" t="s">
        <v>195</v>
      </c>
      <c r="C206" s="267">
        <v>5091.3999999999996</v>
      </c>
      <c r="D206" s="307">
        <v>5083.5</v>
      </c>
      <c r="E206" s="307">
        <v>4968</v>
      </c>
      <c r="F206" s="307">
        <v>4844.6000000000004</v>
      </c>
      <c r="G206" s="307">
        <v>4729.1000000000004</v>
      </c>
      <c r="H206" s="307">
        <v>5206.8999999999996</v>
      </c>
      <c r="I206" s="307">
        <v>5322.4</v>
      </c>
      <c r="J206" s="307">
        <v>5445.7999999999993</v>
      </c>
      <c r="K206" s="267">
        <v>5199</v>
      </c>
      <c r="L206" s="267">
        <v>4960.1000000000004</v>
      </c>
      <c r="M206" s="267">
        <v>29.962479999999999</v>
      </c>
    </row>
    <row r="207" spans="1:13">
      <c r="A207" s="300">
        <v>198</v>
      </c>
      <c r="B207" s="267" t="s">
        <v>196</v>
      </c>
      <c r="C207" s="267">
        <v>31.15</v>
      </c>
      <c r="D207" s="307">
        <v>31.049999999999997</v>
      </c>
      <c r="E207" s="307">
        <v>30.149999999999995</v>
      </c>
      <c r="F207" s="307">
        <v>29.15</v>
      </c>
      <c r="G207" s="307">
        <v>28.249999999999996</v>
      </c>
      <c r="H207" s="307">
        <v>32.049999999999997</v>
      </c>
      <c r="I207" s="307">
        <v>32.950000000000003</v>
      </c>
      <c r="J207" s="307">
        <v>33.949999999999989</v>
      </c>
      <c r="K207" s="267">
        <v>31.95</v>
      </c>
      <c r="L207" s="267">
        <v>30.05</v>
      </c>
      <c r="M207" s="267">
        <v>151.59912</v>
      </c>
    </row>
    <row r="208" spans="1:13">
      <c r="A208" s="300">
        <v>199</v>
      </c>
      <c r="B208" s="267" t="s">
        <v>197</v>
      </c>
      <c r="C208" s="267">
        <v>455.7</v>
      </c>
      <c r="D208" s="307">
        <v>457.06666666666666</v>
      </c>
      <c r="E208" s="307">
        <v>451.13333333333333</v>
      </c>
      <c r="F208" s="307">
        <v>446.56666666666666</v>
      </c>
      <c r="G208" s="307">
        <v>440.63333333333333</v>
      </c>
      <c r="H208" s="307">
        <v>461.63333333333333</v>
      </c>
      <c r="I208" s="307">
        <v>467.56666666666661</v>
      </c>
      <c r="J208" s="307">
        <v>472.13333333333333</v>
      </c>
      <c r="K208" s="267">
        <v>463</v>
      </c>
      <c r="L208" s="267">
        <v>452.5</v>
      </c>
      <c r="M208" s="267">
        <v>77.199219999999997</v>
      </c>
    </row>
    <row r="209" spans="1:13">
      <c r="A209" s="300">
        <v>200</v>
      </c>
      <c r="B209" s="267" t="s">
        <v>563</v>
      </c>
      <c r="C209" s="267">
        <v>835.4</v>
      </c>
      <c r="D209" s="307">
        <v>841.76666666666677</v>
      </c>
      <c r="E209" s="307">
        <v>824.63333333333355</v>
      </c>
      <c r="F209" s="307">
        <v>813.86666666666679</v>
      </c>
      <c r="G209" s="307">
        <v>796.73333333333358</v>
      </c>
      <c r="H209" s="307">
        <v>852.53333333333353</v>
      </c>
      <c r="I209" s="307">
        <v>869.66666666666674</v>
      </c>
      <c r="J209" s="307">
        <v>880.43333333333351</v>
      </c>
      <c r="K209" s="267">
        <v>858.9</v>
      </c>
      <c r="L209" s="267">
        <v>831</v>
      </c>
      <c r="M209" s="267">
        <v>2.0598200000000002</v>
      </c>
    </row>
    <row r="210" spans="1:13">
      <c r="A210" s="300">
        <v>201</v>
      </c>
      <c r="B210" s="267" t="s">
        <v>284</v>
      </c>
      <c r="C210" s="267">
        <v>189.8</v>
      </c>
      <c r="D210" s="307">
        <v>189.25</v>
      </c>
      <c r="E210" s="307">
        <v>184.25</v>
      </c>
      <c r="F210" s="307">
        <v>178.7</v>
      </c>
      <c r="G210" s="307">
        <v>173.7</v>
      </c>
      <c r="H210" s="307">
        <v>194.8</v>
      </c>
      <c r="I210" s="307">
        <v>199.8</v>
      </c>
      <c r="J210" s="307">
        <v>205.35000000000002</v>
      </c>
      <c r="K210" s="267">
        <v>194.25</v>
      </c>
      <c r="L210" s="267">
        <v>183.7</v>
      </c>
      <c r="M210" s="267">
        <v>5.9449399999999999</v>
      </c>
    </row>
    <row r="211" spans="1:13">
      <c r="A211" s="300">
        <v>202</v>
      </c>
      <c r="B211" s="267" t="s">
        <v>199</v>
      </c>
      <c r="C211" s="267">
        <v>820.55</v>
      </c>
      <c r="D211" s="307">
        <v>818.94999999999993</v>
      </c>
      <c r="E211" s="307">
        <v>811.09999999999991</v>
      </c>
      <c r="F211" s="307">
        <v>801.65</v>
      </c>
      <c r="G211" s="307">
        <v>793.8</v>
      </c>
      <c r="H211" s="307">
        <v>828.39999999999986</v>
      </c>
      <c r="I211" s="307">
        <v>836.25</v>
      </c>
      <c r="J211" s="307">
        <v>845.69999999999982</v>
      </c>
      <c r="K211" s="267">
        <v>826.8</v>
      </c>
      <c r="L211" s="267">
        <v>809.5</v>
      </c>
      <c r="M211" s="267">
        <v>16.72137</v>
      </c>
    </row>
    <row r="212" spans="1:13">
      <c r="A212" s="300">
        <v>203</v>
      </c>
      <c r="B212" s="267" t="s">
        <v>569</v>
      </c>
      <c r="C212" s="267">
        <v>2132.3000000000002</v>
      </c>
      <c r="D212" s="307">
        <v>2140.5666666666666</v>
      </c>
      <c r="E212" s="307">
        <v>2112.7833333333333</v>
      </c>
      <c r="F212" s="307">
        <v>2093.2666666666669</v>
      </c>
      <c r="G212" s="307">
        <v>2065.4833333333336</v>
      </c>
      <c r="H212" s="307">
        <v>2160.083333333333</v>
      </c>
      <c r="I212" s="307">
        <v>2187.8666666666659</v>
      </c>
      <c r="J212" s="307">
        <v>2207.3833333333328</v>
      </c>
      <c r="K212" s="267">
        <v>2168.35</v>
      </c>
      <c r="L212" s="267">
        <v>2121.0500000000002</v>
      </c>
      <c r="M212" s="267">
        <v>0.67457999999999996</v>
      </c>
    </row>
    <row r="213" spans="1:13">
      <c r="A213" s="300">
        <v>204</v>
      </c>
      <c r="B213" s="267" t="s">
        <v>200</v>
      </c>
      <c r="C213" s="267">
        <v>360.8</v>
      </c>
      <c r="D213" s="307">
        <v>360.73333333333335</v>
      </c>
      <c r="E213" s="307">
        <v>359.06666666666672</v>
      </c>
      <c r="F213" s="307">
        <v>357.33333333333337</v>
      </c>
      <c r="G213" s="307">
        <v>355.66666666666674</v>
      </c>
      <c r="H213" s="307">
        <v>362.4666666666667</v>
      </c>
      <c r="I213" s="307">
        <v>364.13333333333333</v>
      </c>
      <c r="J213" s="307">
        <v>365.86666666666667</v>
      </c>
      <c r="K213" s="267">
        <v>362.4</v>
      </c>
      <c r="L213" s="267">
        <v>359</v>
      </c>
      <c r="M213" s="267">
        <v>74.273929999999993</v>
      </c>
    </row>
    <row r="214" spans="1:13">
      <c r="A214" s="300">
        <v>205</v>
      </c>
      <c r="B214" s="267" t="s">
        <v>202</v>
      </c>
      <c r="C214" s="267">
        <v>206.85</v>
      </c>
      <c r="D214" s="307">
        <v>208.21666666666667</v>
      </c>
      <c r="E214" s="307">
        <v>204.13333333333333</v>
      </c>
      <c r="F214" s="307">
        <v>201.41666666666666</v>
      </c>
      <c r="G214" s="307">
        <v>197.33333333333331</v>
      </c>
      <c r="H214" s="307">
        <v>210.93333333333334</v>
      </c>
      <c r="I214" s="307">
        <v>215.01666666666665</v>
      </c>
      <c r="J214" s="307">
        <v>217.73333333333335</v>
      </c>
      <c r="K214" s="267">
        <v>212.3</v>
      </c>
      <c r="L214" s="267">
        <v>205.5</v>
      </c>
      <c r="M214" s="267">
        <v>239.08626000000001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6"/>
      <c r="B1" s="556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44172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53" t="s">
        <v>16</v>
      </c>
      <c r="B9" s="554" t="s">
        <v>18</v>
      </c>
      <c r="C9" s="552" t="s">
        <v>19</v>
      </c>
      <c r="D9" s="552" t="s">
        <v>20</v>
      </c>
      <c r="E9" s="552" t="s">
        <v>21</v>
      </c>
      <c r="F9" s="552"/>
      <c r="G9" s="552"/>
      <c r="H9" s="552" t="s">
        <v>22</v>
      </c>
      <c r="I9" s="552"/>
      <c r="J9" s="552"/>
      <c r="K9" s="273"/>
      <c r="L9" s="280"/>
      <c r="M9" s="281"/>
    </row>
    <row r="10" spans="1:15" ht="42.75" customHeight="1">
      <c r="A10" s="548"/>
      <c r="B10" s="550"/>
      <c r="C10" s="555" t="s">
        <v>23</v>
      </c>
      <c r="D10" s="555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22422.95</v>
      </c>
      <c r="D11" s="278">
        <v>22430.45</v>
      </c>
      <c r="E11" s="278">
        <v>22147.5</v>
      </c>
      <c r="F11" s="278">
        <v>21872.05</v>
      </c>
      <c r="G11" s="278">
        <v>21589.1</v>
      </c>
      <c r="H11" s="278">
        <v>22705.9</v>
      </c>
      <c r="I11" s="278">
        <v>22988.850000000006</v>
      </c>
      <c r="J11" s="278">
        <v>23264.300000000003</v>
      </c>
      <c r="K11" s="276">
        <v>22713.4</v>
      </c>
      <c r="L11" s="276">
        <v>22155</v>
      </c>
      <c r="M11" s="276">
        <v>3.2340000000000001E-2</v>
      </c>
    </row>
    <row r="12" spans="1:15" ht="12" customHeight="1">
      <c r="A12" s="267">
        <v>2</v>
      </c>
      <c r="B12" s="276" t="s">
        <v>802</v>
      </c>
      <c r="C12" s="277">
        <v>1205.95</v>
      </c>
      <c r="D12" s="278">
        <v>1199</v>
      </c>
      <c r="E12" s="278">
        <v>1188</v>
      </c>
      <c r="F12" s="278">
        <v>1170.05</v>
      </c>
      <c r="G12" s="278">
        <v>1159.05</v>
      </c>
      <c r="H12" s="278">
        <v>1216.95</v>
      </c>
      <c r="I12" s="278">
        <v>1227.95</v>
      </c>
      <c r="J12" s="278">
        <v>1245.9000000000001</v>
      </c>
      <c r="K12" s="276">
        <v>1210</v>
      </c>
      <c r="L12" s="276">
        <v>1181.05</v>
      </c>
      <c r="M12" s="276">
        <v>3.05836</v>
      </c>
    </row>
    <row r="13" spans="1:15" ht="12" customHeight="1">
      <c r="A13" s="267">
        <v>3</v>
      </c>
      <c r="B13" s="276" t="s">
        <v>294</v>
      </c>
      <c r="C13" s="277">
        <v>1659.7</v>
      </c>
      <c r="D13" s="278">
        <v>1665.3</v>
      </c>
      <c r="E13" s="278">
        <v>1632.6</v>
      </c>
      <c r="F13" s="278">
        <v>1605.5</v>
      </c>
      <c r="G13" s="278">
        <v>1572.8</v>
      </c>
      <c r="H13" s="278">
        <v>1692.3999999999999</v>
      </c>
      <c r="I13" s="278">
        <v>1725.1000000000001</v>
      </c>
      <c r="J13" s="278">
        <v>1752.1999999999998</v>
      </c>
      <c r="K13" s="276">
        <v>1698</v>
      </c>
      <c r="L13" s="276">
        <v>1638.2</v>
      </c>
      <c r="M13" s="276">
        <v>0.36384</v>
      </c>
    </row>
    <row r="14" spans="1:15" ht="12" customHeight="1">
      <c r="A14" s="267">
        <v>4</v>
      </c>
      <c r="B14" s="276" t="s">
        <v>3119</v>
      </c>
      <c r="C14" s="277">
        <v>1154.45</v>
      </c>
      <c r="D14" s="278">
        <v>1167.3666666666668</v>
      </c>
      <c r="E14" s="278">
        <v>1137.0833333333335</v>
      </c>
      <c r="F14" s="278">
        <v>1119.7166666666667</v>
      </c>
      <c r="G14" s="278">
        <v>1089.4333333333334</v>
      </c>
      <c r="H14" s="278">
        <v>1184.7333333333336</v>
      </c>
      <c r="I14" s="278">
        <v>1215.0166666666669</v>
      </c>
      <c r="J14" s="278">
        <v>1232.3833333333337</v>
      </c>
      <c r="K14" s="276">
        <v>1197.6500000000001</v>
      </c>
      <c r="L14" s="276">
        <v>1150</v>
      </c>
      <c r="M14" s="276">
        <v>1.6242700000000001</v>
      </c>
    </row>
    <row r="15" spans="1:15" ht="12" customHeight="1">
      <c r="A15" s="267">
        <v>5</v>
      </c>
      <c r="B15" s="276" t="s">
        <v>295</v>
      </c>
      <c r="C15" s="277">
        <v>15247.05</v>
      </c>
      <c r="D15" s="278">
        <v>15293.683333333334</v>
      </c>
      <c r="E15" s="278">
        <v>15188.366666666669</v>
      </c>
      <c r="F15" s="278">
        <v>15129.683333333334</v>
      </c>
      <c r="G15" s="278">
        <v>15024.366666666669</v>
      </c>
      <c r="H15" s="278">
        <v>15352.366666666669</v>
      </c>
      <c r="I15" s="278">
        <v>15457.683333333334</v>
      </c>
      <c r="J15" s="278">
        <v>15516.366666666669</v>
      </c>
      <c r="K15" s="276">
        <v>15399</v>
      </c>
      <c r="L15" s="276">
        <v>15235</v>
      </c>
      <c r="M15" s="276">
        <v>0.14738999999999999</v>
      </c>
    </row>
    <row r="16" spans="1:15" ht="12" customHeight="1">
      <c r="A16" s="267">
        <v>6</v>
      </c>
      <c r="B16" s="276" t="s">
        <v>227</v>
      </c>
      <c r="C16" s="277">
        <v>90.85</v>
      </c>
      <c r="D16" s="278">
        <v>91.516666666666652</v>
      </c>
      <c r="E16" s="278">
        <v>89.233333333333306</v>
      </c>
      <c r="F16" s="278">
        <v>87.61666666666666</v>
      </c>
      <c r="G16" s="278">
        <v>85.333333333333314</v>
      </c>
      <c r="H16" s="278">
        <v>93.133333333333297</v>
      </c>
      <c r="I16" s="278">
        <v>95.416666666666657</v>
      </c>
      <c r="J16" s="278">
        <v>97.033333333333289</v>
      </c>
      <c r="K16" s="276">
        <v>93.8</v>
      </c>
      <c r="L16" s="276">
        <v>89.9</v>
      </c>
      <c r="M16" s="276">
        <v>36.912210000000002</v>
      </c>
    </row>
    <row r="17" spans="1:13" ht="12" customHeight="1">
      <c r="A17" s="267">
        <v>7</v>
      </c>
      <c r="B17" s="276" t="s">
        <v>228</v>
      </c>
      <c r="C17" s="277">
        <v>159.75</v>
      </c>
      <c r="D17" s="278">
        <v>161.16666666666666</v>
      </c>
      <c r="E17" s="278">
        <v>156.93333333333331</v>
      </c>
      <c r="F17" s="278">
        <v>154.11666666666665</v>
      </c>
      <c r="G17" s="278">
        <v>149.8833333333333</v>
      </c>
      <c r="H17" s="278">
        <v>163.98333333333332</v>
      </c>
      <c r="I17" s="278">
        <v>168.21666666666667</v>
      </c>
      <c r="J17" s="278">
        <v>171.03333333333333</v>
      </c>
      <c r="K17" s="276">
        <v>165.4</v>
      </c>
      <c r="L17" s="276">
        <v>158.35</v>
      </c>
      <c r="M17" s="276">
        <v>15.18427</v>
      </c>
    </row>
    <row r="18" spans="1:13" ht="12" customHeight="1">
      <c r="A18" s="267">
        <v>8</v>
      </c>
      <c r="B18" s="276" t="s">
        <v>38</v>
      </c>
      <c r="C18" s="277">
        <v>1665.95</v>
      </c>
      <c r="D18" s="278">
        <v>1684.4833333333333</v>
      </c>
      <c r="E18" s="278">
        <v>1636.0166666666667</v>
      </c>
      <c r="F18" s="278">
        <v>1606.0833333333333</v>
      </c>
      <c r="G18" s="278">
        <v>1557.6166666666666</v>
      </c>
      <c r="H18" s="278">
        <v>1714.4166666666667</v>
      </c>
      <c r="I18" s="278">
        <v>1762.8833333333334</v>
      </c>
      <c r="J18" s="278">
        <v>1792.8166666666668</v>
      </c>
      <c r="K18" s="276">
        <v>1732.95</v>
      </c>
      <c r="L18" s="276">
        <v>1654.55</v>
      </c>
      <c r="M18" s="276">
        <v>25.40286</v>
      </c>
    </row>
    <row r="19" spans="1:13" ht="12" customHeight="1">
      <c r="A19" s="267">
        <v>9</v>
      </c>
      <c r="B19" s="276" t="s">
        <v>296</v>
      </c>
      <c r="C19" s="277">
        <v>358.55</v>
      </c>
      <c r="D19" s="278">
        <v>360.51666666666665</v>
      </c>
      <c r="E19" s="278">
        <v>353.5333333333333</v>
      </c>
      <c r="F19" s="278">
        <v>348.51666666666665</v>
      </c>
      <c r="G19" s="278">
        <v>341.5333333333333</v>
      </c>
      <c r="H19" s="278">
        <v>365.5333333333333</v>
      </c>
      <c r="I19" s="278">
        <v>372.51666666666665</v>
      </c>
      <c r="J19" s="278">
        <v>377.5333333333333</v>
      </c>
      <c r="K19" s="276">
        <v>367.5</v>
      </c>
      <c r="L19" s="276">
        <v>355.5</v>
      </c>
      <c r="M19" s="276">
        <v>32.1997</v>
      </c>
    </row>
    <row r="20" spans="1:13" ht="12" customHeight="1">
      <c r="A20" s="267">
        <v>10</v>
      </c>
      <c r="B20" s="276" t="s">
        <v>297</v>
      </c>
      <c r="C20" s="277">
        <v>1129.75</v>
      </c>
      <c r="D20" s="278">
        <v>1137.9166666666667</v>
      </c>
      <c r="E20" s="278">
        <v>1116.8333333333335</v>
      </c>
      <c r="F20" s="278">
        <v>1103.9166666666667</v>
      </c>
      <c r="G20" s="278">
        <v>1082.8333333333335</v>
      </c>
      <c r="H20" s="278">
        <v>1150.8333333333335</v>
      </c>
      <c r="I20" s="278">
        <v>1171.916666666667</v>
      </c>
      <c r="J20" s="278">
        <v>1184.8333333333335</v>
      </c>
      <c r="K20" s="276">
        <v>1159</v>
      </c>
      <c r="L20" s="276">
        <v>1125</v>
      </c>
      <c r="M20" s="276">
        <v>7.4172000000000002</v>
      </c>
    </row>
    <row r="21" spans="1:13" ht="12" customHeight="1">
      <c r="A21" s="267">
        <v>11</v>
      </c>
      <c r="B21" s="276" t="s">
        <v>41</v>
      </c>
      <c r="C21" s="277">
        <v>453.7</v>
      </c>
      <c r="D21" s="278">
        <v>450.33333333333331</v>
      </c>
      <c r="E21" s="278">
        <v>442.36666666666662</v>
      </c>
      <c r="F21" s="278">
        <v>431.0333333333333</v>
      </c>
      <c r="G21" s="278">
        <v>423.06666666666661</v>
      </c>
      <c r="H21" s="278">
        <v>461.66666666666663</v>
      </c>
      <c r="I21" s="278">
        <v>469.63333333333333</v>
      </c>
      <c r="J21" s="278">
        <v>480.96666666666664</v>
      </c>
      <c r="K21" s="276">
        <v>458.3</v>
      </c>
      <c r="L21" s="276">
        <v>439</v>
      </c>
      <c r="M21" s="276">
        <v>102.71034</v>
      </c>
    </row>
    <row r="22" spans="1:13" ht="12" customHeight="1">
      <c r="A22" s="267">
        <v>12</v>
      </c>
      <c r="B22" s="276" t="s">
        <v>43</v>
      </c>
      <c r="C22" s="277">
        <v>59.6</v>
      </c>
      <c r="D22" s="278">
        <v>59.95000000000001</v>
      </c>
      <c r="E22" s="278">
        <v>55.950000000000017</v>
      </c>
      <c r="F22" s="278">
        <v>52.300000000000004</v>
      </c>
      <c r="G22" s="278">
        <v>48.300000000000011</v>
      </c>
      <c r="H22" s="278">
        <v>63.600000000000023</v>
      </c>
      <c r="I22" s="278">
        <v>67.600000000000009</v>
      </c>
      <c r="J22" s="278">
        <v>71.250000000000028</v>
      </c>
      <c r="K22" s="276">
        <v>63.95</v>
      </c>
      <c r="L22" s="276">
        <v>56.3</v>
      </c>
      <c r="M22" s="276">
        <v>1318.7933499999999</v>
      </c>
    </row>
    <row r="23" spans="1:13">
      <c r="A23" s="267">
        <v>13</v>
      </c>
      <c r="B23" s="276" t="s">
        <v>298</v>
      </c>
      <c r="C23" s="277">
        <v>436.55</v>
      </c>
      <c r="D23" s="278">
        <v>436.66666666666669</v>
      </c>
      <c r="E23" s="278">
        <v>428.33333333333337</v>
      </c>
      <c r="F23" s="278">
        <v>420.11666666666667</v>
      </c>
      <c r="G23" s="278">
        <v>411.78333333333336</v>
      </c>
      <c r="H23" s="278">
        <v>444.88333333333338</v>
      </c>
      <c r="I23" s="278">
        <v>453.21666666666675</v>
      </c>
      <c r="J23" s="278">
        <v>461.43333333333339</v>
      </c>
      <c r="K23" s="276">
        <v>445</v>
      </c>
      <c r="L23" s="276">
        <v>428.45</v>
      </c>
      <c r="M23" s="276">
        <v>14.306139999999999</v>
      </c>
    </row>
    <row r="24" spans="1:13">
      <c r="A24" s="267">
        <v>14</v>
      </c>
      <c r="B24" s="276" t="s">
        <v>299</v>
      </c>
      <c r="C24" s="277">
        <v>350.1</v>
      </c>
      <c r="D24" s="278">
        <v>352.05</v>
      </c>
      <c r="E24" s="278">
        <v>344.1</v>
      </c>
      <c r="F24" s="278">
        <v>338.1</v>
      </c>
      <c r="G24" s="278">
        <v>330.15000000000003</v>
      </c>
      <c r="H24" s="278">
        <v>358.05</v>
      </c>
      <c r="I24" s="278">
        <v>365.99999999999994</v>
      </c>
      <c r="J24" s="278">
        <v>372</v>
      </c>
      <c r="K24" s="276">
        <v>360</v>
      </c>
      <c r="L24" s="276">
        <v>346.05</v>
      </c>
      <c r="M24" s="276">
        <v>1.33893</v>
      </c>
    </row>
    <row r="25" spans="1:13">
      <c r="A25" s="267">
        <v>15</v>
      </c>
      <c r="B25" s="276" t="s">
        <v>300</v>
      </c>
      <c r="C25" s="277">
        <v>252.4</v>
      </c>
      <c r="D25" s="278">
        <v>253.45000000000002</v>
      </c>
      <c r="E25" s="278">
        <v>250.05</v>
      </c>
      <c r="F25" s="278">
        <v>247.7</v>
      </c>
      <c r="G25" s="278">
        <v>244.29999999999998</v>
      </c>
      <c r="H25" s="278">
        <v>255.80000000000004</v>
      </c>
      <c r="I25" s="278">
        <v>259.20000000000005</v>
      </c>
      <c r="J25" s="278">
        <v>261.55000000000007</v>
      </c>
      <c r="K25" s="276">
        <v>256.85000000000002</v>
      </c>
      <c r="L25" s="276">
        <v>251.1</v>
      </c>
      <c r="M25" s="276">
        <v>2.7385999999999999</v>
      </c>
    </row>
    <row r="26" spans="1:13">
      <c r="A26" s="267">
        <v>16</v>
      </c>
      <c r="B26" s="276" t="s">
        <v>832</v>
      </c>
      <c r="C26" s="277">
        <v>3858.4</v>
      </c>
      <c r="D26" s="278">
        <v>3831.0166666666664</v>
      </c>
      <c r="E26" s="278">
        <v>3737.3833333333328</v>
      </c>
      <c r="F26" s="278">
        <v>3616.3666666666663</v>
      </c>
      <c r="G26" s="278">
        <v>3522.7333333333327</v>
      </c>
      <c r="H26" s="278">
        <v>3952.0333333333328</v>
      </c>
      <c r="I26" s="278">
        <v>4045.6666666666661</v>
      </c>
      <c r="J26" s="278">
        <v>4166.6833333333325</v>
      </c>
      <c r="K26" s="276">
        <v>3924.65</v>
      </c>
      <c r="L26" s="276">
        <v>3710</v>
      </c>
      <c r="M26" s="276">
        <v>1.5905400000000001</v>
      </c>
    </row>
    <row r="27" spans="1:13">
      <c r="A27" s="267">
        <v>17</v>
      </c>
      <c r="B27" s="276" t="s">
        <v>292</v>
      </c>
      <c r="C27" s="277">
        <v>2028</v>
      </c>
      <c r="D27" s="278">
        <v>2040.2666666666667</v>
      </c>
      <c r="E27" s="278">
        <v>1987.7333333333331</v>
      </c>
      <c r="F27" s="278">
        <v>1947.4666666666665</v>
      </c>
      <c r="G27" s="278">
        <v>1894.9333333333329</v>
      </c>
      <c r="H27" s="278">
        <v>2080.5333333333333</v>
      </c>
      <c r="I27" s="278">
        <v>2133.0666666666666</v>
      </c>
      <c r="J27" s="278">
        <v>2173.3333333333335</v>
      </c>
      <c r="K27" s="276">
        <v>2092.8000000000002</v>
      </c>
      <c r="L27" s="276">
        <v>2000</v>
      </c>
      <c r="M27" s="276">
        <v>0.34364</v>
      </c>
    </row>
    <row r="28" spans="1:13">
      <c r="A28" s="267">
        <v>18</v>
      </c>
      <c r="B28" s="276" t="s">
        <v>229</v>
      </c>
      <c r="C28" s="277">
        <v>1595.3</v>
      </c>
      <c r="D28" s="278">
        <v>1585.3</v>
      </c>
      <c r="E28" s="278">
        <v>1571</v>
      </c>
      <c r="F28" s="278">
        <v>1546.7</v>
      </c>
      <c r="G28" s="278">
        <v>1532.4</v>
      </c>
      <c r="H28" s="278">
        <v>1609.6</v>
      </c>
      <c r="I28" s="278">
        <v>1623.8999999999996</v>
      </c>
      <c r="J28" s="278">
        <v>1648.1999999999998</v>
      </c>
      <c r="K28" s="276">
        <v>1599.6</v>
      </c>
      <c r="L28" s="276">
        <v>1561</v>
      </c>
      <c r="M28" s="276">
        <v>1.59989</v>
      </c>
    </row>
    <row r="29" spans="1:13">
      <c r="A29" s="267">
        <v>19</v>
      </c>
      <c r="B29" s="276" t="s">
        <v>301</v>
      </c>
      <c r="C29" s="277">
        <v>2252.25</v>
      </c>
      <c r="D29" s="278">
        <v>2228.8166666666666</v>
      </c>
      <c r="E29" s="278">
        <v>2185.6333333333332</v>
      </c>
      <c r="F29" s="278">
        <v>2119.0166666666664</v>
      </c>
      <c r="G29" s="278">
        <v>2075.833333333333</v>
      </c>
      <c r="H29" s="278">
        <v>2295.4333333333334</v>
      </c>
      <c r="I29" s="278">
        <v>2338.6166666666668</v>
      </c>
      <c r="J29" s="278">
        <v>2405.2333333333336</v>
      </c>
      <c r="K29" s="276">
        <v>2272</v>
      </c>
      <c r="L29" s="276">
        <v>2162.1999999999998</v>
      </c>
      <c r="M29" s="276">
        <v>0.42481000000000002</v>
      </c>
    </row>
    <row r="30" spans="1:13">
      <c r="A30" s="267">
        <v>20</v>
      </c>
      <c r="B30" s="276" t="s">
        <v>230</v>
      </c>
      <c r="C30" s="277">
        <v>2863.4</v>
      </c>
      <c r="D30" s="278">
        <v>2864.9166666666665</v>
      </c>
      <c r="E30" s="278">
        <v>2832.4833333333331</v>
      </c>
      <c r="F30" s="278">
        <v>2801.5666666666666</v>
      </c>
      <c r="G30" s="278">
        <v>2769.1333333333332</v>
      </c>
      <c r="H30" s="278">
        <v>2895.833333333333</v>
      </c>
      <c r="I30" s="278">
        <v>2928.2666666666664</v>
      </c>
      <c r="J30" s="278">
        <v>2959.1833333333329</v>
      </c>
      <c r="K30" s="276">
        <v>2897.35</v>
      </c>
      <c r="L30" s="276">
        <v>2834</v>
      </c>
      <c r="M30" s="276">
        <v>1.52023</v>
      </c>
    </row>
    <row r="31" spans="1:13">
      <c r="A31" s="267">
        <v>21</v>
      </c>
      <c r="B31" s="276" t="s">
        <v>870</v>
      </c>
      <c r="C31" s="277">
        <v>3965.6</v>
      </c>
      <c r="D31" s="278">
        <v>4004.1333333333332</v>
      </c>
      <c r="E31" s="278">
        <v>3911.4666666666662</v>
      </c>
      <c r="F31" s="278">
        <v>3857.333333333333</v>
      </c>
      <c r="G31" s="278">
        <v>3764.6666666666661</v>
      </c>
      <c r="H31" s="278">
        <v>4058.2666666666664</v>
      </c>
      <c r="I31" s="278">
        <v>4150.9333333333334</v>
      </c>
      <c r="J31" s="278">
        <v>4205.0666666666666</v>
      </c>
      <c r="K31" s="276">
        <v>4096.8</v>
      </c>
      <c r="L31" s="276">
        <v>3950</v>
      </c>
      <c r="M31" s="276">
        <v>0.28705999999999998</v>
      </c>
    </row>
    <row r="32" spans="1:13">
      <c r="A32" s="267">
        <v>22</v>
      </c>
      <c r="B32" s="276" t="s">
        <v>303</v>
      </c>
      <c r="C32" s="277">
        <v>128.85</v>
      </c>
      <c r="D32" s="278">
        <v>128.85</v>
      </c>
      <c r="E32" s="278">
        <v>127.6</v>
      </c>
      <c r="F32" s="278">
        <v>126.35</v>
      </c>
      <c r="G32" s="278">
        <v>125.1</v>
      </c>
      <c r="H32" s="278">
        <v>130.1</v>
      </c>
      <c r="I32" s="278">
        <v>131.35</v>
      </c>
      <c r="J32" s="278">
        <v>132.6</v>
      </c>
      <c r="K32" s="276">
        <v>130.1</v>
      </c>
      <c r="L32" s="276">
        <v>127.6</v>
      </c>
      <c r="M32" s="276">
        <v>3.6970499999999999</v>
      </c>
    </row>
    <row r="33" spans="1:13">
      <c r="A33" s="267">
        <v>23</v>
      </c>
      <c r="B33" s="276" t="s">
        <v>45</v>
      </c>
      <c r="C33" s="277">
        <v>911.6</v>
      </c>
      <c r="D33" s="278">
        <v>917.26666666666677</v>
      </c>
      <c r="E33" s="278">
        <v>902.73333333333358</v>
      </c>
      <c r="F33" s="278">
        <v>893.86666666666679</v>
      </c>
      <c r="G33" s="278">
        <v>879.3333333333336</v>
      </c>
      <c r="H33" s="278">
        <v>926.13333333333355</v>
      </c>
      <c r="I33" s="278">
        <v>940.66666666666663</v>
      </c>
      <c r="J33" s="278">
        <v>949.53333333333353</v>
      </c>
      <c r="K33" s="276">
        <v>931.8</v>
      </c>
      <c r="L33" s="276">
        <v>908.4</v>
      </c>
      <c r="M33" s="276">
        <v>8.8133800000000004</v>
      </c>
    </row>
    <row r="34" spans="1:13">
      <c r="A34" s="267">
        <v>24</v>
      </c>
      <c r="B34" s="276" t="s">
        <v>304</v>
      </c>
      <c r="C34" s="277">
        <v>2326.8000000000002</v>
      </c>
      <c r="D34" s="278">
        <v>2327.25</v>
      </c>
      <c r="E34" s="278">
        <v>2299.6999999999998</v>
      </c>
      <c r="F34" s="278">
        <v>2272.6</v>
      </c>
      <c r="G34" s="278">
        <v>2245.0499999999997</v>
      </c>
      <c r="H34" s="278">
        <v>2354.35</v>
      </c>
      <c r="I34" s="278">
        <v>2381.9</v>
      </c>
      <c r="J34" s="278">
        <v>2409</v>
      </c>
      <c r="K34" s="276">
        <v>2354.8000000000002</v>
      </c>
      <c r="L34" s="276">
        <v>2300.15</v>
      </c>
      <c r="M34" s="276">
        <v>1.0865100000000001</v>
      </c>
    </row>
    <row r="35" spans="1:13">
      <c r="A35" s="267">
        <v>25</v>
      </c>
      <c r="B35" s="276" t="s">
        <v>46</v>
      </c>
      <c r="C35" s="277">
        <v>252.55</v>
      </c>
      <c r="D35" s="278">
        <v>255.14999999999998</v>
      </c>
      <c r="E35" s="278">
        <v>247.29999999999995</v>
      </c>
      <c r="F35" s="278">
        <v>242.04999999999998</v>
      </c>
      <c r="G35" s="278">
        <v>234.19999999999996</v>
      </c>
      <c r="H35" s="278">
        <v>260.39999999999998</v>
      </c>
      <c r="I35" s="278">
        <v>268.25</v>
      </c>
      <c r="J35" s="278">
        <v>273.49999999999994</v>
      </c>
      <c r="K35" s="276">
        <v>263</v>
      </c>
      <c r="L35" s="276">
        <v>249.9</v>
      </c>
      <c r="M35" s="276">
        <v>112.66087</v>
      </c>
    </row>
    <row r="36" spans="1:13">
      <c r="A36" s="267">
        <v>26</v>
      </c>
      <c r="B36" s="276" t="s">
        <v>293</v>
      </c>
      <c r="C36" s="277">
        <v>3708.6</v>
      </c>
      <c r="D36" s="278">
        <v>3674.75</v>
      </c>
      <c r="E36" s="278">
        <v>3559.1</v>
      </c>
      <c r="F36" s="278">
        <v>3409.6</v>
      </c>
      <c r="G36" s="278">
        <v>3293.95</v>
      </c>
      <c r="H36" s="278">
        <v>3824.25</v>
      </c>
      <c r="I36" s="278">
        <v>3939.8999999999996</v>
      </c>
      <c r="J36" s="278">
        <v>4089.4</v>
      </c>
      <c r="K36" s="276">
        <v>3790.4</v>
      </c>
      <c r="L36" s="276">
        <v>3525.25</v>
      </c>
      <c r="M36" s="276">
        <v>2.19285</v>
      </c>
    </row>
    <row r="37" spans="1:13">
      <c r="A37" s="267">
        <v>27</v>
      </c>
      <c r="B37" s="276" t="s">
        <v>302</v>
      </c>
      <c r="C37" s="277">
        <v>1012.35</v>
      </c>
      <c r="D37" s="278">
        <v>1010.7333333333332</v>
      </c>
      <c r="E37" s="278">
        <v>996.61666666666656</v>
      </c>
      <c r="F37" s="278">
        <v>980.88333333333333</v>
      </c>
      <c r="G37" s="278">
        <v>966.76666666666665</v>
      </c>
      <c r="H37" s="278">
        <v>1026.4666666666665</v>
      </c>
      <c r="I37" s="278">
        <v>1040.583333333333</v>
      </c>
      <c r="J37" s="278">
        <v>1056.3166666666664</v>
      </c>
      <c r="K37" s="276">
        <v>1024.8499999999999</v>
      </c>
      <c r="L37" s="276">
        <v>995</v>
      </c>
      <c r="M37" s="276">
        <v>2.5874000000000001</v>
      </c>
    </row>
    <row r="38" spans="1:13">
      <c r="A38" s="267">
        <v>28</v>
      </c>
      <c r="B38" s="276" t="s">
        <v>47</v>
      </c>
      <c r="C38" s="277">
        <v>2434.65</v>
      </c>
      <c r="D38" s="278">
        <v>2426.5499999999997</v>
      </c>
      <c r="E38" s="278">
        <v>2408.0999999999995</v>
      </c>
      <c r="F38" s="278">
        <v>2381.5499999999997</v>
      </c>
      <c r="G38" s="278">
        <v>2363.0999999999995</v>
      </c>
      <c r="H38" s="278">
        <v>2453.0999999999995</v>
      </c>
      <c r="I38" s="278">
        <v>2471.5499999999993</v>
      </c>
      <c r="J38" s="278">
        <v>2498.0999999999995</v>
      </c>
      <c r="K38" s="276">
        <v>2445</v>
      </c>
      <c r="L38" s="276">
        <v>2400</v>
      </c>
      <c r="M38" s="276">
        <v>12.19317</v>
      </c>
    </row>
    <row r="39" spans="1:13">
      <c r="A39" s="267">
        <v>29</v>
      </c>
      <c r="B39" s="276" t="s">
        <v>48</v>
      </c>
      <c r="C39" s="277">
        <v>188.25</v>
      </c>
      <c r="D39" s="278">
        <v>188.03333333333333</v>
      </c>
      <c r="E39" s="278">
        <v>184.86666666666667</v>
      </c>
      <c r="F39" s="278">
        <v>181.48333333333335</v>
      </c>
      <c r="G39" s="278">
        <v>178.31666666666669</v>
      </c>
      <c r="H39" s="278">
        <v>191.41666666666666</v>
      </c>
      <c r="I39" s="278">
        <v>194.58333333333334</v>
      </c>
      <c r="J39" s="278">
        <v>197.96666666666664</v>
      </c>
      <c r="K39" s="276">
        <v>191.2</v>
      </c>
      <c r="L39" s="276">
        <v>184.65</v>
      </c>
      <c r="M39" s="276">
        <v>63.197809999999997</v>
      </c>
    </row>
    <row r="40" spans="1:13">
      <c r="A40" s="267">
        <v>30</v>
      </c>
      <c r="B40" s="276" t="s">
        <v>305</v>
      </c>
      <c r="C40" s="277">
        <v>136.75</v>
      </c>
      <c r="D40" s="278">
        <v>137.56666666666669</v>
      </c>
      <c r="E40" s="278">
        <v>133.78333333333339</v>
      </c>
      <c r="F40" s="278">
        <v>130.81666666666669</v>
      </c>
      <c r="G40" s="278">
        <v>127.03333333333339</v>
      </c>
      <c r="H40" s="278">
        <v>140.53333333333339</v>
      </c>
      <c r="I40" s="278">
        <v>144.31666666666669</v>
      </c>
      <c r="J40" s="278">
        <v>147.28333333333339</v>
      </c>
      <c r="K40" s="276">
        <v>141.35</v>
      </c>
      <c r="L40" s="276">
        <v>134.6</v>
      </c>
      <c r="M40" s="276">
        <v>9.9637399999999996</v>
      </c>
    </row>
    <row r="41" spans="1:13">
      <c r="A41" s="267">
        <v>31</v>
      </c>
      <c r="B41" s="276" t="s">
        <v>937</v>
      </c>
      <c r="C41" s="277">
        <v>273.85000000000002</v>
      </c>
      <c r="D41" s="278">
        <v>269.53333333333336</v>
      </c>
      <c r="E41" s="278">
        <v>259.31666666666672</v>
      </c>
      <c r="F41" s="278">
        <v>244.78333333333336</v>
      </c>
      <c r="G41" s="278">
        <v>234.56666666666672</v>
      </c>
      <c r="H41" s="278">
        <v>284.06666666666672</v>
      </c>
      <c r="I41" s="278">
        <v>294.2833333333333</v>
      </c>
      <c r="J41" s="278">
        <v>308.81666666666672</v>
      </c>
      <c r="K41" s="276">
        <v>279.75</v>
      </c>
      <c r="L41" s="276">
        <v>255</v>
      </c>
      <c r="M41" s="276">
        <v>3.8589500000000001</v>
      </c>
    </row>
    <row r="42" spans="1:13">
      <c r="A42" s="267">
        <v>32</v>
      </c>
      <c r="B42" s="276" t="s">
        <v>306</v>
      </c>
      <c r="C42" s="277">
        <v>86.65</v>
      </c>
      <c r="D42" s="278">
        <v>85.883333333333326</v>
      </c>
      <c r="E42" s="278">
        <v>84.766666666666652</v>
      </c>
      <c r="F42" s="278">
        <v>82.883333333333326</v>
      </c>
      <c r="G42" s="278">
        <v>81.766666666666652</v>
      </c>
      <c r="H42" s="278">
        <v>87.766666666666652</v>
      </c>
      <c r="I42" s="278">
        <v>88.883333333333326</v>
      </c>
      <c r="J42" s="278">
        <v>90.766666666666652</v>
      </c>
      <c r="K42" s="276">
        <v>87</v>
      </c>
      <c r="L42" s="276">
        <v>84</v>
      </c>
      <c r="M42" s="276">
        <v>32.209380000000003</v>
      </c>
    </row>
    <row r="43" spans="1:13">
      <c r="A43" s="267">
        <v>33</v>
      </c>
      <c r="B43" s="276" t="s">
        <v>49</v>
      </c>
      <c r="C43" s="277">
        <v>94.8</v>
      </c>
      <c r="D43" s="278">
        <v>95.383333333333326</v>
      </c>
      <c r="E43" s="278">
        <v>93.516666666666652</v>
      </c>
      <c r="F43" s="278">
        <v>92.23333333333332</v>
      </c>
      <c r="G43" s="278">
        <v>90.366666666666646</v>
      </c>
      <c r="H43" s="278">
        <v>96.666666666666657</v>
      </c>
      <c r="I43" s="278">
        <v>98.533333333333331</v>
      </c>
      <c r="J43" s="278">
        <v>99.816666666666663</v>
      </c>
      <c r="K43" s="276">
        <v>97.25</v>
      </c>
      <c r="L43" s="276">
        <v>94.1</v>
      </c>
      <c r="M43" s="276">
        <v>258.98813000000001</v>
      </c>
    </row>
    <row r="44" spans="1:13">
      <c r="A44" s="267">
        <v>34</v>
      </c>
      <c r="B44" s="276" t="s">
        <v>51</v>
      </c>
      <c r="C44" s="277">
        <v>2438.75</v>
      </c>
      <c r="D44" s="278">
        <v>2419.5833333333335</v>
      </c>
      <c r="E44" s="278">
        <v>2394.166666666667</v>
      </c>
      <c r="F44" s="278">
        <v>2349.5833333333335</v>
      </c>
      <c r="G44" s="278">
        <v>2324.166666666667</v>
      </c>
      <c r="H44" s="278">
        <v>2464.166666666667</v>
      </c>
      <c r="I44" s="278">
        <v>2489.5833333333339</v>
      </c>
      <c r="J44" s="278">
        <v>2534.166666666667</v>
      </c>
      <c r="K44" s="276">
        <v>2445</v>
      </c>
      <c r="L44" s="276">
        <v>2375</v>
      </c>
      <c r="M44" s="276">
        <v>27.899529999999999</v>
      </c>
    </row>
    <row r="45" spans="1:13">
      <c r="A45" s="267">
        <v>35</v>
      </c>
      <c r="B45" s="276" t="s">
        <v>307</v>
      </c>
      <c r="C45" s="277">
        <v>166.35</v>
      </c>
      <c r="D45" s="278">
        <v>167.31666666666669</v>
      </c>
      <c r="E45" s="278">
        <v>164.63333333333338</v>
      </c>
      <c r="F45" s="278">
        <v>162.91666666666669</v>
      </c>
      <c r="G45" s="278">
        <v>160.23333333333338</v>
      </c>
      <c r="H45" s="278">
        <v>169.03333333333339</v>
      </c>
      <c r="I45" s="278">
        <v>171.71666666666673</v>
      </c>
      <c r="J45" s="278">
        <v>173.43333333333339</v>
      </c>
      <c r="K45" s="276">
        <v>170</v>
      </c>
      <c r="L45" s="276">
        <v>165.6</v>
      </c>
      <c r="M45" s="276">
        <v>1.1498999999999999</v>
      </c>
    </row>
    <row r="46" spans="1:13">
      <c r="A46" s="267">
        <v>36</v>
      </c>
      <c r="B46" s="276" t="s">
        <v>309</v>
      </c>
      <c r="C46" s="277">
        <v>1515.35</v>
      </c>
      <c r="D46" s="278">
        <v>1500.1833333333334</v>
      </c>
      <c r="E46" s="278">
        <v>1470.3666666666668</v>
      </c>
      <c r="F46" s="278">
        <v>1425.3833333333334</v>
      </c>
      <c r="G46" s="278">
        <v>1395.5666666666668</v>
      </c>
      <c r="H46" s="278">
        <v>1545.1666666666667</v>
      </c>
      <c r="I46" s="278">
        <v>1574.9833333333333</v>
      </c>
      <c r="J46" s="278">
        <v>1619.9666666666667</v>
      </c>
      <c r="K46" s="276">
        <v>1530</v>
      </c>
      <c r="L46" s="276">
        <v>1455.2</v>
      </c>
      <c r="M46" s="276">
        <v>2.2919800000000001</v>
      </c>
    </row>
    <row r="47" spans="1:13">
      <c r="A47" s="267">
        <v>37</v>
      </c>
      <c r="B47" s="276" t="s">
        <v>308</v>
      </c>
      <c r="C47" s="277">
        <v>4507.8999999999996</v>
      </c>
      <c r="D47" s="278">
        <v>4519.95</v>
      </c>
      <c r="E47" s="278">
        <v>4480.95</v>
      </c>
      <c r="F47" s="278">
        <v>4454</v>
      </c>
      <c r="G47" s="278">
        <v>4415</v>
      </c>
      <c r="H47" s="278">
        <v>4546.8999999999996</v>
      </c>
      <c r="I47" s="278">
        <v>4585.8999999999996</v>
      </c>
      <c r="J47" s="278">
        <v>4612.8499999999995</v>
      </c>
      <c r="K47" s="276">
        <v>4558.95</v>
      </c>
      <c r="L47" s="276">
        <v>4493</v>
      </c>
      <c r="M47" s="276">
        <v>0.21562999999999999</v>
      </c>
    </row>
    <row r="48" spans="1:13">
      <c r="A48" s="267">
        <v>38</v>
      </c>
      <c r="B48" s="276" t="s">
        <v>310</v>
      </c>
      <c r="C48" s="277">
        <v>6145</v>
      </c>
      <c r="D48" s="278">
        <v>6161.666666666667</v>
      </c>
      <c r="E48" s="278">
        <v>6094.3333333333339</v>
      </c>
      <c r="F48" s="278">
        <v>6043.666666666667</v>
      </c>
      <c r="G48" s="278">
        <v>5976.3333333333339</v>
      </c>
      <c r="H48" s="278">
        <v>6212.3333333333339</v>
      </c>
      <c r="I48" s="278">
        <v>6279.6666666666679</v>
      </c>
      <c r="J48" s="278">
        <v>6330.3333333333339</v>
      </c>
      <c r="K48" s="276">
        <v>6229</v>
      </c>
      <c r="L48" s="276">
        <v>6111</v>
      </c>
      <c r="M48" s="276">
        <v>0.15239</v>
      </c>
    </row>
    <row r="49" spans="1:13">
      <c r="A49" s="267">
        <v>39</v>
      </c>
      <c r="B49" s="276" t="s">
        <v>226</v>
      </c>
      <c r="C49" s="277">
        <v>880.45</v>
      </c>
      <c r="D49" s="278">
        <v>881.48333333333323</v>
      </c>
      <c r="E49" s="278">
        <v>867.96666666666647</v>
      </c>
      <c r="F49" s="278">
        <v>855.48333333333323</v>
      </c>
      <c r="G49" s="278">
        <v>841.96666666666647</v>
      </c>
      <c r="H49" s="278">
        <v>893.96666666666647</v>
      </c>
      <c r="I49" s="278">
        <v>907.48333333333312</v>
      </c>
      <c r="J49" s="278">
        <v>919.96666666666647</v>
      </c>
      <c r="K49" s="276">
        <v>895</v>
      </c>
      <c r="L49" s="276">
        <v>869</v>
      </c>
      <c r="M49" s="276">
        <v>3.1897500000000001</v>
      </c>
    </row>
    <row r="50" spans="1:13">
      <c r="A50" s="267">
        <v>40</v>
      </c>
      <c r="B50" s="276" t="s">
        <v>53</v>
      </c>
      <c r="C50" s="277">
        <v>900.65</v>
      </c>
      <c r="D50" s="278">
        <v>900.86666666666667</v>
      </c>
      <c r="E50" s="278">
        <v>892.33333333333337</v>
      </c>
      <c r="F50" s="278">
        <v>884.01666666666665</v>
      </c>
      <c r="G50" s="278">
        <v>875.48333333333335</v>
      </c>
      <c r="H50" s="278">
        <v>909.18333333333339</v>
      </c>
      <c r="I50" s="278">
        <v>917.7166666666667</v>
      </c>
      <c r="J50" s="278">
        <v>926.03333333333342</v>
      </c>
      <c r="K50" s="276">
        <v>909.4</v>
      </c>
      <c r="L50" s="276">
        <v>892.55</v>
      </c>
      <c r="M50" s="276">
        <v>29.976379999999999</v>
      </c>
    </row>
    <row r="51" spans="1:13">
      <c r="A51" s="267">
        <v>41</v>
      </c>
      <c r="B51" s="276" t="s">
        <v>311</v>
      </c>
      <c r="C51" s="277">
        <v>536.6</v>
      </c>
      <c r="D51" s="278">
        <v>538.5333333333333</v>
      </c>
      <c r="E51" s="278">
        <v>532.06666666666661</v>
      </c>
      <c r="F51" s="278">
        <v>527.5333333333333</v>
      </c>
      <c r="G51" s="278">
        <v>521.06666666666661</v>
      </c>
      <c r="H51" s="278">
        <v>543.06666666666661</v>
      </c>
      <c r="I51" s="278">
        <v>549.5333333333333</v>
      </c>
      <c r="J51" s="278">
        <v>554.06666666666661</v>
      </c>
      <c r="K51" s="276">
        <v>545</v>
      </c>
      <c r="L51" s="276">
        <v>534</v>
      </c>
      <c r="M51" s="276">
        <v>2.5801599999999998</v>
      </c>
    </row>
    <row r="52" spans="1:13">
      <c r="A52" s="267">
        <v>42</v>
      </c>
      <c r="B52" s="276" t="s">
        <v>55</v>
      </c>
      <c r="C52" s="277">
        <v>614.5</v>
      </c>
      <c r="D52" s="278">
        <v>611.38333333333333</v>
      </c>
      <c r="E52" s="278">
        <v>606.31666666666661</v>
      </c>
      <c r="F52" s="278">
        <v>598.13333333333333</v>
      </c>
      <c r="G52" s="278">
        <v>593.06666666666661</v>
      </c>
      <c r="H52" s="278">
        <v>619.56666666666661</v>
      </c>
      <c r="I52" s="278">
        <v>624.63333333333344</v>
      </c>
      <c r="J52" s="278">
        <v>632.81666666666661</v>
      </c>
      <c r="K52" s="276">
        <v>616.45000000000005</v>
      </c>
      <c r="L52" s="276">
        <v>603.20000000000005</v>
      </c>
      <c r="M52" s="276">
        <v>200.19707</v>
      </c>
    </row>
    <row r="53" spans="1:13">
      <c r="A53" s="267">
        <v>43</v>
      </c>
      <c r="B53" s="276" t="s">
        <v>56</v>
      </c>
      <c r="C53" s="277">
        <v>3311.4</v>
      </c>
      <c r="D53" s="278">
        <v>3314.7166666666672</v>
      </c>
      <c r="E53" s="278">
        <v>3284.8833333333341</v>
      </c>
      <c r="F53" s="278">
        <v>3258.3666666666668</v>
      </c>
      <c r="G53" s="278">
        <v>3228.5333333333338</v>
      </c>
      <c r="H53" s="278">
        <v>3341.2333333333345</v>
      </c>
      <c r="I53" s="278">
        <v>3371.0666666666675</v>
      </c>
      <c r="J53" s="278">
        <v>3397.5833333333348</v>
      </c>
      <c r="K53" s="276">
        <v>3344.55</v>
      </c>
      <c r="L53" s="276">
        <v>3288.2</v>
      </c>
      <c r="M53" s="276">
        <v>7.3910600000000004</v>
      </c>
    </row>
    <row r="54" spans="1:13">
      <c r="A54" s="267">
        <v>44</v>
      </c>
      <c r="B54" s="276" t="s">
        <v>315</v>
      </c>
      <c r="C54" s="277">
        <v>199.55</v>
      </c>
      <c r="D54" s="278">
        <v>200.5</v>
      </c>
      <c r="E54" s="278">
        <v>196.55</v>
      </c>
      <c r="F54" s="278">
        <v>193.55</v>
      </c>
      <c r="G54" s="278">
        <v>189.60000000000002</v>
      </c>
      <c r="H54" s="278">
        <v>203.5</v>
      </c>
      <c r="I54" s="278">
        <v>207.45</v>
      </c>
      <c r="J54" s="278">
        <v>210.45</v>
      </c>
      <c r="K54" s="276">
        <v>204.45</v>
      </c>
      <c r="L54" s="276">
        <v>197.5</v>
      </c>
      <c r="M54" s="276">
        <v>6.7515999999999998</v>
      </c>
    </row>
    <row r="55" spans="1:13">
      <c r="A55" s="267">
        <v>45</v>
      </c>
      <c r="B55" s="276" t="s">
        <v>316</v>
      </c>
      <c r="C55" s="277">
        <v>609.20000000000005</v>
      </c>
      <c r="D55" s="278">
        <v>604.26666666666677</v>
      </c>
      <c r="E55" s="278">
        <v>596.53333333333353</v>
      </c>
      <c r="F55" s="278">
        <v>583.86666666666679</v>
      </c>
      <c r="G55" s="278">
        <v>576.13333333333355</v>
      </c>
      <c r="H55" s="278">
        <v>616.93333333333351</v>
      </c>
      <c r="I55" s="278">
        <v>624.66666666666686</v>
      </c>
      <c r="J55" s="278">
        <v>637.33333333333348</v>
      </c>
      <c r="K55" s="276">
        <v>612</v>
      </c>
      <c r="L55" s="276">
        <v>591.6</v>
      </c>
      <c r="M55" s="276">
        <v>1.8922000000000001</v>
      </c>
    </row>
    <row r="56" spans="1:13">
      <c r="A56" s="267">
        <v>46</v>
      </c>
      <c r="B56" s="276" t="s">
        <v>58</v>
      </c>
      <c r="C56" s="277">
        <v>9052.4500000000007</v>
      </c>
      <c r="D56" s="278">
        <v>9085.65</v>
      </c>
      <c r="E56" s="278">
        <v>8936.7999999999993</v>
      </c>
      <c r="F56" s="278">
        <v>8821.15</v>
      </c>
      <c r="G56" s="278">
        <v>8672.2999999999993</v>
      </c>
      <c r="H56" s="278">
        <v>9201.2999999999993</v>
      </c>
      <c r="I56" s="278">
        <v>9350.1500000000015</v>
      </c>
      <c r="J56" s="278">
        <v>9465.7999999999993</v>
      </c>
      <c r="K56" s="276">
        <v>9234.5</v>
      </c>
      <c r="L56" s="276">
        <v>8970</v>
      </c>
      <c r="M56" s="276">
        <v>10.62443</v>
      </c>
    </row>
    <row r="57" spans="1:13">
      <c r="A57" s="267">
        <v>47</v>
      </c>
      <c r="B57" s="276" t="s">
        <v>232</v>
      </c>
      <c r="C57" s="277">
        <v>3138.05</v>
      </c>
      <c r="D57" s="278">
        <v>3144.6833333333329</v>
      </c>
      <c r="E57" s="278">
        <v>3114.3666666666659</v>
      </c>
      <c r="F57" s="278">
        <v>3090.6833333333329</v>
      </c>
      <c r="G57" s="278">
        <v>3060.3666666666659</v>
      </c>
      <c r="H57" s="278">
        <v>3168.3666666666659</v>
      </c>
      <c r="I57" s="278">
        <v>3198.6833333333325</v>
      </c>
      <c r="J57" s="278">
        <v>3222.3666666666659</v>
      </c>
      <c r="K57" s="276">
        <v>3175</v>
      </c>
      <c r="L57" s="276">
        <v>3121</v>
      </c>
      <c r="M57" s="276">
        <v>0.43514999999999998</v>
      </c>
    </row>
    <row r="58" spans="1:13">
      <c r="A58" s="267">
        <v>48</v>
      </c>
      <c r="B58" s="276" t="s">
        <v>59</v>
      </c>
      <c r="C58" s="277">
        <v>4875.3500000000004</v>
      </c>
      <c r="D58" s="278">
        <v>4882.7833333333338</v>
      </c>
      <c r="E58" s="278">
        <v>4807.5666666666675</v>
      </c>
      <c r="F58" s="278">
        <v>4739.7833333333338</v>
      </c>
      <c r="G58" s="278">
        <v>4664.5666666666675</v>
      </c>
      <c r="H58" s="278">
        <v>4950.5666666666675</v>
      </c>
      <c r="I58" s="278">
        <v>5025.7833333333328</v>
      </c>
      <c r="J58" s="278">
        <v>5093.5666666666675</v>
      </c>
      <c r="K58" s="276">
        <v>4958</v>
      </c>
      <c r="L58" s="276">
        <v>4815</v>
      </c>
      <c r="M58" s="276">
        <v>36.793779999999998</v>
      </c>
    </row>
    <row r="59" spans="1:13">
      <c r="A59" s="267">
        <v>49</v>
      </c>
      <c r="B59" s="276" t="s">
        <v>60</v>
      </c>
      <c r="C59" s="277">
        <v>1649.5</v>
      </c>
      <c r="D59" s="278">
        <v>1650.6666666666667</v>
      </c>
      <c r="E59" s="278">
        <v>1631.8333333333335</v>
      </c>
      <c r="F59" s="278">
        <v>1614.1666666666667</v>
      </c>
      <c r="G59" s="278">
        <v>1595.3333333333335</v>
      </c>
      <c r="H59" s="278">
        <v>1668.3333333333335</v>
      </c>
      <c r="I59" s="278">
        <v>1687.166666666667</v>
      </c>
      <c r="J59" s="278">
        <v>1704.8333333333335</v>
      </c>
      <c r="K59" s="276">
        <v>1669.5</v>
      </c>
      <c r="L59" s="276">
        <v>1633</v>
      </c>
      <c r="M59" s="276">
        <v>6.7850200000000003</v>
      </c>
    </row>
    <row r="60" spans="1:13" ht="12" customHeight="1">
      <c r="A60" s="267">
        <v>50</v>
      </c>
      <c r="B60" s="276" t="s">
        <v>317</v>
      </c>
      <c r="C60" s="277">
        <v>118.4</v>
      </c>
      <c r="D60" s="278">
        <v>118.8</v>
      </c>
      <c r="E60" s="278">
        <v>116.19999999999999</v>
      </c>
      <c r="F60" s="278">
        <v>113.99999999999999</v>
      </c>
      <c r="G60" s="278">
        <v>111.39999999999998</v>
      </c>
      <c r="H60" s="278">
        <v>121</v>
      </c>
      <c r="I60" s="278">
        <v>123.6</v>
      </c>
      <c r="J60" s="278">
        <v>125.80000000000001</v>
      </c>
      <c r="K60" s="276">
        <v>121.4</v>
      </c>
      <c r="L60" s="276">
        <v>116.6</v>
      </c>
      <c r="M60" s="276">
        <v>6.6938399999999998</v>
      </c>
    </row>
    <row r="61" spans="1:13">
      <c r="A61" s="267">
        <v>51</v>
      </c>
      <c r="B61" s="276" t="s">
        <v>318</v>
      </c>
      <c r="C61" s="277">
        <v>166.45</v>
      </c>
      <c r="D61" s="278">
        <v>166.23333333333335</v>
      </c>
      <c r="E61" s="278">
        <v>163.31666666666669</v>
      </c>
      <c r="F61" s="278">
        <v>160.18333333333334</v>
      </c>
      <c r="G61" s="278">
        <v>157.26666666666668</v>
      </c>
      <c r="H61" s="278">
        <v>169.3666666666667</v>
      </c>
      <c r="I61" s="278">
        <v>172.28333333333333</v>
      </c>
      <c r="J61" s="278">
        <v>175.41666666666671</v>
      </c>
      <c r="K61" s="276">
        <v>169.15</v>
      </c>
      <c r="L61" s="276">
        <v>163.1</v>
      </c>
      <c r="M61" s="276">
        <v>10.810969999999999</v>
      </c>
    </row>
    <row r="62" spans="1:13">
      <c r="A62" s="267">
        <v>52</v>
      </c>
      <c r="B62" s="276" t="s">
        <v>233</v>
      </c>
      <c r="C62" s="277">
        <v>393.4</v>
      </c>
      <c r="D62" s="278">
        <v>388.13333333333338</v>
      </c>
      <c r="E62" s="278">
        <v>380.26666666666677</v>
      </c>
      <c r="F62" s="278">
        <v>367.13333333333338</v>
      </c>
      <c r="G62" s="278">
        <v>359.26666666666677</v>
      </c>
      <c r="H62" s="278">
        <v>401.26666666666677</v>
      </c>
      <c r="I62" s="278">
        <v>409.13333333333344</v>
      </c>
      <c r="J62" s="278">
        <v>422.26666666666677</v>
      </c>
      <c r="K62" s="276">
        <v>396</v>
      </c>
      <c r="L62" s="276">
        <v>375</v>
      </c>
      <c r="M62" s="276">
        <v>102.28049</v>
      </c>
    </row>
    <row r="63" spans="1:13">
      <c r="A63" s="267">
        <v>53</v>
      </c>
      <c r="B63" s="276" t="s">
        <v>61</v>
      </c>
      <c r="C63" s="277">
        <v>59.05</v>
      </c>
      <c r="D63" s="278">
        <v>58.466666666666669</v>
      </c>
      <c r="E63" s="278">
        <v>57.183333333333337</v>
      </c>
      <c r="F63" s="278">
        <v>55.31666666666667</v>
      </c>
      <c r="G63" s="278">
        <v>54.033333333333339</v>
      </c>
      <c r="H63" s="278">
        <v>60.333333333333336</v>
      </c>
      <c r="I63" s="278">
        <v>61.616666666666667</v>
      </c>
      <c r="J63" s="278">
        <v>63.483333333333334</v>
      </c>
      <c r="K63" s="276">
        <v>59.75</v>
      </c>
      <c r="L63" s="276">
        <v>56.6</v>
      </c>
      <c r="M63" s="276">
        <v>738.22091999999998</v>
      </c>
    </row>
    <row r="64" spans="1:13">
      <c r="A64" s="267">
        <v>54</v>
      </c>
      <c r="B64" s="276" t="s">
        <v>62</v>
      </c>
      <c r="C64" s="277">
        <v>48.7</v>
      </c>
      <c r="D64" s="278">
        <v>48.866666666666667</v>
      </c>
      <c r="E64" s="278">
        <v>47.833333333333336</v>
      </c>
      <c r="F64" s="278">
        <v>46.966666666666669</v>
      </c>
      <c r="G64" s="278">
        <v>45.933333333333337</v>
      </c>
      <c r="H64" s="278">
        <v>49.733333333333334</v>
      </c>
      <c r="I64" s="278">
        <v>50.766666666666666</v>
      </c>
      <c r="J64" s="278">
        <v>51.633333333333333</v>
      </c>
      <c r="K64" s="276">
        <v>49.9</v>
      </c>
      <c r="L64" s="276">
        <v>48</v>
      </c>
      <c r="M64" s="276">
        <v>73.580479999999994</v>
      </c>
    </row>
    <row r="65" spans="1:13">
      <c r="A65" s="267">
        <v>55</v>
      </c>
      <c r="B65" s="276" t="s">
        <v>312</v>
      </c>
      <c r="C65" s="277">
        <v>1633</v>
      </c>
      <c r="D65" s="278">
        <v>1637.6166666666668</v>
      </c>
      <c r="E65" s="278">
        <v>1616.3833333333337</v>
      </c>
      <c r="F65" s="278">
        <v>1599.7666666666669</v>
      </c>
      <c r="G65" s="278">
        <v>1578.5333333333338</v>
      </c>
      <c r="H65" s="278">
        <v>1654.2333333333336</v>
      </c>
      <c r="I65" s="278">
        <v>1675.4666666666667</v>
      </c>
      <c r="J65" s="278">
        <v>1692.0833333333335</v>
      </c>
      <c r="K65" s="276">
        <v>1658.85</v>
      </c>
      <c r="L65" s="276">
        <v>1621</v>
      </c>
      <c r="M65" s="276">
        <v>0.17754</v>
      </c>
    </row>
    <row r="66" spans="1:13">
      <c r="A66" s="267">
        <v>56</v>
      </c>
      <c r="B66" s="276" t="s">
        <v>63</v>
      </c>
      <c r="C66" s="277">
        <v>1563.85</v>
      </c>
      <c r="D66" s="278">
        <v>1558.4666666666665</v>
      </c>
      <c r="E66" s="278">
        <v>1548.4833333333329</v>
      </c>
      <c r="F66" s="278">
        <v>1533.1166666666663</v>
      </c>
      <c r="G66" s="278">
        <v>1523.1333333333328</v>
      </c>
      <c r="H66" s="278">
        <v>1573.833333333333</v>
      </c>
      <c r="I66" s="278">
        <v>1583.8166666666666</v>
      </c>
      <c r="J66" s="278">
        <v>1599.1833333333332</v>
      </c>
      <c r="K66" s="276">
        <v>1568.45</v>
      </c>
      <c r="L66" s="276">
        <v>1543.1</v>
      </c>
      <c r="M66" s="276">
        <v>5.8485300000000002</v>
      </c>
    </row>
    <row r="67" spans="1:13">
      <c r="A67" s="267">
        <v>57</v>
      </c>
      <c r="B67" s="276" t="s">
        <v>320</v>
      </c>
      <c r="C67" s="277">
        <v>5148.3500000000004</v>
      </c>
      <c r="D67" s="278">
        <v>5150.45</v>
      </c>
      <c r="E67" s="278">
        <v>5102.8999999999996</v>
      </c>
      <c r="F67" s="278">
        <v>5057.45</v>
      </c>
      <c r="G67" s="278">
        <v>5009.8999999999996</v>
      </c>
      <c r="H67" s="278">
        <v>5195.8999999999996</v>
      </c>
      <c r="I67" s="278">
        <v>5243.4500000000007</v>
      </c>
      <c r="J67" s="278">
        <v>5288.9</v>
      </c>
      <c r="K67" s="276">
        <v>5198</v>
      </c>
      <c r="L67" s="276">
        <v>5105</v>
      </c>
      <c r="M67" s="276">
        <v>0.24806</v>
      </c>
    </row>
    <row r="68" spans="1:13">
      <c r="A68" s="267">
        <v>58</v>
      </c>
      <c r="B68" s="276" t="s">
        <v>234</v>
      </c>
      <c r="C68" s="277">
        <v>1280.6500000000001</v>
      </c>
      <c r="D68" s="278">
        <v>1285.8</v>
      </c>
      <c r="E68" s="278">
        <v>1265.75</v>
      </c>
      <c r="F68" s="278">
        <v>1250.8500000000001</v>
      </c>
      <c r="G68" s="278">
        <v>1230.8000000000002</v>
      </c>
      <c r="H68" s="278">
        <v>1300.6999999999998</v>
      </c>
      <c r="I68" s="278">
        <v>1320.7499999999995</v>
      </c>
      <c r="J68" s="278">
        <v>1335.6499999999996</v>
      </c>
      <c r="K68" s="276">
        <v>1305.8499999999999</v>
      </c>
      <c r="L68" s="276">
        <v>1270.9000000000001</v>
      </c>
      <c r="M68" s="276">
        <v>0.78886000000000001</v>
      </c>
    </row>
    <row r="69" spans="1:13">
      <c r="A69" s="267">
        <v>59</v>
      </c>
      <c r="B69" s="276" t="s">
        <v>321</v>
      </c>
      <c r="C69" s="277">
        <v>322.60000000000002</v>
      </c>
      <c r="D69" s="278">
        <v>324.05</v>
      </c>
      <c r="E69" s="278">
        <v>319.60000000000002</v>
      </c>
      <c r="F69" s="278">
        <v>316.60000000000002</v>
      </c>
      <c r="G69" s="278">
        <v>312.15000000000003</v>
      </c>
      <c r="H69" s="278">
        <v>327.05</v>
      </c>
      <c r="I69" s="278">
        <v>331.49999999999994</v>
      </c>
      <c r="J69" s="278">
        <v>334.5</v>
      </c>
      <c r="K69" s="276">
        <v>328.5</v>
      </c>
      <c r="L69" s="276">
        <v>321.05</v>
      </c>
      <c r="M69" s="276">
        <v>1.4693000000000001</v>
      </c>
    </row>
    <row r="70" spans="1:13">
      <c r="A70" s="267">
        <v>60</v>
      </c>
      <c r="B70" s="276" t="s">
        <v>65</v>
      </c>
      <c r="C70" s="277">
        <v>115.75</v>
      </c>
      <c r="D70" s="278">
        <v>116.05</v>
      </c>
      <c r="E70" s="278">
        <v>114.1</v>
      </c>
      <c r="F70" s="278">
        <v>112.45</v>
      </c>
      <c r="G70" s="278">
        <v>110.5</v>
      </c>
      <c r="H70" s="278">
        <v>117.69999999999999</v>
      </c>
      <c r="I70" s="278">
        <v>119.65</v>
      </c>
      <c r="J70" s="278">
        <v>121.29999999999998</v>
      </c>
      <c r="K70" s="276">
        <v>118</v>
      </c>
      <c r="L70" s="276">
        <v>114.4</v>
      </c>
      <c r="M70" s="276">
        <v>153.35926000000001</v>
      </c>
    </row>
    <row r="71" spans="1:13">
      <c r="A71" s="267">
        <v>61</v>
      </c>
      <c r="B71" s="276" t="s">
        <v>313</v>
      </c>
      <c r="C71" s="277">
        <v>739</v>
      </c>
      <c r="D71" s="278">
        <v>739.2166666666667</v>
      </c>
      <c r="E71" s="278">
        <v>729.68333333333339</v>
      </c>
      <c r="F71" s="278">
        <v>720.36666666666667</v>
      </c>
      <c r="G71" s="278">
        <v>710.83333333333337</v>
      </c>
      <c r="H71" s="278">
        <v>748.53333333333342</v>
      </c>
      <c r="I71" s="278">
        <v>758.06666666666672</v>
      </c>
      <c r="J71" s="278">
        <v>767.38333333333344</v>
      </c>
      <c r="K71" s="276">
        <v>748.75</v>
      </c>
      <c r="L71" s="276">
        <v>729.9</v>
      </c>
      <c r="M71" s="276">
        <v>5.3824699999999996</v>
      </c>
    </row>
    <row r="72" spans="1:13">
      <c r="A72" s="267">
        <v>62</v>
      </c>
      <c r="B72" s="276" t="s">
        <v>66</v>
      </c>
      <c r="C72" s="277">
        <v>671.2</v>
      </c>
      <c r="D72" s="278">
        <v>668.4666666666667</v>
      </c>
      <c r="E72" s="278">
        <v>664.23333333333335</v>
      </c>
      <c r="F72" s="278">
        <v>657.26666666666665</v>
      </c>
      <c r="G72" s="278">
        <v>653.0333333333333</v>
      </c>
      <c r="H72" s="278">
        <v>675.43333333333339</v>
      </c>
      <c r="I72" s="278">
        <v>679.66666666666674</v>
      </c>
      <c r="J72" s="278">
        <v>686.63333333333344</v>
      </c>
      <c r="K72" s="276">
        <v>672.7</v>
      </c>
      <c r="L72" s="276">
        <v>661.5</v>
      </c>
      <c r="M72" s="276">
        <v>6.7617900000000004</v>
      </c>
    </row>
    <row r="73" spans="1:13">
      <c r="A73" s="267">
        <v>63</v>
      </c>
      <c r="B73" s="276" t="s">
        <v>67</v>
      </c>
      <c r="C73" s="277">
        <v>551.95000000000005</v>
      </c>
      <c r="D73" s="278">
        <v>552.55000000000007</v>
      </c>
      <c r="E73" s="278">
        <v>539.60000000000014</v>
      </c>
      <c r="F73" s="278">
        <v>527.25000000000011</v>
      </c>
      <c r="G73" s="278">
        <v>514.30000000000018</v>
      </c>
      <c r="H73" s="278">
        <v>564.90000000000009</v>
      </c>
      <c r="I73" s="278">
        <v>577.85000000000014</v>
      </c>
      <c r="J73" s="278">
        <v>590.20000000000005</v>
      </c>
      <c r="K73" s="276">
        <v>565.5</v>
      </c>
      <c r="L73" s="276">
        <v>540.20000000000005</v>
      </c>
      <c r="M73" s="276">
        <v>89.880229999999997</v>
      </c>
    </row>
    <row r="74" spans="1:13">
      <c r="A74" s="267">
        <v>64</v>
      </c>
      <c r="B74" s="276" t="s">
        <v>1045</v>
      </c>
      <c r="C74" s="277">
        <v>9539.35</v>
      </c>
      <c r="D74" s="278">
        <v>9488.1833333333325</v>
      </c>
      <c r="E74" s="278">
        <v>9297.7166666666653</v>
      </c>
      <c r="F74" s="278">
        <v>9056.0833333333321</v>
      </c>
      <c r="G74" s="278">
        <v>8865.616666666665</v>
      </c>
      <c r="H74" s="278">
        <v>9729.8166666666657</v>
      </c>
      <c r="I74" s="278">
        <v>9920.2833333333328</v>
      </c>
      <c r="J74" s="278">
        <v>10161.916666666666</v>
      </c>
      <c r="K74" s="276">
        <v>9678.65</v>
      </c>
      <c r="L74" s="276">
        <v>9246.5499999999993</v>
      </c>
      <c r="M74" s="276">
        <v>6.2549999999999994E-2</v>
      </c>
    </row>
    <row r="75" spans="1:13">
      <c r="A75" s="267">
        <v>65</v>
      </c>
      <c r="B75" s="276" t="s">
        <v>69</v>
      </c>
      <c r="C75" s="277">
        <v>493.75</v>
      </c>
      <c r="D75" s="278">
        <v>491.64999999999992</v>
      </c>
      <c r="E75" s="278">
        <v>485.49999999999983</v>
      </c>
      <c r="F75" s="278">
        <v>477.24999999999989</v>
      </c>
      <c r="G75" s="278">
        <v>471.0999999999998</v>
      </c>
      <c r="H75" s="278">
        <v>499.89999999999986</v>
      </c>
      <c r="I75" s="278">
        <v>506.04999999999995</v>
      </c>
      <c r="J75" s="278">
        <v>514.29999999999995</v>
      </c>
      <c r="K75" s="276">
        <v>497.8</v>
      </c>
      <c r="L75" s="276">
        <v>483.4</v>
      </c>
      <c r="M75" s="276">
        <v>310.39562999999998</v>
      </c>
    </row>
    <row r="76" spans="1:13" s="16" customFormat="1">
      <c r="A76" s="267">
        <v>66</v>
      </c>
      <c r="B76" s="276" t="s">
        <v>70</v>
      </c>
      <c r="C76" s="277">
        <v>34.25</v>
      </c>
      <c r="D76" s="278">
        <v>34.450000000000003</v>
      </c>
      <c r="E76" s="278">
        <v>33.500000000000007</v>
      </c>
      <c r="F76" s="278">
        <v>32.750000000000007</v>
      </c>
      <c r="G76" s="278">
        <v>31.800000000000011</v>
      </c>
      <c r="H76" s="278">
        <v>35.200000000000003</v>
      </c>
      <c r="I76" s="278">
        <v>36.149999999999991</v>
      </c>
      <c r="J76" s="278">
        <v>36.9</v>
      </c>
      <c r="K76" s="276">
        <v>35.4</v>
      </c>
      <c r="L76" s="276">
        <v>33.700000000000003</v>
      </c>
      <c r="M76" s="276">
        <v>581.77274</v>
      </c>
    </row>
    <row r="77" spans="1:13" s="16" customFormat="1">
      <c r="A77" s="267">
        <v>67</v>
      </c>
      <c r="B77" s="276" t="s">
        <v>71</v>
      </c>
      <c r="C77" s="277">
        <v>442.65</v>
      </c>
      <c r="D77" s="278">
        <v>439.36666666666662</v>
      </c>
      <c r="E77" s="278">
        <v>434.73333333333323</v>
      </c>
      <c r="F77" s="278">
        <v>426.81666666666661</v>
      </c>
      <c r="G77" s="278">
        <v>422.18333333333322</v>
      </c>
      <c r="H77" s="278">
        <v>447.28333333333325</v>
      </c>
      <c r="I77" s="278">
        <v>451.91666666666657</v>
      </c>
      <c r="J77" s="278">
        <v>459.83333333333326</v>
      </c>
      <c r="K77" s="276">
        <v>444</v>
      </c>
      <c r="L77" s="276">
        <v>431.45</v>
      </c>
      <c r="M77" s="276">
        <v>63.584940000000003</v>
      </c>
    </row>
    <row r="78" spans="1:13" s="16" customFormat="1">
      <c r="A78" s="267">
        <v>68</v>
      </c>
      <c r="B78" s="276" t="s">
        <v>322</v>
      </c>
      <c r="C78" s="277">
        <v>763.7</v>
      </c>
      <c r="D78" s="278">
        <v>764.75</v>
      </c>
      <c r="E78" s="278">
        <v>754.95</v>
      </c>
      <c r="F78" s="278">
        <v>746.2</v>
      </c>
      <c r="G78" s="278">
        <v>736.40000000000009</v>
      </c>
      <c r="H78" s="278">
        <v>773.5</v>
      </c>
      <c r="I78" s="278">
        <v>783.3</v>
      </c>
      <c r="J78" s="278">
        <v>792.05</v>
      </c>
      <c r="K78" s="276">
        <v>774.55</v>
      </c>
      <c r="L78" s="276">
        <v>756</v>
      </c>
      <c r="M78" s="276">
        <v>3.04027</v>
      </c>
    </row>
    <row r="79" spans="1:13" s="16" customFormat="1">
      <c r="A79" s="267">
        <v>69</v>
      </c>
      <c r="B79" s="276" t="s">
        <v>324</v>
      </c>
      <c r="C79" s="277">
        <v>171.7</v>
      </c>
      <c r="D79" s="278">
        <v>173.35</v>
      </c>
      <c r="E79" s="278">
        <v>169.85</v>
      </c>
      <c r="F79" s="278">
        <v>168</v>
      </c>
      <c r="G79" s="278">
        <v>164.5</v>
      </c>
      <c r="H79" s="278">
        <v>175.2</v>
      </c>
      <c r="I79" s="278">
        <v>178.7</v>
      </c>
      <c r="J79" s="278">
        <v>180.54999999999998</v>
      </c>
      <c r="K79" s="276">
        <v>176.85</v>
      </c>
      <c r="L79" s="276">
        <v>171.5</v>
      </c>
      <c r="M79" s="276">
        <v>4.6137199999999998</v>
      </c>
    </row>
    <row r="80" spans="1:13" s="16" customFormat="1">
      <c r="A80" s="267">
        <v>70</v>
      </c>
      <c r="B80" s="276" t="s">
        <v>325</v>
      </c>
      <c r="C80" s="277">
        <v>3919</v>
      </c>
      <c r="D80" s="278">
        <v>3933</v>
      </c>
      <c r="E80" s="278">
        <v>3896</v>
      </c>
      <c r="F80" s="278">
        <v>3873</v>
      </c>
      <c r="G80" s="278">
        <v>3836</v>
      </c>
      <c r="H80" s="278">
        <v>3956</v>
      </c>
      <c r="I80" s="278">
        <v>3993</v>
      </c>
      <c r="J80" s="278">
        <v>4016</v>
      </c>
      <c r="K80" s="276">
        <v>3970</v>
      </c>
      <c r="L80" s="276">
        <v>3910</v>
      </c>
      <c r="M80" s="276">
        <v>0.12436999999999999</v>
      </c>
    </row>
    <row r="81" spans="1:13" s="16" customFormat="1">
      <c r="A81" s="267">
        <v>71</v>
      </c>
      <c r="B81" s="276" t="s">
        <v>326</v>
      </c>
      <c r="C81" s="277">
        <v>825.1</v>
      </c>
      <c r="D81" s="278">
        <v>834.29999999999984</v>
      </c>
      <c r="E81" s="278">
        <v>809.59999999999968</v>
      </c>
      <c r="F81" s="278">
        <v>794.0999999999998</v>
      </c>
      <c r="G81" s="278">
        <v>769.39999999999964</v>
      </c>
      <c r="H81" s="278">
        <v>849.79999999999973</v>
      </c>
      <c r="I81" s="278">
        <v>874.49999999999977</v>
      </c>
      <c r="J81" s="278">
        <v>889.99999999999977</v>
      </c>
      <c r="K81" s="276">
        <v>859</v>
      </c>
      <c r="L81" s="276">
        <v>818.8</v>
      </c>
      <c r="M81" s="276">
        <v>3.11029</v>
      </c>
    </row>
    <row r="82" spans="1:13" s="16" customFormat="1">
      <c r="A82" s="267">
        <v>72</v>
      </c>
      <c r="B82" s="276" t="s">
        <v>327</v>
      </c>
      <c r="C82" s="277">
        <v>73.45</v>
      </c>
      <c r="D82" s="278">
        <v>73.88333333333334</v>
      </c>
      <c r="E82" s="278">
        <v>71.316666666666677</v>
      </c>
      <c r="F82" s="278">
        <v>69.183333333333337</v>
      </c>
      <c r="G82" s="278">
        <v>66.616666666666674</v>
      </c>
      <c r="H82" s="278">
        <v>76.01666666666668</v>
      </c>
      <c r="I82" s="278">
        <v>78.583333333333343</v>
      </c>
      <c r="J82" s="278">
        <v>80.716666666666683</v>
      </c>
      <c r="K82" s="276">
        <v>76.45</v>
      </c>
      <c r="L82" s="276">
        <v>71.75</v>
      </c>
      <c r="M82" s="276">
        <v>53.66601</v>
      </c>
    </row>
    <row r="83" spans="1:13" s="16" customFormat="1">
      <c r="A83" s="267">
        <v>73</v>
      </c>
      <c r="B83" s="276" t="s">
        <v>72</v>
      </c>
      <c r="C83" s="277">
        <v>13119.65</v>
      </c>
      <c r="D83" s="278">
        <v>13182.5</v>
      </c>
      <c r="E83" s="278">
        <v>12906</v>
      </c>
      <c r="F83" s="278">
        <v>12692.35</v>
      </c>
      <c r="G83" s="278">
        <v>12415.85</v>
      </c>
      <c r="H83" s="278">
        <v>13396.15</v>
      </c>
      <c r="I83" s="278">
        <v>13672.65</v>
      </c>
      <c r="J83" s="278">
        <v>13886.3</v>
      </c>
      <c r="K83" s="276">
        <v>13459</v>
      </c>
      <c r="L83" s="276">
        <v>12968.85</v>
      </c>
      <c r="M83" s="276">
        <v>2.3953500000000001</v>
      </c>
    </row>
    <row r="84" spans="1:13" s="16" customFormat="1">
      <c r="A84" s="267">
        <v>74</v>
      </c>
      <c r="B84" s="276" t="s">
        <v>74</v>
      </c>
      <c r="C84" s="277">
        <v>392.3</v>
      </c>
      <c r="D84" s="278">
        <v>393.3</v>
      </c>
      <c r="E84" s="278">
        <v>387.8</v>
      </c>
      <c r="F84" s="278">
        <v>383.3</v>
      </c>
      <c r="G84" s="278">
        <v>377.8</v>
      </c>
      <c r="H84" s="278">
        <v>397.8</v>
      </c>
      <c r="I84" s="278">
        <v>403.3</v>
      </c>
      <c r="J84" s="278">
        <v>407.8</v>
      </c>
      <c r="K84" s="276">
        <v>398.8</v>
      </c>
      <c r="L84" s="276">
        <v>388.8</v>
      </c>
      <c r="M84" s="276">
        <v>74.128190000000004</v>
      </c>
    </row>
    <row r="85" spans="1:13" s="16" customFormat="1">
      <c r="A85" s="267">
        <v>75</v>
      </c>
      <c r="B85" s="276" t="s">
        <v>328</v>
      </c>
      <c r="C85" s="277">
        <v>231</v>
      </c>
      <c r="D85" s="278">
        <v>230.73333333333335</v>
      </c>
      <c r="E85" s="278">
        <v>227.51666666666671</v>
      </c>
      <c r="F85" s="278">
        <v>224.03333333333336</v>
      </c>
      <c r="G85" s="278">
        <v>220.81666666666672</v>
      </c>
      <c r="H85" s="278">
        <v>234.2166666666667</v>
      </c>
      <c r="I85" s="278">
        <v>237.43333333333334</v>
      </c>
      <c r="J85" s="278">
        <v>240.91666666666669</v>
      </c>
      <c r="K85" s="276">
        <v>233.95</v>
      </c>
      <c r="L85" s="276">
        <v>227.25</v>
      </c>
      <c r="M85" s="276">
        <v>2.1448900000000002</v>
      </c>
    </row>
    <row r="86" spans="1:13" s="16" customFormat="1">
      <c r="A86" s="267">
        <v>76</v>
      </c>
      <c r="B86" s="276" t="s">
        <v>75</v>
      </c>
      <c r="C86" s="277">
        <v>3648.2</v>
      </c>
      <c r="D86" s="278">
        <v>3644.0666666666671</v>
      </c>
      <c r="E86" s="278">
        <v>3616.1333333333341</v>
      </c>
      <c r="F86" s="278">
        <v>3584.0666666666671</v>
      </c>
      <c r="G86" s="278">
        <v>3556.1333333333341</v>
      </c>
      <c r="H86" s="278">
        <v>3676.1333333333341</v>
      </c>
      <c r="I86" s="278">
        <v>3704.0666666666675</v>
      </c>
      <c r="J86" s="278">
        <v>3736.1333333333341</v>
      </c>
      <c r="K86" s="276">
        <v>3672</v>
      </c>
      <c r="L86" s="276">
        <v>3612</v>
      </c>
      <c r="M86" s="276">
        <v>4.8293299999999997</v>
      </c>
    </row>
    <row r="87" spans="1:13" s="16" customFormat="1">
      <c r="A87" s="267">
        <v>77</v>
      </c>
      <c r="B87" s="276" t="s">
        <v>314</v>
      </c>
      <c r="C87" s="277">
        <v>569.1</v>
      </c>
      <c r="D87" s="278">
        <v>565.38333333333333</v>
      </c>
      <c r="E87" s="278">
        <v>558.76666666666665</v>
      </c>
      <c r="F87" s="278">
        <v>548.43333333333328</v>
      </c>
      <c r="G87" s="278">
        <v>541.81666666666661</v>
      </c>
      <c r="H87" s="278">
        <v>575.7166666666667</v>
      </c>
      <c r="I87" s="278">
        <v>582.33333333333326</v>
      </c>
      <c r="J87" s="278">
        <v>592.66666666666674</v>
      </c>
      <c r="K87" s="276">
        <v>572</v>
      </c>
      <c r="L87" s="276">
        <v>555.04999999999995</v>
      </c>
      <c r="M87" s="276">
        <v>8.2824399999999994</v>
      </c>
    </row>
    <row r="88" spans="1:13" s="16" customFormat="1">
      <c r="A88" s="267">
        <v>78</v>
      </c>
      <c r="B88" s="276" t="s">
        <v>323</v>
      </c>
      <c r="C88" s="277">
        <v>188.25</v>
      </c>
      <c r="D88" s="278">
        <v>188.1</v>
      </c>
      <c r="E88" s="278">
        <v>185.14999999999998</v>
      </c>
      <c r="F88" s="278">
        <v>182.04999999999998</v>
      </c>
      <c r="G88" s="278">
        <v>179.09999999999997</v>
      </c>
      <c r="H88" s="278">
        <v>191.2</v>
      </c>
      <c r="I88" s="278">
        <v>194.14999999999998</v>
      </c>
      <c r="J88" s="278">
        <v>197.25</v>
      </c>
      <c r="K88" s="276">
        <v>191.05</v>
      </c>
      <c r="L88" s="276">
        <v>185</v>
      </c>
      <c r="M88" s="276">
        <v>8.5762099999999997</v>
      </c>
    </row>
    <row r="89" spans="1:13" s="16" customFormat="1">
      <c r="A89" s="267">
        <v>79</v>
      </c>
      <c r="B89" s="276" t="s">
        <v>76</v>
      </c>
      <c r="C89" s="277">
        <v>471.05</v>
      </c>
      <c r="D89" s="278">
        <v>468.3</v>
      </c>
      <c r="E89" s="278">
        <v>460.8</v>
      </c>
      <c r="F89" s="278">
        <v>450.55</v>
      </c>
      <c r="G89" s="278">
        <v>443.05</v>
      </c>
      <c r="H89" s="278">
        <v>478.55</v>
      </c>
      <c r="I89" s="278">
        <v>486.05</v>
      </c>
      <c r="J89" s="278">
        <v>496.3</v>
      </c>
      <c r="K89" s="276">
        <v>475.8</v>
      </c>
      <c r="L89" s="276">
        <v>458.05</v>
      </c>
      <c r="M89" s="276">
        <v>73.989429999999999</v>
      </c>
    </row>
    <row r="90" spans="1:13" s="16" customFormat="1">
      <c r="A90" s="267">
        <v>80</v>
      </c>
      <c r="B90" s="276" t="s">
        <v>77</v>
      </c>
      <c r="C90" s="277">
        <v>111.2</v>
      </c>
      <c r="D90" s="278">
        <v>110.28333333333335</v>
      </c>
      <c r="E90" s="278">
        <v>106.56666666666669</v>
      </c>
      <c r="F90" s="278">
        <v>101.93333333333335</v>
      </c>
      <c r="G90" s="278">
        <v>98.216666666666697</v>
      </c>
      <c r="H90" s="278">
        <v>114.91666666666669</v>
      </c>
      <c r="I90" s="278">
        <v>118.63333333333335</v>
      </c>
      <c r="J90" s="278">
        <v>123.26666666666668</v>
      </c>
      <c r="K90" s="276">
        <v>114</v>
      </c>
      <c r="L90" s="276">
        <v>105.65</v>
      </c>
      <c r="M90" s="276">
        <v>467.35941000000003</v>
      </c>
    </row>
    <row r="91" spans="1:13" s="16" customFormat="1">
      <c r="A91" s="267">
        <v>81</v>
      </c>
      <c r="B91" s="276" t="s">
        <v>332</v>
      </c>
      <c r="C91" s="277">
        <v>484.5</v>
      </c>
      <c r="D91" s="278">
        <v>486.84999999999997</v>
      </c>
      <c r="E91" s="278">
        <v>478.79999999999995</v>
      </c>
      <c r="F91" s="278">
        <v>473.09999999999997</v>
      </c>
      <c r="G91" s="278">
        <v>465.04999999999995</v>
      </c>
      <c r="H91" s="278">
        <v>492.54999999999995</v>
      </c>
      <c r="I91" s="278">
        <v>500.6</v>
      </c>
      <c r="J91" s="278">
        <v>506.29999999999995</v>
      </c>
      <c r="K91" s="276">
        <v>494.9</v>
      </c>
      <c r="L91" s="276">
        <v>481.15</v>
      </c>
      <c r="M91" s="276">
        <v>1.67717</v>
      </c>
    </row>
    <row r="92" spans="1:13" s="16" customFormat="1">
      <c r="A92" s="267">
        <v>82</v>
      </c>
      <c r="B92" s="276" t="s">
        <v>333</v>
      </c>
      <c r="C92" s="277">
        <v>492.45</v>
      </c>
      <c r="D92" s="278">
        <v>489.90000000000003</v>
      </c>
      <c r="E92" s="278">
        <v>483.55000000000007</v>
      </c>
      <c r="F92" s="278">
        <v>474.65000000000003</v>
      </c>
      <c r="G92" s="278">
        <v>468.30000000000007</v>
      </c>
      <c r="H92" s="278">
        <v>498.80000000000007</v>
      </c>
      <c r="I92" s="278">
        <v>505.15000000000009</v>
      </c>
      <c r="J92" s="278">
        <v>514.05000000000007</v>
      </c>
      <c r="K92" s="276">
        <v>496.25</v>
      </c>
      <c r="L92" s="276">
        <v>481</v>
      </c>
      <c r="M92" s="276">
        <v>1.74956</v>
      </c>
    </row>
    <row r="93" spans="1:13" s="16" customFormat="1">
      <c r="A93" s="267">
        <v>83</v>
      </c>
      <c r="B93" s="276" t="s">
        <v>335</v>
      </c>
      <c r="C93" s="277">
        <v>375.4</v>
      </c>
      <c r="D93" s="278">
        <v>380.31666666666661</v>
      </c>
      <c r="E93" s="278">
        <v>367.18333333333322</v>
      </c>
      <c r="F93" s="278">
        <v>358.96666666666664</v>
      </c>
      <c r="G93" s="278">
        <v>345.83333333333326</v>
      </c>
      <c r="H93" s="278">
        <v>388.53333333333319</v>
      </c>
      <c r="I93" s="278">
        <v>401.66666666666663</v>
      </c>
      <c r="J93" s="278">
        <v>409.88333333333316</v>
      </c>
      <c r="K93" s="276">
        <v>393.45</v>
      </c>
      <c r="L93" s="276">
        <v>372.1</v>
      </c>
      <c r="M93" s="276">
        <v>2.7307299999999999</v>
      </c>
    </row>
    <row r="94" spans="1:13" s="16" customFormat="1">
      <c r="A94" s="267">
        <v>84</v>
      </c>
      <c r="B94" s="276" t="s">
        <v>329</v>
      </c>
      <c r="C94" s="277">
        <v>557.5</v>
      </c>
      <c r="D94" s="278">
        <v>562.73333333333323</v>
      </c>
      <c r="E94" s="278">
        <v>548.36666666666645</v>
      </c>
      <c r="F94" s="278">
        <v>539.23333333333323</v>
      </c>
      <c r="G94" s="278">
        <v>524.86666666666645</v>
      </c>
      <c r="H94" s="278">
        <v>571.86666666666645</v>
      </c>
      <c r="I94" s="278">
        <v>586.23333333333323</v>
      </c>
      <c r="J94" s="278">
        <v>595.36666666666645</v>
      </c>
      <c r="K94" s="276">
        <v>577.1</v>
      </c>
      <c r="L94" s="276">
        <v>553.6</v>
      </c>
      <c r="M94" s="276">
        <v>1.84998</v>
      </c>
    </row>
    <row r="95" spans="1:13" s="16" customFormat="1">
      <c r="A95" s="267">
        <v>85</v>
      </c>
      <c r="B95" s="276" t="s">
        <v>78</v>
      </c>
      <c r="C95" s="277">
        <v>130.80000000000001</v>
      </c>
      <c r="D95" s="278">
        <v>130.70000000000002</v>
      </c>
      <c r="E95" s="278">
        <v>129.10000000000002</v>
      </c>
      <c r="F95" s="278">
        <v>127.4</v>
      </c>
      <c r="G95" s="278">
        <v>125.80000000000001</v>
      </c>
      <c r="H95" s="278">
        <v>132.40000000000003</v>
      </c>
      <c r="I95" s="278">
        <v>134</v>
      </c>
      <c r="J95" s="278">
        <v>135.70000000000005</v>
      </c>
      <c r="K95" s="276">
        <v>132.30000000000001</v>
      </c>
      <c r="L95" s="276">
        <v>129</v>
      </c>
      <c r="M95" s="276">
        <v>16.194970000000001</v>
      </c>
    </row>
    <row r="96" spans="1:13" s="16" customFormat="1">
      <c r="A96" s="267">
        <v>86</v>
      </c>
      <c r="B96" s="276" t="s">
        <v>330</v>
      </c>
      <c r="C96" s="277">
        <v>261.5</v>
      </c>
      <c r="D96" s="278">
        <v>263.83333333333331</v>
      </c>
      <c r="E96" s="278">
        <v>257.96666666666664</v>
      </c>
      <c r="F96" s="278">
        <v>254.43333333333334</v>
      </c>
      <c r="G96" s="278">
        <v>248.56666666666666</v>
      </c>
      <c r="H96" s="278">
        <v>267.36666666666662</v>
      </c>
      <c r="I96" s="278">
        <v>273.23333333333329</v>
      </c>
      <c r="J96" s="278">
        <v>276.76666666666659</v>
      </c>
      <c r="K96" s="276">
        <v>269.7</v>
      </c>
      <c r="L96" s="276">
        <v>260.3</v>
      </c>
      <c r="M96" s="276">
        <v>1.36317</v>
      </c>
    </row>
    <row r="97" spans="1:13" s="16" customFormat="1">
      <c r="A97" s="267">
        <v>87</v>
      </c>
      <c r="B97" s="276" t="s">
        <v>338</v>
      </c>
      <c r="C97" s="277">
        <v>547.04999999999995</v>
      </c>
      <c r="D97" s="278">
        <v>547.68333333333328</v>
      </c>
      <c r="E97" s="278">
        <v>528.96666666666658</v>
      </c>
      <c r="F97" s="278">
        <v>510.88333333333333</v>
      </c>
      <c r="G97" s="278">
        <v>492.16666666666663</v>
      </c>
      <c r="H97" s="278">
        <v>565.76666666666654</v>
      </c>
      <c r="I97" s="278">
        <v>584.48333333333323</v>
      </c>
      <c r="J97" s="278">
        <v>602.56666666666649</v>
      </c>
      <c r="K97" s="276">
        <v>566.4</v>
      </c>
      <c r="L97" s="276">
        <v>529.6</v>
      </c>
      <c r="M97" s="276">
        <v>53.314579999999999</v>
      </c>
    </row>
    <row r="98" spans="1:13" s="16" customFormat="1">
      <c r="A98" s="267">
        <v>88</v>
      </c>
      <c r="B98" s="276" t="s">
        <v>336</v>
      </c>
      <c r="C98" s="277">
        <v>1153.9000000000001</v>
      </c>
      <c r="D98" s="278">
        <v>1158.2833333333335</v>
      </c>
      <c r="E98" s="278">
        <v>1138.616666666667</v>
      </c>
      <c r="F98" s="278">
        <v>1123.3333333333335</v>
      </c>
      <c r="G98" s="278">
        <v>1103.666666666667</v>
      </c>
      <c r="H98" s="278">
        <v>1173.5666666666671</v>
      </c>
      <c r="I98" s="278">
        <v>1193.2333333333336</v>
      </c>
      <c r="J98" s="278">
        <v>1208.5166666666671</v>
      </c>
      <c r="K98" s="276">
        <v>1177.95</v>
      </c>
      <c r="L98" s="276">
        <v>1143</v>
      </c>
      <c r="M98" s="276">
        <v>1.1022099999999999</v>
      </c>
    </row>
    <row r="99" spans="1:13" s="16" customFormat="1">
      <c r="A99" s="267">
        <v>89</v>
      </c>
      <c r="B99" s="276" t="s">
        <v>337</v>
      </c>
      <c r="C99" s="277">
        <v>14.25</v>
      </c>
      <c r="D99" s="278">
        <v>14.200000000000001</v>
      </c>
      <c r="E99" s="278">
        <v>13.850000000000001</v>
      </c>
      <c r="F99" s="278">
        <v>13.450000000000001</v>
      </c>
      <c r="G99" s="278">
        <v>13.100000000000001</v>
      </c>
      <c r="H99" s="278">
        <v>14.600000000000001</v>
      </c>
      <c r="I99" s="278">
        <v>14.95</v>
      </c>
      <c r="J99" s="278">
        <v>15.350000000000001</v>
      </c>
      <c r="K99" s="276">
        <v>14.55</v>
      </c>
      <c r="L99" s="276">
        <v>13.8</v>
      </c>
      <c r="M99" s="276">
        <v>89.341480000000004</v>
      </c>
    </row>
    <row r="100" spans="1:13" s="16" customFormat="1">
      <c r="A100" s="267">
        <v>90</v>
      </c>
      <c r="B100" s="276" t="s">
        <v>339</v>
      </c>
      <c r="C100" s="277">
        <v>227.35</v>
      </c>
      <c r="D100" s="278">
        <v>229.23333333333332</v>
      </c>
      <c r="E100" s="278">
        <v>221.76666666666665</v>
      </c>
      <c r="F100" s="278">
        <v>216.18333333333334</v>
      </c>
      <c r="G100" s="278">
        <v>208.71666666666667</v>
      </c>
      <c r="H100" s="278">
        <v>234.81666666666663</v>
      </c>
      <c r="I100" s="278">
        <v>242.28333333333327</v>
      </c>
      <c r="J100" s="278">
        <v>247.86666666666662</v>
      </c>
      <c r="K100" s="276">
        <v>236.7</v>
      </c>
      <c r="L100" s="276">
        <v>223.65</v>
      </c>
      <c r="M100" s="276">
        <v>6.3746099999999997</v>
      </c>
    </row>
    <row r="101" spans="1:13">
      <c r="A101" s="267">
        <v>91</v>
      </c>
      <c r="B101" s="276" t="s">
        <v>80</v>
      </c>
      <c r="C101" s="277">
        <v>391.55</v>
      </c>
      <c r="D101" s="278">
        <v>397.51666666666665</v>
      </c>
      <c r="E101" s="278">
        <v>380.2833333333333</v>
      </c>
      <c r="F101" s="278">
        <v>369.01666666666665</v>
      </c>
      <c r="G101" s="278">
        <v>351.7833333333333</v>
      </c>
      <c r="H101" s="278">
        <v>408.7833333333333</v>
      </c>
      <c r="I101" s="278">
        <v>426.01666666666665</v>
      </c>
      <c r="J101" s="278">
        <v>437.2833333333333</v>
      </c>
      <c r="K101" s="276">
        <v>414.75</v>
      </c>
      <c r="L101" s="276">
        <v>386.25</v>
      </c>
      <c r="M101" s="276">
        <v>34.729239999999997</v>
      </c>
    </row>
    <row r="102" spans="1:13">
      <c r="A102" s="267">
        <v>92</v>
      </c>
      <c r="B102" s="276" t="s">
        <v>340</v>
      </c>
      <c r="C102" s="277">
        <v>3227.9</v>
      </c>
      <c r="D102" s="278">
        <v>3228.25</v>
      </c>
      <c r="E102" s="278">
        <v>3189.7</v>
      </c>
      <c r="F102" s="278">
        <v>3151.5</v>
      </c>
      <c r="G102" s="278">
        <v>3112.95</v>
      </c>
      <c r="H102" s="278">
        <v>3266.45</v>
      </c>
      <c r="I102" s="278">
        <v>3305</v>
      </c>
      <c r="J102" s="278">
        <v>3343.2</v>
      </c>
      <c r="K102" s="276">
        <v>3266.8</v>
      </c>
      <c r="L102" s="276">
        <v>3190.05</v>
      </c>
      <c r="M102" s="276">
        <v>5.1790000000000003E-2</v>
      </c>
    </row>
    <row r="103" spans="1:13">
      <c r="A103" s="267">
        <v>93</v>
      </c>
      <c r="B103" s="276" t="s">
        <v>81</v>
      </c>
      <c r="C103" s="277">
        <v>629.15</v>
      </c>
      <c r="D103" s="278">
        <v>630.76666666666677</v>
      </c>
      <c r="E103" s="278">
        <v>621.53333333333353</v>
      </c>
      <c r="F103" s="278">
        <v>613.91666666666674</v>
      </c>
      <c r="G103" s="278">
        <v>604.68333333333351</v>
      </c>
      <c r="H103" s="278">
        <v>638.38333333333355</v>
      </c>
      <c r="I103" s="278">
        <v>647.6166666666669</v>
      </c>
      <c r="J103" s="278">
        <v>655.23333333333358</v>
      </c>
      <c r="K103" s="276">
        <v>640</v>
      </c>
      <c r="L103" s="276">
        <v>623.15</v>
      </c>
      <c r="M103" s="276">
        <v>5.4514300000000002</v>
      </c>
    </row>
    <row r="104" spans="1:13">
      <c r="A104" s="267">
        <v>94</v>
      </c>
      <c r="B104" s="276" t="s">
        <v>334</v>
      </c>
      <c r="C104" s="277">
        <v>292.25</v>
      </c>
      <c r="D104" s="278">
        <v>293.75</v>
      </c>
      <c r="E104" s="278">
        <v>290.5</v>
      </c>
      <c r="F104" s="278">
        <v>288.75</v>
      </c>
      <c r="G104" s="278">
        <v>285.5</v>
      </c>
      <c r="H104" s="278">
        <v>295.5</v>
      </c>
      <c r="I104" s="278">
        <v>298.75</v>
      </c>
      <c r="J104" s="278">
        <v>300.5</v>
      </c>
      <c r="K104" s="276">
        <v>297</v>
      </c>
      <c r="L104" s="276">
        <v>292</v>
      </c>
      <c r="M104" s="276">
        <v>2.04379</v>
      </c>
    </row>
    <row r="105" spans="1:13">
      <c r="A105" s="267">
        <v>95</v>
      </c>
      <c r="B105" s="276" t="s">
        <v>342</v>
      </c>
      <c r="C105" s="277">
        <v>197.85</v>
      </c>
      <c r="D105" s="278">
        <v>197.70000000000002</v>
      </c>
      <c r="E105" s="278">
        <v>194.15000000000003</v>
      </c>
      <c r="F105" s="278">
        <v>190.45000000000002</v>
      </c>
      <c r="G105" s="278">
        <v>186.90000000000003</v>
      </c>
      <c r="H105" s="278">
        <v>201.40000000000003</v>
      </c>
      <c r="I105" s="278">
        <v>204.95000000000005</v>
      </c>
      <c r="J105" s="278">
        <v>208.65000000000003</v>
      </c>
      <c r="K105" s="276">
        <v>201.25</v>
      </c>
      <c r="L105" s="276">
        <v>194</v>
      </c>
      <c r="M105" s="276">
        <v>7.2008000000000001</v>
      </c>
    </row>
    <row r="106" spans="1:13">
      <c r="A106" s="267">
        <v>96</v>
      </c>
      <c r="B106" s="276" t="s">
        <v>343</v>
      </c>
      <c r="C106" s="277">
        <v>90.6</v>
      </c>
      <c r="D106" s="278">
        <v>91.05</v>
      </c>
      <c r="E106" s="278">
        <v>89.3</v>
      </c>
      <c r="F106" s="278">
        <v>88</v>
      </c>
      <c r="G106" s="278">
        <v>86.25</v>
      </c>
      <c r="H106" s="278">
        <v>92.35</v>
      </c>
      <c r="I106" s="278">
        <v>94.1</v>
      </c>
      <c r="J106" s="278">
        <v>95.399999999999991</v>
      </c>
      <c r="K106" s="276">
        <v>92.8</v>
      </c>
      <c r="L106" s="276">
        <v>89.75</v>
      </c>
      <c r="M106" s="276">
        <v>9.1546099999999999</v>
      </c>
    </row>
    <row r="107" spans="1:13">
      <c r="A107" s="267">
        <v>97</v>
      </c>
      <c r="B107" s="276" t="s">
        <v>82</v>
      </c>
      <c r="C107" s="277">
        <v>369.75</v>
      </c>
      <c r="D107" s="278">
        <v>368.83333333333331</v>
      </c>
      <c r="E107" s="278">
        <v>362.16666666666663</v>
      </c>
      <c r="F107" s="278">
        <v>354.58333333333331</v>
      </c>
      <c r="G107" s="278">
        <v>347.91666666666663</v>
      </c>
      <c r="H107" s="278">
        <v>376.41666666666663</v>
      </c>
      <c r="I107" s="278">
        <v>383.08333333333326</v>
      </c>
      <c r="J107" s="278">
        <v>390.66666666666663</v>
      </c>
      <c r="K107" s="276">
        <v>375.5</v>
      </c>
      <c r="L107" s="276">
        <v>361.25</v>
      </c>
      <c r="M107" s="276">
        <v>56.839289999999998</v>
      </c>
    </row>
    <row r="108" spans="1:13">
      <c r="A108" s="267">
        <v>98</v>
      </c>
      <c r="B108" s="284" t="s">
        <v>344</v>
      </c>
      <c r="C108" s="277">
        <v>532.20000000000005</v>
      </c>
      <c r="D108" s="278">
        <v>531.01666666666677</v>
      </c>
      <c r="E108" s="278">
        <v>524.18333333333351</v>
      </c>
      <c r="F108" s="278">
        <v>516.16666666666674</v>
      </c>
      <c r="G108" s="278">
        <v>509.33333333333348</v>
      </c>
      <c r="H108" s="278">
        <v>539.03333333333353</v>
      </c>
      <c r="I108" s="278">
        <v>545.86666666666679</v>
      </c>
      <c r="J108" s="278">
        <v>553.88333333333355</v>
      </c>
      <c r="K108" s="276">
        <v>537.85</v>
      </c>
      <c r="L108" s="276">
        <v>523</v>
      </c>
      <c r="M108" s="276">
        <v>1.01431</v>
      </c>
    </row>
    <row r="109" spans="1:13">
      <c r="A109" s="267">
        <v>99</v>
      </c>
      <c r="B109" s="276" t="s">
        <v>83</v>
      </c>
      <c r="C109" s="277">
        <v>766.95</v>
      </c>
      <c r="D109" s="278">
        <v>764.85</v>
      </c>
      <c r="E109" s="278">
        <v>759.1</v>
      </c>
      <c r="F109" s="278">
        <v>751.25</v>
      </c>
      <c r="G109" s="278">
        <v>745.5</v>
      </c>
      <c r="H109" s="278">
        <v>772.7</v>
      </c>
      <c r="I109" s="278">
        <v>778.45</v>
      </c>
      <c r="J109" s="278">
        <v>786.30000000000007</v>
      </c>
      <c r="K109" s="276">
        <v>770.6</v>
      </c>
      <c r="L109" s="276">
        <v>757</v>
      </c>
      <c r="M109" s="276">
        <v>54.232889999999998</v>
      </c>
    </row>
    <row r="110" spans="1:13">
      <c r="A110" s="267">
        <v>100</v>
      </c>
      <c r="B110" s="276" t="s">
        <v>84</v>
      </c>
      <c r="C110" s="277">
        <v>133.30000000000001</v>
      </c>
      <c r="D110" s="278">
        <v>133.11666666666667</v>
      </c>
      <c r="E110" s="278">
        <v>131.28333333333336</v>
      </c>
      <c r="F110" s="278">
        <v>129.26666666666668</v>
      </c>
      <c r="G110" s="278">
        <v>127.43333333333337</v>
      </c>
      <c r="H110" s="278">
        <v>135.13333333333335</v>
      </c>
      <c r="I110" s="278">
        <v>136.96666666666667</v>
      </c>
      <c r="J110" s="278">
        <v>138.98333333333335</v>
      </c>
      <c r="K110" s="276">
        <v>134.94999999999999</v>
      </c>
      <c r="L110" s="276">
        <v>131.1</v>
      </c>
      <c r="M110" s="276">
        <v>193.71234999999999</v>
      </c>
    </row>
    <row r="111" spans="1:13">
      <c r="A111" s="267">
        <v>101</v>
      </c>
      <c r="B111" s="276" t="s">
        <v>345</v>
      </c>
      <c r="C111" s="277">
        <v>365</v>
      </c>
      <c r="D111" s="278">
        <v>364.66666666666669</v>
      </c>
      <c r="E111" s="278">
        <v>361.33333333333337</v>
      </c>
      <c r="F111" s="278">
        <v>357.66666666666669</v>
      </c>
      <c r="G111" s="278">
        <v>354.33333333333337</v>
      </c>
      <c r="H111" s="278">
        <v>368.33333333333337</v>
      </c>
      <c r="I111" s="278">
        <v>371.66666666666674</v>
      </c>
      <c r="J111" s="278">
        <v>375.33333333333337</v>
      </c>
      <c r="K111" s="276">
        <v>368</v>
      </c>
      <c r="L111" s="276">
        <v>361</v>
      </c>
      <c r="M111" s="276">
        <v>1.97464</v>
      </c>
    </row>
    <row r="112" spans="1:13">
      <c r="A112" s="267">
        <v>102</v>
      </c>
      <c r="B112" s="276" t="s">
        <v>3634</v>
      </c>
      <c r="C112" s="277">
        <v>2448.15</v>
      </c>
      <c r="D112" s="278">
        <v>2460.3166666666666</v>
      </c>
      <c r="E112" s="278">
        <v>2423.6333333333332</v>
      </c>
      <c r="F112" s="278">
        <v>2399.1166666666668</v>
      </c>
      <c r="G112" s="278">
        <v>2362.4333333333334</v>
      </c>
      <c r="H112" s="278">
        <v>2484.833333333333</v>
      </c>
      <c r="I112" s="278">
        <v>2521.5166666666664</v>
      </c>
      <c r="J112" s="278">
        <v>2546.0333333333328</v>
      </c>
      <c r="K112" s="276">
        <v>2497</v>
      </c>
      <c r="L112" s="276">
        <v>2435.8000000000002</v>
      </c>
      <c r="M112" s="276">
        <v>1.9826999999999999</v>
      </c>
    </row>
    <row r="113" spans="1:13">
      <c r="A113" s="267">
        <v>103</v>
      </c>
      <c r="B113" s="276" t="s">
        <v>85</v>
      </c>
      <c r="C113" s="277">
        <v>1540.8</v>
      </c>
      <c r="D113" s="278">
        <v>1539.1666666666667</v>
      </c>
      <c r="E113" s="278">
        <v>1529.6333333333334</v>
      </c>
      <c r="F113" s="278">
        <v>1518.4666666666667</v>
      </c>
      <c r="G113" s="278">
        <v>1508.9333333333334</v>
      </c>
      <c r="H113" s="278">
        <v>1550.3333333333335</v>
      </c>
      <c r="I113" s="278">
        <v>1559.8666666666668</v>
      </c>
      <c r="J113" s="278">
        <v>1571.0333333333335</v>
      </c>
      <c r="K113" s="276">
        <v>1548.7</v>
      </c>
      <c r="L113" s="276">
        <v>1528</v>
      </c>
      <c r="M113" s="276">
        <v>4.3548999999999998</v>
      </c>
    </row>
    <row r="114" spans="1:13">
      <c r="A114" s="267">
        <v>104</v>
      </c>
      <c r="B114" s="276" t="s">
        <v>86</v>
      </c>
      <c r="C114" s="277">
        <v>412.65</v>
      </c>
      <c r="D114" s="278">
        <v>414.11666666666662</v>
      </c>
      <c r="E114" s="278">
        <v>407.58333333333326</v>
      </c>
      <c r="F114" s="278">
        <v>402.51666666666665</v>
      </c>
      <c r="G114" s="278">
        <v>395.98333333333329</v>
      </c>
      <c r="H114" s="278">
        <v>419.18333333333322</v>
      </c>
      <c r="I114" s="278">
        <v>425.71666666666664</v>
      </c>
      <c r="J114" s="278">
        <v>430.78333333333319</v>
      </c>
      <c r="K114" s="276">
        <v>420.65</v>
      </c>
      <c r="L114" s="276">
        <v>409.05</v>
      </c>
      <c r="M114" s="276">
        <v>26.179379999999998</v>
      </c>
    </row>
    <row r="115" spans="1:13">
      <c r="A115" s="267">
        <v>105</v>
      </c>
      <c r="B115" s="276" t="s">
        <v>236</v>
      </c>
      <c r="C115" s="277">
        <v>791.5</v>
      </c>
      <c r="D115" s="278">
        <v>788.13333333333333</v>
      </c>
      <c r="E115" s="278">
        <v>778.56666666666661</v>
      </c>
      <c r="F115" s="278">
        <v>765.63333333333333</v>
      </c>
      <c r="G115" s="278">
        <v>756.06666666666661</v>
      </c>
      <c r="H115" s="278">
        <v>801.06666666666661</v>
      </c>
      <c r="I115" s="278">
        <v>810.63333333333344</v>
      </c>
      <c r="J115" s="278">
        <v>823.56666666666661</v>
      </c>
      <c r="K115" s="276">
        <v>797.7</v>
      </c>
      <c r="L115" s="276">
        <v>775.2</v>
      </c>
      <c r="M115" s="276">
        <v>2.6776499999999999</v>
      </c>
    </row>
    <row r="116" spans="1:13">
      <c r="A116" s="267">
        <v>106</v>
      </c>
      <c r="B116" s="276" t="s">
        <v>346</v>
      </c>
      <c r="C116" s="277">
        <v>794.8</v>
      </c>
      <c r="D116" s="278">
        <v>802.61666666666667</v>
      </c>
      <c r="E116" s="278">
        <v>785.23333333333335</v>
      </c>
      <c r="F116" s="278">
        <v>775.66666666666663</v>
      </c>
      <c r="G116" s="278">
        <v>758.2833333333333</v>
      </c>
      <c r="H116" s="278">
        <v>812.18333333333339</v>
      </c>
      <c r="I116" s="278">
        <v>829.56666666666683</v>
      </c>
      <c r="J116" s="278">
        <v>839.13333333333344</v>
      </c>
      <c r="K116" s="276">
        <v>820</v>
      </c>
      <c r="L116" s="276">
        <v>793.05</v>
      </c>
      <c r="M116" s="276">
        <v>1.7118100000000001</v>
      </c>
    </row>
    <row r="117" spans="1:13">
      <c r="A117" s="267">
        <v>107</v>
      </c>
      <c r="B117" s="276" t="s">
        <v>331</v>
      </c>
      <c r="C117" s="277">
        <v>1939.65</v>
      </c>
      <c r="D117" s="278">
        <v>1946.9333333333334</v>
      </c>
      <c r="E117" s="278">
        <v>1928.7166666666667</v>
      </c>
      <c r="F117" s="278">
        <v>1917.7833333333333</v>
      </c>
      <c r="G117" s="278">
        <v>1899.5666666666666</v>
      </c>
      <c r="H117" s="278">
        <v>1957.8666666666668</v>
      </c>
      <c r="I117" s="278">
        <v>1976.0833333333335</v>
      </c>
      <c r="J117" s="278">
        <v>1987.0166666666669</v>
      </c>
      <c r="K117" s="276">
        <v>1965.15</v>
      </c>
      <c r="L117" s="276">
        <v>1936</v>
      </c>
      <c r="M117" s="276">
        <v>0.14660000000000001</v>
      </c>
    </row>
    <row r="118" spans="1:13">
      <c r="A118" s="267">
        <v>108</v>
      </c>
      <c r="B118" s="276" t="s">
        <v>237</v>
      </c>
      <c r="C118" s="277">
        <v>332.8</v>
      </c>
      <c r="D118" s="278">
        <v>329.7166666666667</v>
      </c>
      <c r="E118" s="278">
        <v>324.58333333333337</v>
      </c>
      <c r="F118" s="278">
        <v>316.36666666666667</v>
      </c>
      <c r="G118" s="278">
        <v>311.23333333333335</v>
      </c>
      <c r="H118" s="278">
        <v>337.93333333333339</v>
      </c>
      <c r="I118" s="278">
        <v>343.06666666666672</v>
      </c>
      <c r="J118" s="278">
        <v>351.28333333333342</v>
      </c>
      <c r="K118" s="276">
        <v>334.85</v>
      </c>
      <c r="L118" s="276">
        <v>321.5</v>
      </c>
      <c r="M118" s="276">
        <v>15.344139999999999</v>
      </c>
    </row>
    <row r="119" spans="1:13">
      <c r="A119" s="267">
        <v>109</v>
      </c>
      <c r="B119" s="276" t="s">
        <v>2995</v>
      </c>
      <c r="C119" s="277">
        <v>224.35</v>
      </c>
      <c r="D119" s="278">
        <v>224.11666666666667</v>
      </c>
      <c r="E119" s="278">
        <v>219.73333333333335</v>
      </c>
      <c r="F119" s="278">
        <v>215.11666666666667</v>
      </c>
      <c r="G119" s="278">
        <v>210.73333333333335</v>
      </c>
      <c r="H119" s="278">
        <v>228.73333333333335</v>
      </c>
      <c r="I119" s="278">
        <v>233.11666666666667</v>
      </c>
      <c r="J119" s="278">
        <v>237.73333333333335</v>
      </c>
      <c r="K119" s="276">
        <v>228.5</v>
      </c>
      <c r="L119" s="276">
        <v>219.5</v>
      </c>
      <c r="M119" s="276">
        <v>6.2546200000000001</v>
      </c>
    </row>
    <row r="120" spans="1:13">
      <c r="A120" s="267">
        <v>110</v>
      </c>
      <c r="B120" s="276" t="s">
        <v>235</v>
      </c>
      <c r="C120" s="277">
        <v>179.4</v>
      </c>
      <c r="D120" s="278">
        <v>179.81666666666669</v>
      </c>
      <c r="E120" s="278">
        <v>177.58333333333337</v>
      </c>
      <c r="F120" s="278">
        <v>175.76666666666668</v>
      </c>
      <c r="G120" s="278">
        <v>173.53333333333336</v>
      </c>
      <c r="H120" s="278">
        <v>181.63333333333338</v>
      </c>
      <c r="I120" s="278">
        <v>183.86666666666667</v>
      </c>
      <c r="J120" s="278">
        <v>185.68333333333339</v>
      </c>
      <c r="K120" s="276">
        <v>182.05</v>
      </c>
      <c r="L120" s="276">
        <v>178</v>
      </c>
      <c r="M120" s="276">
        <v>13.252230000000001</v>
      </c>
    </row>
    <row r="121" spans="1:13">
      <c r="A121" s="267">
        <v>111</v>
      </c>
      <c r="B121" s="276" t="s">
        <v>87</v>
      </c>
      <c r="C121" s="277">
        <v>567.4</v>
      </c>
      <c r="D121" s="278">
        <v>571.06666666666672</v>
      </c>
      <c r="E121" s="278">
        <v>559.88333333333344</v>
      </c>
      <c r="F121" s="278">
        <v>552.36666666666667</v>
      </c>
      <c r="G121" s="278">
        <v>541.18333333333339</v>
      </c>
      <c r="H121" s="278">
        <v>578.58333333333348</v>
      </c>
      <c r="I121" s="278">
        <v>589.76666666666665</v>
      </c>
      <c r="J121" s="278">
        <v>597.28333333333353</v>
      </c>
      <c r="K121" s="276">
        <v>582.25</v>
      </c>
      <c r="L121" s="276">
        <v>563.54999999999995</v>
      </c>
      <c r="M121" s="276">
        <v>7.8654200000000003</v>
      </c>
    </row>
    <row r="122" spans="1:13">
      <c r="A122" s="267">
        <v>112</v>
      </c>
      <c r="B122" s="276" t="s">
        <v>347</v>
      </c>
      <c r="C122" s="277">
        <v>478.95</v>
      </c>
      <c r="D122" s="278">
        <v>481.05</v>
      </c>
      <c r="E122" s="278">
        <v>474.40000000000003</v>
      </c>
      <c r="F122" s="278">
        <v>469.85</v>
      </c>
      <c r="G122" s="278">
        <v>463.20000000000005</v>
      </c>
      <c r="H122" s="278">
        <v>485.6</v>
      </c>
      <c r="I122" s="278">
        <v>492.25</v>
      </c>
      <c r="J122" s="278">
        <v>496.8</v>
      </c>
      <c r="K122" s="276">
        <v>487.7</v>
      </c>
      <c r="L122" s="276">
        <v>476.5</v>
      </c>
      <c r="M122" s="276">
        <v>3.74925</v>
      </c>
    </row>
    <row r="123" spans="1:13">
      <c r="A123" s="267">
        <v>113</v>
      </c>
      <c r="B123" s="276" t="s">
        <v>88</v>
      </c>
      <c r="C123" s="277">
        <v>502.3</v>
      </c>
      <c r="D123" s="278">
        <v>503.56666666666666</v>
      </c>
      <c r="E123" s="278">
        <v>500.33333333333331</v>
      </c>
      <c r="F123" s="278">
        <v>498.36666666666667</v>
      </c>
      <c r="G123" s="278">
        <v>495.13333333333333</v>
      </c>
      <c r="H123" s="278">
        <v>505.5333333333333</v>
      </c>
      <c r="I123" s="278">
        <v>508.76666666666665</v>
      </c>
      <c r="J123" s="278">
        <v>510.73333333333329</v>
      </c>
      <c r="K123" s="276">
        <v>506.8</v>
      </c>
      <c r="L123" s="276">
        <v>501.6</v>
      </c>
      <c r="M123" s="276">
        <v>30.389140000000001</v>
      </c>
    </row>
    <row r="124" spans="1:13">
      <c r="A124" s="267">
        <v>114</v>
      </c>
      <c r="B124" s="276" t="s">
        <v>238</v>
      </c>
      <c r="C124" s="277">
        <v>1123.55</v>
      </c>
      <c r="D124" s="278">
        <v>1144.4833333333333</v>
      </c>
      <c r="E124" s="278">
        <v>1094.0666666666666</v>
      </c>
      <c r="F124" s="278">
        <v>1064.5833333333333</v>
      </c>
      <c r="G124" s="278">
        <v>1014.1666666666665</v>
      </c>
      <c r="H124" s="278">
        <v>1173.9666666666667</v>
      </c>
      <c r="I124" s="278">
        <v>1224.3833333333332</v>
      </c>
      <c r="J124" s="278">
        <v>1253.8666666666668</v>
      </c>
      <c r="K124" s="276">
        <v>1194.9000000000001</v>
      </c>
      <c r="L124" s="276">
        <v>1115</v>
      </c>
      <c r="M124" s="276">
        <v>2.7232099999999999</v>
      </c>
    </row>
    <row r="125" spans="1:13">
      <c r="A125" s="267">
        <v>115</v>
      </c>
      <c r="B125" s="276" t="s">
        <v>348</v>
      </c>
      <c r="C125" s="277">
        <v>87.8</v>
      </c>
      <c r="D125" s="278">
        <v>88.283333333333346</v>
      </c>
      <c r="E125" s="278">
        <v>85.616666666666688</v>
      </c>
      <c r="F125" s="278">
        <v>83.433333333333337</v>
      </c>
      <c r="G125" s="278">
        <v>80.76666666666668</v>
      </c>
      <c r="H125" s="278">
        <v>90.466666666666697</v>
      </c>
      <c r="I125" s="278">
        <v>93.133333333333354</v>
      </c>
      <c r="J125" s="278">
        <v>95.316666666666706</v>
      </c>
      <c r="K125" s="276">
        <v>90.95</v>
      </c>
      <c r="L125" s="276">
        <v>86.1</v>
      </c>
      <c r="M125" s="276">
        <v>4.7388399999999997</v>
      </c>
    </row>
    <row r="126" spans="1:13">
      <c r="A126" s="267">
        <v>116</v>
      </c>
      <c r="B126" s="276" t="s">
        <v>355</v>
      </c>
      <c r="C126" s="277">
        <v>405.35</v>
      </c>
      <c r="D126" s="278">
        <v>397.75</v>
      </c>
      <c r="E126" s="278">
        <v>387.6</v>
      </c>
      <c r="F126" s="278">
        <v>369.85</v>
      </c>
      <c r="G126" s="278">
        <v>359.70000000000005</v>
      </c>
      <c r="H126" s="278">
        <v>415.5</v>
      </c>
      <c r="I126" s="278">
        <v>425.65</v>
      </c>
      <c r="J126" s="278">
        <v>443.4</v>
      </c>
      <c r="K126" s="276">
        <v>407.9</v>
      </c>
      <c r="L126" s="276">
        <v>380</v>
      </c>
      <c r="M126" s="276">
        <v>11.44708</v>
      </c>
    </row>
    <row r="127" spans="1:13">
      <c r="A127" s="267">
        <v>117</v>
      </c>
      <c r="B127" s="276" t="s">
        <v>356</v>
      </c>
      <c r="C127" s="277">
        <v>145.80000000000001</v>
      </c>
      <c r="D127" s="278">
        <v>146.56666666666669</v>
      </c>
      <c r="E127" s="278">
        <v>143.23333333333338</v>
      </c>
      <c r="F127" s="278">
        <v>140.66666666666669</v>
      </c>
      <c r="G127" s="278">
        <v>137.33333333333337</v>
      </c>
      <c r="H127" s="278">
        <v>149.13333333333338</v>
      </c>
      <c r="I127" s="278">
        <v>152.4666666666667</v>
      </c>
      <c r="J127" s="278">
        <v>155.03333333333339</v>
      </c>
      <c r="K127" s="276">
        <v>149.9</v>
      </c>
      <c r="L127" s="276">
        <v>144</v>
      </c>
      <c r="M127" s="276">
        <v>3.8342399999999999</v>
      </c>
    </row>
    <row r="128" spans="1:13">
      <c r="A128" s="267">
        <v>118</v>
      </c>
      <c r="B128" s="276" t="s">
        <v>349</v>
      </c>
      <c r="C128" s="277">
        <v>116.35</v>
      </c>
      <c r="D128" s="278">
        <v>116.2</v>
      </c>
      <c r="E128" s="278">
        <v>114.9</v>
      </c>
      <c r="F128" s="278">
        <v>113.45</v>
      </c>
      <c r="G128" s="278">
        <v>112.15</v>
      </c>
      <c r="H128" s="278">
        <v>117.65</v>
      </c>
      <c r="I128" s="278">
        <v>118.94999999999999</v>
      </c>
      <c r="J128" s="278">
        <v>120.4</v>
      </c>
      <c r="K128" s="276">
        <v>117.5</v>
      </c>
      <c r="L128" s="276">
        <v>114.75</v>
      </c>
      <c r="M128" s="276">
        <v>20.748719999999999</v>
      </c>
    </row>
    <row r="129" spans="1:13">
      <c r="A129" s="267">
        <v>119</v>
      </c>
      <c r="B129" s="276" t="s">
        <v>350</v>
      </c>
      <c r="C129" s="277">
        <v>377.05</v>
      </c>
      <c r="D129" s="278">
        <v>378.98333333333335</v>
      </c>
      <c r="E129" s="278">
        <v>372.41666666666669</v>
      </c>
      <c r="F129" s="278">
        <v>367.78333333333336</v>
      </c>
      <c r="G129" s="278">
        <v>361.2166666666667</v>
      </c>
      <c r="H129" s="278">
        <v>383.61666666666667</v>
      </c>
      <c r="I129" s="278">
        <v>390.18333333333328</v>
      </c>
      <c r="J129" s="278">
        <v>394.81666666666666</v>
      </c>
      <c r="K129" s="276">
        <v>385.55</v>
      </c>
      <c r="L129" s="276">
        <v>374.35</v>
      </c>
      <c r="M129" s="276">
        <v>0.57394999999999996</v>
      </c>
    </row>
    <row r="130" spans="1:13">
      <c r="A130" s="267">
        <v>120</v>
      </c>
      <c r="B130" s="276" t="s">
        <v>351</v>
      </c>
      <c r="C130" s="277">
        <v>845.05</v>
      </c>
      <c r="D130" s="278">
        <v>849.41666666666663</v>
      </c>
      <c r="E130" s="278">
        <v>836.83333333333326</v>
      </c>
      <c r="F130" s="278">
        <v>828.61666666666667</v>
      </c>
      <c r="G130" s="278">
        <v>816.0333333333333</v>
      </c>
      <c r="H130" s="278">
        <v>857.63333333333321</v>
      </c>
      <c r="I130" s="278">
        <v>870.21666666666647</v>
      </c>
      <c r="J130" s="278">
        <v>878.43333333333317</v>
      </c>
      <c r="K130" s="276">
        <v>862</v>
      </c>
      <c r="L130" s="276">
        <v>841.2</v>
      </c>
      <c r="M130" s="276">
        <v>4.0715199999999996</v>
      </c>
    </row>
    <row r="131" spans="1:13">
      <c r="A131" s="267">
        <v>121</v>
      </c>
      <c r="B131" s="276" t="s">
        <v>352</v>
      </c>
      <c r="C131" s="277">
        <v>150.55000000000001</v>
      </c>
      <c r="D131" s="278">
        <v>151.18333333333331</v>
      </c>
      <c r="E131" s="278">
        <v>146.26666666666662</v>
      </c>
      <c r="F131" s="278">
        <v>141.98333333333332</v>
      </c>
      <c r="G131" s="278">
        <v>137.06666666666663</v>
      </c>
      <c r="H131" s="278">
        <v>155.46666666666661</v>
      </c>
      <c r="I131" s="278">
        <v>160.3833333333333</v>
      </c>
      <c r="J131" s="278">
        <v>164.6666666666666</v>
      </c>
      <c r="K131" s="276">
        <v>156.1</v>
      </c>
      <c r="L131" s="276">
        <v>146.9</v>
      </c>
      <c r="M131" s="276">
        <v>48.438740000000003</v>
      </c>
    </row>
    <row r="132" spans="1:13">
      <c r="A132" s="267">
        <v>122</v>
      </c>
      <c r="B132" s="276" t="s">
        <v>1220</v>
      </c>
      <c r="C132" s="277">
        <v>762.15</v>
      </c>
      <c r="D132" s="278">
        <v>763.19999999999993</v>
      </c>
      <c r="E132" s="278">
        <v>754.49999999999989</v>
      </c>
      <c r="F132" s="278">
        <v>746.84999999999991</v>
      </c>
      <c r="G132" s="278">
        <v>738.14999999999986</v>
      </c>
      <c r="H132" s="278">
        <v>770.84999999999991</v>
      </c>
      <c r="I132" s="278">
        <v>779.55</v>
      </c>
      <c r="J132" s="278">
        <v>787.19999999999993</v>
      </c>
      <c r="K132" s="276">
        <v>771.9</v>
      </c>
      <c r="L132" s="276">
        <v>755.55</v>
      </c>
      <c r="M132" s="276">
        <v>0.36374000000000001</v>
      </c>
    </row>
    <row r="133" spans="1:13">
      <c r="A133" s="267">
        <v>123</v>
      </c>
      <c r="B133" s="276" t="s">
        <v>90</v>
      </c>
      <c r="C133" s="277">
        <v>10.95</v>
      </c>
      <c r="D133" s="278">
        <v>10.983333333333333</v>
      </c>
      <c r="E133" s="278">
        <v>10.616666666666665</v>
      </c>
      <c r="F133" s="278">
        <v>10.283333333333333</v>
      </c>
      <c r="G133" s="278">
        <v>9.9166666666666661</v>
      </c>
      <c r="H133" s="278">
        <v>11.316666666666665</v>
      </c>
      <c r="I133" s="278">
        <v>11.683333333333332</v>
      </c>
      <c r="J133" s="278">
        <v>12.016666666666664</v>
      </c>
      <c r="K133" s="276">
        <v>11.35</v>
      </c>
      <c r="L133" s="276">
        <v>10.65</v>
      </c>
      <c r="M133" s="276">
        <v>176.43978000000001</v>
      </c>
    </row>
    <row r="134" spans="1:13">
      <c r="A134" s="267">
        <v>124</v>
      </c>
      <c r="B134" s="276" t="s">
        <v>91</v>
      </c>
      <c r="C134" s="277">
        <v>3711.95</v>
      </c>
      <c r="D134" s="278">
        <v>3705.3166666666671</v>
      </c>
      <c r="E134" s="278">
        <v>3671.6333333333341</v>
      </c>
      <c r="F134" s="278">
        <v>3631.3166666666671</v>
      </c>
      <c r="G134" s="278">
        <v>3597.6333333333341</v>
      </c>
      <c r="H134" s="278">
        <v>3745.6333333333341</v>
      </c>
      <c r="I134" s="278">
        <v>3779.3166666666675</v>
      </c>
      <c r="J134" s="278">
        <v>3819.6333333333341</v>
      </c>
      <c r="K134" s="276">
        <v>3739</v>
      </c>
      <c r="L134" s="276">
        <v>3665</v>
      </c>
      <c r="M134" s="276">
        <v>10.43566</v>
      </c>
    </row>
    <row r="135" spans="1:13">
      <c r="A135" s="267">
        <v>125</v>
      </c>
      <c r="B135" s="276" t="s">
        <v>357</v>
      </c>
      <c r="C135" s="277">
        <v>11382.15</v>
      </c>
      <c r="D135" s="278">
        <v>11409.433333333334</v>
      </c>
      <c r="E135" s="278">
        <v>11272.716666666669</v>
      </c>
      <c r="F135" s="278">
        <v>11163.283333333335</v>
      </c>
      <c r="G135" s="278">
        <v>11026.566666666669</v>
      </c>
      <c r="H135" s="278">
        <v>11518.866666666669</v>
      </c>
      <c r="I135" s="278">
        <v>11655.583333333336</v>
      </c>
      <c r="J135" s="278">
        <v>11765.016666666668</v>
      </c>
      <c r="K135" s="276">
        <v>11546.15</v>
      </c>
      <c r="L135" s="276">
        <v>11300</v>
      </c>
      <c r="M135" s="276">
        <v>0.37508000000000002</v>
      </c>
    </row>
    <row r="136" spans="1:13">
      <c r="A136" s="267">
        <v>126</v>
      </c>
      <c r="B136" s="276" t="s">
        <v>93</v>
      </c>
      <c r="C136" s="277">
        <v>211.3</v>
      </c>
      <c r="D136" s="278">
        <v>208.86666666666667</v>
      </c>
      <c r="E136" s="278">
        <v>205.48333333333335</v>
      </c>
      <c r="F136" s="278">
        <v>199.66666666666669</v>
      </c>
      <c r="G136" s="278">
        <v>196.28333333333336</v>
      </c>
      <c r="H136" s="278">
        <v>214.68333333333334</v>
      </c>
      <c r="I136" s="278">
        <v>218.06666666666666</v>
      </c>
      <c r="J136" s="278">
        <v>223.88333333333333</v>
      </c>
      <c r="K136" s="276">
        <v>212.25</v>
      </c>
      <c r="L136" s="276">
        <v>203.05</v>
      </c>
      <c r="M136" s="276">
        <v>213.52652</v>
      </c>
    </row>
    <row r="137" spans="1:13">
      <c r="A137" s="267">
        <v>127</v>
      </c>
      <c r="B137" s="276" t="s">
        <v>231</v>
      </c>
      <c r="C137" s="277">
        <v>2441.9</v>
      </c>
      <c r="D137" s="278">
        <v>2442.4666666666667</v>
      </c>
      <c r="E137" s="278">
        <v>2414.9833333333336</v>
      </c>
      <c r="F137" s="278">
        <v>2388.0666666666671</v>
      </c>
      <c r="G137" s="278">
        <v>2360.5833333333339</v>
      </c>
      <c r="H137" s="278">
        <v>2469.3833333333332</v>
      </c>
      <c r="I137" s="278">
        <v>2496.8666666666659</v>
      </c>
      <c r="J137" s="278">
        <v>2523.7833333333328</v>
      </c>
      <c r="K137" s="276">
        <v>2469.9499999999998</v>
      </c>
      <c r="L137" s="276">
        <v>2415.5500000000002</v>
      </c>
      <c r="M137" s="276">
        <v>3.10934</v>
      </c>
    </row>
    <row r="138" spans="1:13">
      <c r="A138" s="267">
        <v>128</v>
      </c>
      <c r="B138" s="276" t="s">
        <v>94</v>
      </c>
      <c r="C138" s="277">
        <v>4908.55</v>
      </c>
      <c r="D138" s="278">
        <v>4910.4000000000005</v>
      </c>
      <c r="E138" s="278">
        <v>4860.2500000000009</v>
      </c>
      <c r="F138" s="278">
        <v>4811.9500000000007</v>
      </c>
      <c r="G138" s="278">
        <v>4761.8000000000011</v>
      </c>
      <c r="H138" s="278">
        <v>4958.7000000000007</v>
      </c>
      <c r="I138" s="278">
        <v>5008.8500000000004</v>
      </c>
      <c r="J138" s="278">
        <v>5057.1500000000005</v>
      </c>
      <c r="K138" s="276">
        <v>4960.55</v>
      </c>
      <c r="L138" s="276">
        <v>4862.1000000000004</v>
      </c>
      <c r="M138" s="276">
        <v>13.99682</v>
      </c>
    </row>
    <row r="139" spans="1:13">
      <c r="A139" s="267">
        <v>129</v>
      </c>
      <c r="B139" s="276" t="s">
        <v>1263</v>
      </c>
      <c r="C139" s="277">
        <v>785</v>
      </c>
      <c r="D139" s="278">
        <v>798.16666666666663</v>
      </c>
      <c r="E139" s="278">
        <v>766.83333333333326</v>
      </c>
      <c r="F139" s="278">
        <v>748.66666666666663</v>
      </c>
      <c r="G139" s="278">
        <v>717.33333333333326</v>
      </c>
      <c r="H139" s="278">
        <v>816.33333333333326</v>
      </c>
      <c r="I139" s="278">
        <v>847.66666666666652</v>
      </c>
      <c r="J139" s="278">
        <v>865.83333333333326</v>
      </c>
      <c r="K139" s="276">
        <v>829.5</v>
      </c>
      <c r="L139" s="276">
        <v>780</v>
      </c>
      <c r="M139" s="276">
        <v>5.2401299999999997</v>
      </c>
    </row>
    <row r="140" spans="1:13">
      <c r="A140" s="267">
        <v>130</v>
      </c>
      <c r="B140" s="276" t="s">
        <v>239</v>
      </c>
      <c r="C140" s="277">
        <v>81.900000000000006</v>
      </c>
      <c r="D140" s="278">
        <v>81.033333333333346</v>
      </c>
      <c r="E140" s="278">
        <v>80.166666666666686</v>
      </c>
      <c r="F140" s="278">
        <v>78.433333333333337</v>
      </c>
      <c r="G140" s="278">
        <v>77.566666666666677</v>
      </c>
      <c r="H140" s="278">
        <v>82.766666666666694</v>
      </c>
      <c r="I140" s="278">
        <v>83.63333333333334</v>
      </c>
      <c r="J140" s="278">
        <v>85.366666666666703</v>
      </c>
      <c r="K140" s="276">
        <v>81.900000000000006</v>
      </c>
      <c r="L140" s="276">
        <v>79.3</v>
      </c>
      <c r="M140" s="276">
        <v>54.751950000000001</v>
      </c>
    </row>
    <row r="141" spans="1:13">
      <c r="A141" s="267">
        <v>131</v>
      </c>
      <c r="B141" s="276" t="s">
        <v>95</v>
      </c>
      <c r="C141" s="277">
        <v>2553.5</v>
      </c>
      <c r="D141" s="278">
        <v>2561.2333333333331</v>
      </c>
      <c r="E141" s="278">
        <v>2524.7666666666664</v>
      </c>
      <c r="F141" s="278">
        <v>2496.0333333333333</v>
      </c>
      <c r="G141" s="278">
        <v>2459.5666666666666</v>
      </c>
      <c r="H141" s="278">
        <v>2589.9666666666662</v>
      </c>
      <c r="I141" s="278">
        <v>2626.4333333333325</v>
      </c>
      <c r="J141" s="278">
        <v>2655.1666666666661</v>
      </c>
      <c r="K141" s="276">
        <v>2597.6999999999998</v>
      </c>
      <c r="L141" s="276">
        <v>2532.5</v>
      </c>
      <c r="M141" s="276">
        <v>11.402979999999999</v>
      </c>
    </row>
    <row r="142" spans="1:13">
      <c r="A142" s="267">
        <v>132</v>
      </c>
      <c r="B142" s="276" t="s">
        <v>359</v>
      </c>
      <c r="C142" s="277">
        <v>337.55</v>
      </c>
      <c r="D142" s="278">
        <v>335.06666666666666</v>
      </c>
      <c r="E142" s="278">
        <v>331.38333333333333</v>
      </c>
      <c r="F142" s="278">
        <v>325.21666666666664</v>
      </c>
      <c r="G142" s="278">
        <v>321.5333333333333</v>
      </c>
      <c r="H142" s="278">
        <v>341.23333333333335</v>
      </c>
      <c r="I142" s="278">
        <v>344.91666666666663</v>
      </c>
      <c r="J142" s="278">
        <v>351.08333333333337</v>
      </c>
      <c r="K142" s="276">
        <v>338.75</v>
      </c>
      <c r="L142" s="276">
        <v>328.9</v>
      </c>
      <c r="M142" s="276">
        <v>2.7324299999999999</v>
      </c>
    </row>
    <row r="143" spans="1:13">
      <c r="A143" s="267">
        <v>133</v>
      </c>
      <c r="B143" s="276" t="s">
        <v>360</v>
      </c>
      <c r="C143" s="277">
        <v>98.3</v>
      </c>
      <c r="D143" s="278">
        <v>98.466666666666654</v>
      </c>
      <c r="E143" s="278">
        <v>96.333333333333314</v>
      </c>
      <c r="F143" s="278">
        <v>94.36666666666666</v>
      </c>
      <c r="G143" s="278">
        <v>92.23333333333332</v>
      </c>
      <c r="H143" s="278">
        <v>100.43333333333331</v>
      </c>
      <c r="I143" s="278">
        <v>102.56666666666666</v>
      </c>
      <c r="J143" s="278">
        <v>104.5333333333333</v>
      </c>
      <c r="K143" s="276">
        <v>100.6</v>
      </c>
      <c r="L143" s="276">
        <v>96.5</v>
      </c>
      <c r="M143" s="276">
        <v>9.7552199999999996</v>
      </c>
    </row>
    <row r="144" spans="1:13">
      <c r="A144" s="267">
        <v>134</v>
      </c>
      <c r="B144" s="276" t="s">
        <v>361</v>
      </c>
      <c r="C144" s="277">
        <v>134.9</v>
      </c>
      <c r="D144" s="278">
        <v>134.21666666666667</v>
      </c>
      <c r="E144" s="278">
        <v>132.93333333333334</v>
      </c>
      <c r="F144" s="278">
        <v>130.96666666666667</v>
      </c>
      <c r="G144" s="278">
        <v>129.68333333333334</v>
      </c>
      <c r="H144" s="278">
        <v>136.18333333333334</v>
      </c>
      <c r="I144" s="278">
        <v>137.4666666666667</v>
      </c>
      <c r="J144" s="278">
        <v>139.43333333333334</v>
      </c>
      <c r="K144" s="276">
        <v>135.5</v>
      </c>
      <c r="L144" s="276">
        <v>132.25</v>
      </c>
      <c r="M144" s="276">
        <v>1.2801199999999999</v>
      </c>
    </row>
    <row r="145" spans="1:13">
      <c r="A145" s="267">
        <v>135</v>
      </c>
      <c r="B145" s="276" t="s">
        <v>240</v>
      </c>
      <c r="C145" s="277">
        <v>418.1</v>
      </c>
      <c r="D145" s="278">
        <v>421.59999999999997</v>
      </c>
      <c r="E145" s="278">
        <v>410.19999999999993</v>
      </c>
      <c r="F145" s="278">
        <v>402.29999999999995</v>
      </c>
      <c r="G145" s="278">
        <v>390.89999999999992</v>
      </c>
      <c r="H145" s="278">
        <v>429.49999999999994</v>
      </c>
      <c r="I145" s="278">
        <v>440.89999999999992</v>
      </c>
      <c r="J145" s="278">
        <v>448.79999999999995</v>
      </c>
      <c r="K145" s="276">
        <v>433</v>
      </c>
      <c r="L145" s="276">
        <v>413.7</v>
      </c>
      <c r="M145" s="276">
        <v>7.8041499999999999</v>
      </c>
    </row>
    <row r="146" spans="1:13">
      <c r="A146" s="267">
        <v>136</v>
      </c>
      <c r="B146" s="276" t="s">
        <v>241</v>
      </c>
      <c r="C146" s="277">
        <v>1168.55</v>
      </c>
      <c r="D146" s="278">
        <v>1181.5166666666667</v>
      </c>
      <c r="E146" s="278">
        <v>1148.0333333333333</v>
      </c>
      <c r="F146" s="278">
        <v>1127.5166666666667</v>
      </c>
      <c r="G146" s="278">
        <v>1094.0333333333333</v>
      </c>
      <c r="H146" s="278">
        <v>1202.0333333333333</v>
      </c>
      <c r="I146" s="278">
        <v>1235.5166666666664</v>
      </c>
      <c r="J146" s="278">
        <v>1256.0333333333333</v>
      </c>
      <c r="K146" s="276">
        <v>1215</v>
      </c>
      <c r="L146" s="276">
        <v>1161</v>
      </c>
      <c r="M146" s="276">
        <v>3.1497199999999999</v>
      </c>
    </row>
    <row r="147" spans="1:13">
      <c r="A147" s="267">
        <v>137</v>
      </c>
      <c r="B147" s="276" t="s">
        <v>242</v>
      </c>
      <c r="C147" s="277">
        <v>76.2</v>
      </c>
      <c r="D147" s="278">
        <v>76.466666666666669</v>
      </c>
      <c r="E147" s="278">
        <v>75.233333333333334</v>
      </c>
      <c r="F147" s="278">
        <v>74.266666666666666</v>
      </c>
      <c r="G147" s="278">
        <v>73.033333333333331</v>
      </c>
      <c r="H147" s="278">
        <v>77.433333333333337</v>
      </c>
      <c r="I147" s="278">
        <v>78.666666666666686</v>
      </c>
      <c r="J147" s="278">
        <v>79.63333333333334</v>
      </c>
      <c r="K147" s="276">
        <v>77.7</v>
      </c>
      <c r="L147" s="276">
        <v>75.5</v>
      </c>
      <c r="M147" s="276">
        <v>35.089350000000003</v>
      </c>
    </row>
    <row r="148" spans="1:13">
      <c r="A148" s="267">
        <v>138</v>
      </c>
      <c r="B148" s="276" t="s">
        <v>96</v>
      </c>
      <c r="C148" s="277">
        <v>66.650000000000006</v>
      </c>
      <c r="D148" s="278">
        <v>67.333333333333343</v>
      </c>
      <c r="E148" s="278">
        <v>64.716666666666683</v>
      </c>
      <c r="F148" s="278">
        <v>62.783333333333346</v>
      </c>
      <c r="G148" s="278">
        <v>60.166666666666686</v>
      </c>
      <c r="H148" s="278">
        <v>69.26666666666668</v>
      </c>
      <c r="I148" s="278">
        <v>71.883333333333354</v>
      </c>
      <c r="J148" s="278">
        <v>73.816666666666677</v>
      </c>
      <c r="K148" s="276">
        <v>69.95</v>
      </c>
      <c r="L148" s="276">
        <v>65.400000000000006</v>
      </c>
      <c r="M148" s="276">
        <v>26.267939999999999</v>
      </c>
    </row>
    <row r="149" spans="1:13">
      <c r="A149" s="267">
        <v>139</v>
      </c>
      <c r="B149" s="276" t="s">
        <v>362</v>
      </c>
      <c r="C149" s="277">
        <v>530.15</v>
      </c>
      <c r="D149" s="278">
        <v>529.7166666666667</v>
      </c>
      <c r="E149" s="278">
        <v>524.53333333333342</v>
      </c>
      <c r="F149" s="278">
        <v>518.91666666666674</v>
      </c>
      <c r="G149" s="278">
        <v>513.73333333333346</v>
      </c>
      <c r="H149" s="278">
        <v>535.33333333333337</v>
      </c>
      <c r="I149" s="278">
        <v>540.51666666666677</v>
      </c>
      <c r="J149" s="278">
        <v>546.13333333333333</v>
      </c>
      <c r="K149" s="276">
        <v>534.9</v>
      </c>
      <c r="L149" s="276">
        <v>524.1</v>
      </c>
      <c r="M149" s="276">
        <v>0.67793000000000003</v>
      </c>
    </row>
    <row r="150" spans="1:13">
      <c r="A150" s="267">
        <v>140</v>
      </c>
      <c r="B150" s="276" t="s">
        <v>1297</v>
      </c>
      <c r="C150" s="277">
        <v>1444.1</v>
      </c>
      <c r="D150" s="278">
        <v>1440.3500000000001</v>
      </c>
      <c r="E150" s="278">
        <v>1425.7500000000002</v>
      </c>
      <c r="F150" s="278">
        <v>1407.4</v>
      </c>
      <c r="G150" s="278">
        <v>1392.8000000000002</v>
      </c>
      <c r="H150" s="278">
        <v>1458.7000000000003</v>
      </c>
      <c r="I150" s="278">
        <v>1473.3000000000002</v>
      </c>
      <c r="J150" s="278">
        <v>1491.6500000000003</v>
      </c>
      <c r="K150" s="276">
        <v>1454.95</v>
      </c>
      <c r="L150" s="276">
        <v>1422</v>
      </c>
      <c r="M150" s="276">
        <v>5.1889999999999999E-2</v>
      </c>
    </row>
    <row r="151" spans="1:13">
      <c r="A151" s="267">
        <v>141</v>
      </c>
      <c r="B151" s="276" t="s">
        <v>97</v>
      </c>
      <c r="C151" s="277">
        <v>1432.4</v>
      </c>
      <c r="D151" s="278">
        <v>1431.6833333333334</v>
      </c>
      <c r="E151" s="278">
        <v>1410.7166666666667</v>
      </c>
      <c r="F151" s="278">
        <v>1389.0333333333333</v>
      </c>
      <c r="G151" s="278">
        <v>1368.0666666666666</v>
      </c>
      <c r="H151" s="278">
        <v>1453.3666666666668</v>
      </c>
      <c r="I151" s="278">
        <v>1474.3333333333335</v>
      </c>
      <c r="J151" s="278">
        <v>1496.0166666666669</v>
      </c>
      <c r="K151" s="276">
        <v>1452.65</v>
      </c>
      <c r="L151" s="276">
        <v>1410</v>
      </c>
      <c r="M151" s="276">
        <v>23.05368</v>
      </c>
    </row>
    <row r="152" spans="1:13">
      <c r="A152" s="267">
        <v>143</v>
      </c>
      <c r="B152" s="276" t="s">
        <v>98</v>
      </c>
      <c r="C152" s="277">
        <v>186.85</v>
      </c>
      <c r="D152" s="278">
        <v>186.66666666666666</v>
      </c>
      <c r="E152" s="278">
        <v>184.43333333333331</v>
      </c>
      <c r="F152" s="278">
        <v>182.01666666666665</v>
      </c>
      <c r="G152" s="278">
        <v>179.7833333333333</v>
      </c>
      <c r="H152" s="278">
        <v>189.08333333333331</v>
      </c>
      <c r="I152" s="278">
        <v>191.31666666666666</v>
      </c>
      <c r="J152" s="278">
        <v>193.73333333333332</v>
      </c>
      <c r="K152" s="276">
        <v>188.9</v>
      </c>
      <c r="L152" s="276">
        <v>184.25</v>
      </c>
      <c r="M152" s="276">
        <v>44.48959</v>
      </c>
    </row>
    <row r="153" spans="1:13">
      <c r="A153" s="267">
        <v>144</v>
      </c>
      <c r="B153" s="276" t="s">
        <v>243</v>
      </c>
      <c r="C153" s="277">
        <v>8.4</v>
      </c>
      <c r="D153" s="278">
        <v>8.4500000000000011</v>
      </c>
      <c r="E153" s="278">
        <v>8.3000000000000025</v>
      </c>
      <c r="F153" s="278">
        <v>8.2000000000000011</v>
      </c>
      <c r="G153" s="278">
        <v>8.0500000000000025</v>
      </c>
      <c r="H153" s="278">
        <v>8.5500000000000025</v>
      </c>
      <c r="I153" s="278">
        <v>8.7000000000000011</v>
      </c>
      <c r="J153" s="278">
        <v>8.8000000000000025</v>
      </c>
      <c r="K153" s="276">
        <v>8.6</v>
      </c>
      <c r="L153" s="276">
        <v>8.35</v>
      </c>
      <c r="M153" s="276">
        <v>44.418689999999998</v>
      </c>
    </row>
    <row r="154" spans="1:13">
      <c r="A154" s="267">
        <v>145</v>
      </c>
      <c r="B154" s="276" t="s">
        <v>364</v>
      </c>
      <c r="C154" s="277">
        <v>344.95</v>
      </c>
      <c r="D154" s="278">
        <v>345.21666666666664</v>
      </c>
      <c r="E154" s="278">
        <v>340.5333333333333</v>
      </c>
      <c r="F154" s="278">
        <v>336.11666666666667</v>
      </c>
      <c r="G154" s="278">
        <v>331.43333333333334</v>
      </c>
      <c r="H154" s="278">
        <v>349.63333333333327</v>
      </c>
      <c r="I154" s="278">
        <v>354.31666666666655</v>
      </c>
      <c r="J154" s="278">
        <v>358.73333333333323</v>
      </c>
      <c r="K154" s="276">
        <v>349.9</v>
      </c>
      <c r="L154" s="276">
        <v>340.8</v>
      </c>
      <c r="M154" s="276">
        <v>0.89851000000000003</v>
      </c>
    </row>
    <row r="155" spans="1:13">
      <c r="A155" s="267">
        <v>146</v>
      </c>
      <c r="B155" s="276" t="s">
        <v>99</v>
      </c>
      <c r="C155" s="277">
        <v>66</v>
      </c>
      <c r="D155" s="278">
        <v>65.8</v>
      </c>
      <c r="E155" s="278">
        <v>64.599999999999994</v>
      </c>
      <c r="F155" s="278">
        <v>63.2</v>
      </c>
      <c r="G155" s="278">
        <v>62</v>
      </c>
      <c r="H155" s="278">
        <v>67.199999999999989</v>
      </c>
      <c r="I155" s="278">
        <v>68.400000000000006</v>
      </c>
      <c r="J155" s="278">
        <v>69.799999999999983</v>
      </c>
      <c r="K155" s="276">
        <v>67</v>
      </c>
      <c r="L155" s="276">
        <v>64.400000000000006</v>
      </c>
      <c r="M155" s="276">
        <v>387.90877999999998</v>
      </c>
    </row>
    <row r="156" spans="1:13">
      <c r="A156" s="267">
        <v>147</v>
      </c>
      <c r="B156" s="276" t="s">
        <v>367</v>
      </c>
      <c r="C156" s="277">
        <v>341.6</v>
      </c>
      <c r="D156" s="278">
        <v>335.63333333333338</v>
      </c>
      <c r="E156" s="278">
        <v>326.46666666666675</v>
      </c>
      <c r="F156" s="278">
        <v>311.33333333333337</v>
      </c>
      <c r="G156" s="278">
        <v>302.16666666666674</v>
      </c>
      <c r="H156" s="278">
        <v>350.76666666666677</v>
      </c>
      <c r="I156" s="278">
        <v>359.93333333333339</v>
      </c>
      <c r="J156" s="278">
        <v>375.06666666666678</v>
      </c>
      <c r="K156" s="276">
        <v>344.8</v>
      </c>
      <c r="L156" s="276">
        <v>320.5</v>
      </c>
      <c r="M156" s="276">
        <v>11.46941</v>
      </c>
    </row>
    <row r="157" spans="1:13">
      <c r="A157" s="267">
        <v>148</v>
      </c>
      <c r="B157" s="276" t="s">
        <v>366</v>
      </c>
      <c r="C157" s="277">
        <v>2588.5500000000002</v>
      </c>
      <c r="D157" s="278">
        <v>2600.8166666666671</v>
      </c>
      <c r="E157" s="278">
        <v>2562.733333333334</v>
      </c>
      <c r="F157" s="278">
        <v>2536.916666666667</v>
      </c>
      <c r="G157" s="278">
        <v>2498.8333333333339</v>
      </c>
      <c r="H157" s="278">
        <v>2626.6333333333341</v>
      </c>
      <c r="I157" s="278">
        <v>2664.7166666666672</v>
      </c>
      <c r="J157" s="278">
        <v>2690.5333333333342</v>
      </c>
      <c r="K157" s="276">
        <v>2638.9</v>
      </c>
      <c r="L157" s="276">
        <v>2575</v>
      </c>
      <c r="M157" s="276">
        <v>0.29776000000000002</v>
      </c>
    </row>
    <row r="158" spans="1:13">
      <c r="A158" s="267">
        <v>149</v>
      </c>
      <c r="B158" s="276" t="s">
        <v>368</v>
      </c>
      <c r="C158" s="277">
        <v>651.9</v>
      </c>
      <c r="D158" s="278">
        <v>642.30000000000007</v>
      </c>
      <c r="E158" s="278">
        <v>629.60000000000014</v>
      </c>
      <c r="F158" s="278">
        <v>607.30000000000007</v>
      </c>
      <c r="G158" s="278">
        <v>594.60000000000014</v>
      </c>
      <c r="H158" s="278">
        <v>664.60000000000014</v>
      </c>
      <c r="I158" s="278">
        <v>677.30000000000018</v>
      </c>
      <c r="J158" s="278">
        <v>699.60000000000014</v>
      </c>
      <c r="K158" s="276">
        <v>655</v>
      </c>
      <c r="L158" s="276">
        <v>620</v>
      </c>
      <c r="M158" s="276">
        <v>2.5833200000000001</v>
      </c>
    </row>
    <row r="159" spans="1:13">
      <c r="A159" s="267">
        <v>150</v>
      </c>
      <c r="B159" s="276" t="s">
        <v>2940</v>
      </c>
      <c r="C159" s="277">
        <v>588.79999999999995</v>
      </c>
      <c r="D159" s="278">
        <v>584.7833333333333</v>
      </c>
      <c r="E159" s="278">
        <v>574.56666666666661</v>
      </c>
      <c r="F159" s="278">
        <v>560.33333333333326</v>
      </c>
      <c r="G159" s="278">
        <v>550.11666666666656</v>
      </c>
      <c r="H159" s="278">
        <v>599.01666666666665</v>
      </c>
      <c r="I159" s="278">
        <v>609.23333333333335</v>
      </c>
      <c r="J159" s="278">
        <v>623.4666666666667</v>
      </c>
      <c r="K159" s="276">
        <v>595</v>
      </c>
      <c r="L159" s="276">
        <v>570.54999999999995</v>
      </c>
      <c r="M159" s="276">
        <v>0.70831999999999995</v>
      </c>
    </row>
    <row r="160" spans="1:13">
      <c r="A160" s="267">
        <v>151</v>
      </c>
      <c r="B160" s="276" t="s">
        <v>370</v>
      </c>
      <c r="C160" s="277">
        <v>142.19999999999999</v>
      </c>
      <c r="D160" s="278">
        <v>143.43333333333331</v>
      </c>
      <c r="E160" s="278">
        <v>139.86666666666662</v>
      </c>
      <c r="F160" s="278">
        <v>137.5333333333333</v>
      </c>
      <c r="G160" s="278">
        <v>133.96666666666661</v>
      </c>
      <c r="H160" s="278">
        <v>145.76666666666662</v>
      </c>
      <c r="I160" s="278">
        <v>149.33333333333329</v>
      </c>
      <c r="J160" s="278">
        <v>151.66666666666663</v>
      </c>
      <c r="K160" s="276">
        <v>147</v>
      </c>
      <c r="L160" s="276">
        <v>141.1</v>
      </c>
      <c r="M160" s="276">
        <v>22.09526</v>
      </c>
    </row>
    <row r="161" spans="1:13">
      <c r="A161" s="267">
        <v>152</v>
      </c>
      <c r="B161" s="276" t="s">
        <v>244</v>
      </c>
      <c r="C161" s="277">
        <v>76.900000000000006</v>
      </c>
      <c r="D161" s="278">
        <v>77.100000000000009</v>
      </c>
      <c r="E161" s="278">
        <v>76.200000000000017</v>
      </c>
      <c r="F161" s="278">
        <v>75.500000000000014</v>
      </c>
      <c r="G161" s="278">
        <v>74.600000000000023</v>
      </c>
      <c r="H161" s="278">
        <v>77.800000000000011</v>
      </c>
      <c r="I161" s="278">
        <v>78.700000000000017</v>
      </c>
      <c r="J161" s="278">
        <v>79.400000000000006</v>
      </c>
      <c r="K161" s="276">
        <v>78</v>
      </c>
      <c r="L161" s="276">
        <v>76.400000000000006</v>
      </c>
      <c r="M161" s="276">
        <v>23.75432</v>
      </c>
    </row>
    <row r="162" spans="1:13">
      <c r="A162" s="267">
        <v>153</v>
      </c>
      <c r="B162" s="276" t="s">
        <v>369</v>
      </c>
      <c r="C162" s="277">
        <v>75.900000000000006</v>
      </c>
      <c r="D162" s="278">
        <v>76.05</v>
      </c>
      <c r="E162" s="278">
        <v>75</v>
      </c>
      <c r="F162" s="278">
        <v>74.100000000000009</v>
      </c>
      <c r="G162" s="278">
        <v>73.050000000000011</v>
      </c>
      <c r="H162" s="278">
        <v>76.949999999999989</v>
      </c>
      <c r="I162" s="278">
        <v>77.999999999999972</v>
      </c>
      <c r="J162" s="278">
        <v>78.899999999999977</v>
      </c>
      <c r="K162" s="276">
        <v>77.099999999999994</v>
      </c>
      <c r="L162" s="276">
        <v>75.150000000000006</v>
      </c>
      <c r="M162" s="276">
        <v>19.37604</v>
      </c>
    </row>
    <row r="163" spans="1:13">
      <c r="A163" s="267">
        <v>154</v>
      </c>
      <c r="B163" s="276" t="s">
        <v>100</v>
      </c>
      <c r="C163" s="277">
        <v>119.8</v>
      </c>
      <c r="D163" s="278">
        <v>120.10000000000001</v>
      </c>
      <c r="E163" s="278">
        <v>118.20000000000002</v>
      </c>
      <c r="F163" s="278">
        <v>116.60000000000001</v>
      </c>
      <c r="G163" s="278">
        <v>114.70000000000002</v>
      </c>
      <c r="H163" s="278">
        <v>121.70000000000002</v>
      </c>
      <c r="I163" s="278">
        <v>123.60000000000002</v>
      </c>
      <c r="J163" s="278">
        <v>125.20000000000002</v>
      </c>
      <c r="K163" s="276">
        <v>122</v>
      </c>
      <c r="L163" s="276">
        <v>118.5</v>
      </c>
      <c r="M163" s="276">
        <v>338.74097999999998</v>
      </c>
    </row>
    <row r="164" spans="1:13">
      <c r="A164" s="267">
        <v>155</v>
      </c>
      <c r="B164" s="276" t="s">
        <v>375</v>
      </c>
      <c r="C164" s="277">
        <v>1919.85</v>
      </c>
      <c r="D164" s="278">
        <v>1908.55</v>
      </c>
      <c r="E164" s="278">
        <v>1892.3999999999999</v>
      </c>
      <c r="F164" s="278">
        <v>1864.9499999999998</v>
      </c>
      <c r="G164" s="278">
        <v>1848.7999999999997</v>
      </c>
      <c r="H164" s="278">
        <v>1936</v>
      </c>
      <c r="I164" s="278">
        <v>1952.15</v>
      </c>
      <c r="J164" s="278">
        <v>1979.6000000000001</v>
      </c>
      <c r="K164" s="276">
        <v>1924.7</v>
      </c>
      <c r="L164" s="276">
        <v>1881.1</v>
      </c>
      <c r="M164" s="276">
        <v>0.21482000000000001</v>
      </c>
    </row>
    <row r="165" spans="1:13">
      <c r="A165" s="267">
        <v>156</v>
      </c>
      <c r="B165" s="276" t="s">
        <v>376</v>
      </c>
      <c r="C165" s="277">
        <v>2175.1999999999998</v>
      </c>
      <c r="D165" s="278">
        <v>2179.2000000000003</v>
      </c>
      <c r="E165" s="278">
        <v>2158.4000000000005</v>
      </c>
      <c r="F165" s="278">
        <v>2141.6000000000004</v>
      </c>
      <c r="G165" s="278">
        <v>2120.8000000000006</v>
      </c>
      <c r="H165" s="278">
        <v>2196.0000000000005</v>
      </c>
      <c r="I165" s="278">
        <v>2216.8000000000006</v>
      </c>
      <c r="J165" s="278">
        <v>2233.6000000000004</v>
      </c>
      <c r="K165" s="276">
        <v>2200</v>
      </c>
      <c r="L165" s="276">
        <v>2162.4</v>
      </c>
      <c r="M165" s="276">
        <v>0.31308999999999998</v>
      </c>
    </row>
    <row r="166" spans="1:13">
      <c r="A166" s="267">
        <v>157</v>
      </c>
      <c r="B166" s="276" t="s">
        <v>372</v>
      </c>
      <c r="C166" s="277">
        <v>281.89999999999998</v>
      </c>
      <c r="D166" s="278">
        <v>280.13333333333333</v>
      </c>
      <c r="E166" s="278">
        <v>276.26666666666665</v>
      </c>
      <c r="F166" s="278">
        <v>270.63333333333333</v>
      </c>
      <c r="G166" s="278">
        <v>266.76666666666665</v>
      </c>
      <c r="H166" s="278">
        <v>285.76666666666665</v>
      </c>
      <c r="I166" s="278">
        <v>289.63333333333333</v>
      </c>
      <c r="J166" s="278">
        <v>295.26666666666665</v>
      </c>
      <c r="K166" s="276">
        <v>284</v>
      </c>
      <c r="L166" s="276">
        <v>274.5</v>
      </c>
      <c r="M166" s="276">
        <v>2.4834900000000002</v>
      </c>
    </row>
    <row r="167" spans="1:13">
      <c r="A167" s="267">
        <v>158</v>
      </c>
      <c r="B167" s="276" t="s">
        <v>382</v>
      </c>
      <c r="C167" s="277">
        <v>283.64999999999998</v>
      </c>
      <c r="D167" s="278">
        <v>279.43333333333334</v>
      </c>
      <c r="E167" s="278">
        <v>268.86666666666667</v>
      </c>
      <c r="F167" s="278">
        <v>254.08333333333331</v>
      </c>
      <c r="G167" s="278">
        <v>243.51666666666665</v>
      </c>
      <c r="H167" s="278">
        <v>294.2166666666667</v>
      </c>
      <c r="I167" s="278">
        <v>304.78333333333342</v>
      </c>
      <c r="J167" s="278">
        <v>319.56666666666672</v>
      </c>
      <c r="K167" s="276">
        <v>290</v>
      </c>
      <c r="L167" s="276">
        <v>264.64999999999998</v>
      </c>
      <c r="M167" s="276">
        <v>10.24959</v>
      </c>
    </row>
    <row r="168" spans="1:13">
      <c r="A168" s="267">
        <v>159</v>
      </c>
      <c r="B168" s="276" t="s">
        <v>373</v>
      </c>
      <c r="C168" s="277">
        <v>105.7</v>
      </c>
      <c r="D168" s="278">
        <v>106.73333333333333</v>
      </c>
      <c r="E168" s="278">
        <v>103.21666666666667</v>
      </c>
      <c r="F168" s="278">
        <v>100.73333333333333</v>
      </c>
      <c r="G168" s="278">
        <v>97.216666666666669</v>
      </c>
      <c r="H168" s="278">
        <v>109.21666666666667</v>
      </c>
      <c r="I168" s="278">
        <v>112.73333333333335</v>
      </c>
      <c r="J168" s="278">
        <v>115.21666666666667</v>
      </c>
      <c r="K168" s="276">
        <v>110.25</v>
      </c>
      <c r="L168" s="276">
        <v>104.25</v>
      </c>
      <c r="M168" s="276">
        <v>1.10832</v>
      </c>
    </row>
    <row r="169" spans="1:13">
      <c r="A169" s="267">
        <v>160</v>
      </c>
      <c r="B169" s="276" t="s">
        <v>374</v>
      </c>
      <c r="C169" s="277">
        <v>204.6</v>
      </c>
      <c r="D169" s="278">
        <v>207.41666666666666</v>
      </c>
      <c r="E169" s="278">
        <v>200.43333333333331</v>
      </c>
      <c r="F169" s="278">
        <v>196.26666666666665</v>
      </c>
      <c r="G169" s="278">
        <v>189.2833333333333</v>
      </c>
      <c r="H169" s="278">
        <v>211.58333333333331</v>
      </c>
      <c r="I169" s="278">
        <v>218.56666666666666</v>
      </c>
      <c r="J169" s="278">
        <v>222.73333333333332</v>
      </c>
      <c r="K169" s="276">
        <v>214.4</v>
      </c>
      <c r="L169" s="276">
        <v>203.25</v>
      </c>
      <c r="M169" s="276">
        <v>28.315850000000001</v>
      </c>
    </row>
    <row r="170" spans="1:13">
      <c r="A170" s="267">
        <v>161</v>
      </c>
      <c r="B170" s="276" t="s">
        <v>245</v>
      </c>
      <c r="C170" s="277">
        <v>139.44999999999999</v>
      </c>
      <c r="D170" s="278">
        <v>139.81666666666666</v>
      </c>
      <c r="E170" s="278">
        <v>137.33333333333331</v>
      </c>
      <c r="F170" s="278">
        <v>135.21666666666664</v>
      </c>
      <c r="G170" s="278">
        <v>132.73333333333329</v>
      </c>
      <c r="H170" s="278">
        <v>141.93333333333334</v>
      </c>
      <c r="I170" s="278">
        <v>144.41666666666669</v>
      </c>
      <c r="J170" s="278">
        <v>146.53333333333336</v>
      </c>
      <c r="K170" s="276">
        <v>142.30000000000001</v>
      </c>
      <c r="L170" s="276">
        <v>137.69999999999999</v>
      </c>
      <c r="M170" s="276">
        <v>4.15036</v>
      </c>
    </row>
    <row r="171" spans="1:13">
      <c r="A171" s="267">
        <v>162</v>
      </c>
      <c r="B171" s="276" t="s">
        <v>378</v>
      </c>
      <c r="C171" s="277">
        <v>5764.5</v>
      </c>
      <c r="D171" s="278">
        <v>5764.833333333333</v>
      </c>
      <c r="E171" s="278">
        <v>5729.6666666666661</v>
      </c>
      <c r="F171" s="278">
        <v>5694.833333333333</v>
      </c>
      <c r="G171" s="278">
        <v>5659.6666666666661</v>
      </c>
      <c r="H171" s="278">
        <v>5799.6666666666661</v>
      </c>
      <c r="I171" s="278">
        <v>5834.8333333333321</v>
      </c>
      <c r="J171" s="278">
        <v>5869.6666666666661</v>
      </c>
      <c r="K171" s="276">
        <v>5800</v>
      </c>
      <c r="L171" s="276">
        <v>5730</v>
      </c>
      <c r="M171" s="276">
        <v>5.985E-2</v>
      </c>
    </row>
    <row r="172" spans="1:13">
      <c r="A172" s="267">
        <v>163</v>
      </c>
      <c r="B172" s="276" t="s">
        <v>379</v>
      </c>
      <c r="C172" s="277">
        <v>1552.05</v>
      </c>
      <c r="D172" s="278">
        <v>1556.4333333333334</v>
      </c>
      <c r="E172" s="278">
        <v>1544.8666666666668</v>
      </c>
      <c r="F172" s="278">
        <v>1537.6833333333334</v>
      </c>
      <c r="G172" s="278">
        <v>1526.1166666666668</v>
      </c>
      <c r="H172" s="278">
        <v>1563.6166666666668</v>
      </c>
      <c r="I172" s="278">
        <v>1575.1833333333334</v>
      </c>
      <c r="J172" s="278">
        <v>1582.3666666666668</v>
      </c>
      <c r="K172" s="276">
        <v>1568</v>
      </c>
      <c r="L172" s="276">
        <v>1549.25</v>
      </c>
      <c r="M172" s="276">
        <v>0.68320000000000003</v>
      </c>
    </row>
    <row r="173" spans="1:13">
      <c r="A173" s="267">
        <v>164</v>
      </c>
      <c r="B173" s="276" t="s">
        <v>101</v>
      </c>
      <c r="C173" s="277">
        <v>503.25</v>
      </c>
      <c r="D173" s="278">
        <v>497.81666666666666</v>
      </c>
      <c r="E173" s="278">
        <v>490.93333333333334</v>
      </c>
      <c r="F173" s="278">
        <v>478.61666666666667</v>
      </c>
      <c r="G173" s="278">
        <v>471.73333333333335</v>
      </c>
      <c r="H173" s="278">
        <v>510.13333333333333</v>
      </c>
      <c r="I173" s="278">
        <v>517.01666666666665</v>
      </c>
      <c r="J173" s="278">
        <v>529.33333333333326</v>
      </c>
      <c r="K173" s="276">
        <v>504.7</v>
      </c>
      <c r="L173" s="276">
        <v>485.5</v>
      </c>
      <c r="M173" s="276">
        <v>39.436990000000002</v>
      </c>
    </row>
    <row r="174" spans="1:13">
      <c r="A174" s="267">
        <v>165</v>
      </c>
      <c r="B174" s="276" t="s">
        <v>387</v>
      </c>
      <c r="C174" s="277">
        <v>48.45</v>
      </c>
      <c r="D174" s="278">
        <v>48.550000000000004</v>
      </c>
      <c r="E174" s="278">
        <v>47.300000000000011</v>
      </c>
      <c r="F174" s="278">
        <v>46.150000000000006</v>
      </c>
      <c r="G174" s="278">
        <v>44.900000000000013</v>
      </c>
      <c r="H174" s="278">
        <v>49.70000000000001</v>
      </c>
      <c r="I174" s="278">
        <v>50.949999999999996</v>
      </c>
      <c r="J174" s="278">
        <v>52.100000000000009</v>
      </c>
      <c r="K174" s="276">
        <v>49.8</v>
      </c>
      <c r="L174" s="276">
        <v>47.4</v>
      </c>
      <c r="M174" s="276">
        <v>16.329000000000001</v>
      </c>
    </row>
    <row r="175" spans="1:13">
      <c r="A175" s="267">
        <v>166</v>
      </c>
      <c r="B175" s="276" t="s">
        <v>1396</v>
      </c>
      <c r="C175" s="277">
        <v>3789.2</v>
      </c>
      <c r="D175" s="278">
        <v>3811.65</v>
      </c>
      <c r="E175" s="278">
        <v>3745.55</v>
      </c>
      <c r="F175" s="278">
        <v>3701.9</v>
      </c>
      <c r="G175" s="278">
        <v>3635.8</v>
      </c>
      <c r="H175" s="278">
        <v>3855.3</v>
      </c>
      <c r="I175" s="278">
        <v>3921.3999999999996</v>
      </c>
      <c r="J175" s="278">
        <v>3965.05</v>
      </c>
      <c r="K175" s="276">
        <v>3877.75</v>
      </c>
      <c r="L175" s="276">
        <v>3768</v>
      </c>
      <c r="M175" s="276">
        <v>0.47449000000000002</v>
      </c>
    </row>
    <row r="176" spans="1:13">
      <c r="A176" s="267">
        <v>167</v>
      </c>
      <c r="B176" s="276" t="s">
        <v>103</v>
      </c>
      <c r="C176" s="277">
        <v>26</v>
      </c>
      <c r="D176" s="278">
        <v>26.333333333333332</v>
      </c>
      <c r="E176" s="278">
        <v>25.466666666666665</v>
      </c>
      <c r="F176" s="278">
        <v>24.933333333333334</v>
      </c>
      <c r="G176" s="278">
        <v>24.066666666666666</v>
      </c>
      <c r="H176" s="278">
        <v>26.866666666666664</v>
      </c>
      <c r="I176" s="278">
        <v>27.733333333333331</v>
      </c>
      <c r="J176" s="278">
        <v>28.266666666666662</v>
      </c>
      <c r="K176" s="276">
        <v>27.2</v>
      </c>
      <c r="L176" s="276">
        <v>25.8</v>
      </c>
      <c r="M176" s="276">
        <v>155.85803999999999</v>
      </c>
    </row>
    <row r="177" spans="1:13">
      <c r="A177" s="267">
        <v>168</v>
      </c>
      <c r="B177" s="276" t="s">
        <v>388</v>
      </c>
      <c r="C177" s="277">
        <v>225.6</v>
      </c>
      <c r="D177" s="278">
        <v>224.35</v>
      </c>
      <c r="E177" s="278">
        <v>221.29999999999998</v>
      </c>
      <c r="F177" s="278">
        <v>217</v>
      </c>
      <c r="G177" s="278">
        <v>213.95</v>
      </c>
      <c r="H177" s="278">
        <v>228.64999999999998</v>
      </c>
      <c r="I177" s="278">
        <v>231.7</v>
      </c>
      <c r="J177" s="278">
        <v>235.99999999999997</v>
      </c>
      <c r="K177" s="276">
        <v>227.4</v>
      </c>
      <c r="L177" s="276">
        <v>220.05</v>
      </c>
      <c r="M177" s="276">
        <v>9.2439599999999995</v>
      </c>
    </row>
    <row r="178" spans="1:13">
      <c r="A178" s="267">
        <v>169</v>
      </c>
      <c r="B178" s="276" t="s">
        <v>380</v>
      </c>
      <c r="C178" s="277">
        <v>904.35</v>
      </c>
      <c r="D178" s="278">
        <v>905.65</v>
      </c>
      <c r="E178" s="278">
        <v>898.69999999999993</v>
      </c>
      <c r="F178" s="278">
        <v>893.05</v>
      </c>
      <c r="G178" s="278">
        <v>886.09999999999991</v>
      </c>
      <c r="H178" s="278">
        <v>911.3</v>
      </c>
      <c r="I178" s="278">
        <v>918.25</v>
      </c>
      <c r="J178" s="278">
        <v>923.9</v>
      </c>
      <c r="K178" s="276">
        <v>912.6</v>
      </c>
      <c r="L178" s="276">
        <v>900</v>
      </c>
      <c r="M178" s="276">
        <v>0.63055000000000005</v>
      </c>
    </row>
    <row r="179" spans="1:13">
      <c r="A179" s="267">
        <v>170</v>
      </c>
      <c r="B179" s="276" t="s">
        <v>246</v>
      </c>
      <c r="C179" s="277">
        <v>520.29999999999995</v>
      </c>
      <c r="D179" s="278">
        <v>519.41666666666663</v>
      </c>
      <c r="E179" s="278">
        <v>516.83333333333326</v>
      </c>
      <c r="F179" s="278">
        <v>513.36666666666667</v>
      </c>
      <c r="G179" s="278">
        <v>510.7833333333333</v>
      </c>
      <c r="H179" s="278">
        <v>522.88333333333321</v>
      </c>
      <c r="I179" s="278">
        <v>525.46666666666647</v>
      </c>
      <c r="J179" s="278">
        <v>528.93333333333317</v>
      </c>
      <c r="K179" s="276">
        <v>522</v>
      </c>
      <c r="L179" s="276">
        <v>515.95000000000005</v>
      </c>
      <c r="M179" s="276">
        <v>1.1439699999999999</v>
      </c>
    </row>
    <row r="180" spans="1:13">
      <c r="A180" s="267">
        <v>171</v>
      </c>
      <c r="B180" s="276" t="s">
        <v>104</v>
      </c>
      <c r="C180" s="277">
        <v>710</v>
      </c>
      <c r="D180" s="278">
        <v>711.9666666666667</v>
      </c>
      <c r="E180" s="278">
        <v>705.03333333333342</v>
      </c>
      <c r="F180" s="278">
        <v>700.06666666666672</v>
      </c>
      <c r="G180" s="278">
        <v>693.13333333333344</v>
      </c>
      <c r="H180" s="278">
        <v>716.93333333333339</v>
      </c>
      <c r="I180" s="278">
        <v>723.86666666666679</v>
      </c>
      <c r="J180" s="278">
        <v>728.83333333333337</v>
      </c>
      <c r="K180" s="276">
        <v>718.9</v>
      </c>
      <c r="L180" s="276">
        <v>707</v>
      </c>
      <c r="M180" s="276">
        <v>12.611599999999999</v>
      </c>
    </row>
    <row r="181" spans="1:13">
      <c r="A181" s="267">
        <v>172</v>
      </c>
      <c r="B181" s="276" t="s">
        <v>247</v>
      </c>
      <c r="C181" s="277">
        <v>427.15</v>
      </c>
      <c r="D181" s="278">
        <v>425.81666666666666</v>
      </c>
      <c r="E181" s="278">
        <v>422.83333333333331</v>
      </c>
      <c r="F181" s="278">
        <v>418.51666666666665</v>
      </c>
      <c r="G181" s="278">
        <v>415.5333333333333</v>
      </c>
      <c r="H181" s="278">
        <v>430.13333333333333</v>
      </c>
      <c r="I181" s="278">
        <v>433.11666666666667</v>
      </c>
      <c r="J181" s="278">
        <v>437.43333333333334</v>
      </c>
      <c r="K181" s="276">
        <v>428.8</v>
      </c>
      <c r="L181" s="276">
        <v>421.5</v>
      </c>
      <c r="M181" s="276">
        <v>1.8443700000000001</v>
      </c>
    </row>
    <row r="182" spans="1:13">
      <c r="A182" s="267">
        <v>173</v>
      </c>
      <c r="B182" s="276" t="s">
        <v>248</v>
      </c>
      <c r="C182" s="277">
        <v>1200.3</v>
      </c>
      <c r="D182" s="278">
        <v>1201.8333333333333</v>
      </c>
      <c r="E182" s="278">
        <v>1180.4666666666665</v>
      </c>
      <c r="F182" s="278">
        <v>1160.6333333333332</v>
      </c>
      <c r="G182" s="278">
        <v>1139.2666666666664</v>
      </c>
      <c r="H182" s="278">
        <v>1221.6666666666665</v>
      </c>
      <c r="I182" s="278">
        <v>1243.0333333333333</v>
      </c>
      <c r="J182" s="278">
        <v>1262.8666666666666</v>
      </c>
      <c r="K182" s="276">
        <v>1223.2</v>
      </c>
      <c r="L182" s="276">
        <v>1182</v>
      </c>
      <c r="M182" s="276">
        <v>11.941940000000001</v>
      </c>
    </row>
    <row r="183" spans="1:13">
      <c r="A183" s="267">
        <v>174</v>
      </c>
      <c r="B183" s="276" t="s">
        <v>389</v>
      </c>
      <c r="C183" s="277">
        <v>92.05</v>
      </c>
      <c r="D183" s="278">
        <v>92.34999999999998</v>
      </c>
      <c r="E183" s="278">
        <v>90.349999999999966</v>
      </c>
      <c r="F183" s="278">
        <v>88.649999999999991</v>
      </c>
      <c r="G183" s="278">
        <v>86.649999999999977</v>
      </c>
      <c r="H183" s="278">
        <v>94.049999999999955</v>
      </c>
      <c r="I183" s="278">
        <v>96.049999999999983</v>
      </c>
      <c r="J183" s="278">
        <v>97.749999999999943</v>
      </c>
      <c r="K183" s="276">
        <v>94.35</v>
      </c>
      <c r="L183" s="276">
        <v>90.65</v>
      </c>
      <c r="M183" s="276">
        <v>3.3295699999999999</v>
      </c>
    </row>
    <row r="184" spans="1:13">
      <c r="A184" s="267">
        <v>175</v>
      </c>
      <c r="B184" s="276" t="s">
        <v>381</v>
      </c>
      <c r="C184" s="277">
        <v>422.05</v>
      </c>
      <c r="D184" s="278">
        <v>423.98333333333335</v>
      </c>
      <c r="E184" s="278">
        <v>418.06666666666672</v>
      </c>
      <c r="F184" s="278">
        <v>414.08333333333337</v>
      </c>
      <c r="G184" s="278">
        <v>408.16666666666674</v>
      </c>
      <c r="H184" s="278">
        <v>427.9666666666667</v>
      </c>
      <c r="I184" s="278">
        <v>433.88333333333333</v>
      </c>
      <c r="J184" s="278">
        <v>437.86666666666667</v>
      </c>
      <c r="K184" s="276">
        <v>429.9</v>
      </c>
      <c r="L184" s="276">
        <v>420</v>
      </c>
      <c r="M184" s="276">
        <v>11.627050000000001</v>
      </c>
    </row>
    <row r="185" spans="1:13">
      <c r="A185" s="267">
        <v>176</v>
      </c>
      <c r="B185" s="276" t="s">
        <v>249</v>
      </c>
      <c r="C185" s="277">
        <v>261.75</v>
      </c>
      <c r="D185" s="278">
        <v>264.28333333333336</v>
      </c>
      <c r="E185" s="278">
        <v>257.61666666666673</v>
      </c>
      <c r="F185" s="278">
        <v>253.48333333333335</v>
      </c>
      <c r="G185" s="278">
        <v>246.81666666666672</v>
      </c>
      <c r="H185" s="278">
        <v>268.41666666666674</v>
      </c>
      <c r="I185" s="278">
        <v>275.08333333333337</v>
      </c>
      <c r="J185" s="278">
        <v>279.21666666666675</v>
      </c>
      <c r="K185" s="276">
        <v>270.95</v>
      </c>
      <c r="L185" s="276">
        <v>260.14999999999998</v>
      </c>
      <c r="M185" s="276">
        <v>20.762229999999999</v>
      </c>
    </row>
    <row r="186" spans="1:13">
      <c r="A186" s="267">
        <v>177</v>
      </c>
      <c r="B186" s="276" t="s">
        <v>105</v>
      </c>
      <c r="C186" s="277">
        <v>931.5</v>
      </c>
      <c r="D186" s="278">
        <v>930.5</v>
      </c>
      <c r="E186" s="278">
        <v>914.1</v>
      </c>
      <c r="F186" s="278">
        <v>896.7</v>
      </c>
      <c r="G186" s="278">
        <v>880.30000000000007</v>
      </c>
      <c r="H186" s="278">
        <v>947.9</v>
      </c>
      <c r="I186" s="278">
        <v>964.30000000000007</v>
      </c>
      <c r="J186" s="278">
        <v>981.69999999999993</v>
      </c>
      <c r="K186" s="276">
        <v>946.9</v>
      </c>
      <c r="L186" s="276">
        <v>913.1</v>
      </c>
      <c r="M186" s="276">
        <v>30.30378</v>
      </c>
    </row>
    <row r="187" spans="1:13">
      <c r="A187" s="267">
        <v>178</v>
      </c>
      <c r="B187" s="276" t="s">
        <v>383</v>
      </c>
      <c r="C187" s="277">
        <v>83.65</v>
      </c>
      <c r="D187" s="278">
        <v>84.600000000000009</v>
      </c>
      <c r="E187" s="278">
        <v>81.550000000000011</v>
      </c>
      <c r="F187" s="278">
        <v>79.45</v>
      </c>
      <c r="G187" s="278">
        <v>76.400000000000006</v>
      </c>
      <c r="H187" s="278">
        <v>86.700000000000017</v>
      </c>
      <c r="I187" s="278">
        <v>89.75</v>
      </c>
      <c r="J187" s="278">
        <v>91.850000000000023</v>
      </c>
      <c r="K187" s="276">
        <v>87.65</v>
      </c>
      <c r="L187" s="276">
        <v>82.5</v>
      </c>
      <c r="M187" s="276">
        <v>27.784680000000002</v>
      </c>
    </row>
    <row r="188" spans="1:13">
      <c r="A188" s="267">
        <v>179</v>
      </c>
      <c r="B188" s="276" t="s">
        <v>384</v>
      </c>
      <c r="C188" s="277">
        <v>645.04999999999995</v>
      </c>
      <c r="D188" s="278">
        <v>641.68333333333328</v>
      </c>
      <c r="E188" s="278">
        <v>628.36666666666656</v>
      </c>
      <c r="F188" s="278">
        <v>611.68333333333328</v>
      </c>
      <c r="G188" s="278">
        <v>598.36666666666656</v>
      </c>
      <c r="H188" s="278">
        <v>658.36666666666656</v>
      </c>
      <c r="I188" s="278">
        <v>671.68333333333339</v>
      </c>
      <c r="J188" s="278">
        <v>688.36666666666656</v>
      </c>
      <c r="K188" s="276">
        <v>655</v>
      </c>
      <c r="L188" s="276">
        <v>625</v>
      </c>
      <c r="M188" s="276">
        <v>1.3472599999999999</v>
      </c>
    </row>
    <row r="189" spans="1:13">
      <c r="A189" s="267">
        <v>180</v>
      </c>
      <c r="B189" s="276" t="s">
        <v>1439</v>
      </c>
      <c r="C189" s="277">
        <v>196.7</v>
      </c>
      <c r="D189" s="278">
        <v>198.23333333333335</v>
      </c>
      <c r="E189" s="278">
        <v>193.4666666666667</v>
      </c>
      <c r="F189" s="278">
        <v>190.23333333333335</v>
      </c>
      <c r="G189" s="278">
        <v>185.4666666666667</v>
      </c>
      <c r="H189" s="278">
        <v>201.4666666666667</v>
      </c>
      <c r="I189" s="278">
        <v>206.23333333333335</v>
      </c>
      <c r="J189" s="278">
        <v>209.4666666666667</v>
      </c>
      <c r="K189" s="276">
        <v>203</v>
      </c>
      <c r="L189" s="276">
        <v>195</v>
      </c>
      <c r="M189" s="276">
        <v>2.84206</v>
      </c>
    </row>
    <row r="190" spans="1:13">
      <c r="A190" s="267">
        <v>181</v>
      </c>
      <c r="B190" s="276" t="s">
        <v>390</v>
      </c>
      <c r="C190" s="277">
        <v>72.95</v>
      </c>
      <c r="D190" s="278">
        <v>73.05</v>
      </c>
      <c r="E190" s="278">
        <v>71.599999999999994</v>
      </c>
      <c r="F190" s="278">
        <v>70.25</v>
      </c>
      <c r="G190" s="278">
        <v>68.8</v>
      </c>
      <c r="H190" s="278">
        <v>74.399999999999991</v>
      </c>
      <c r="I190" s="278">
        <v>75.850000000000009</v>
      </c>
      <c r="J190" s="278">
        <v>77.199999999999989</v>
      </c>
      <c r="K190" s="276">
        <v>74.5</v>
      </c>
      <c r="L190" s="276">
        <v>71.7</v>
      </c>
      <c r="M190" s="276">
        <v>14.40456</v>
      </c>
    </row>
    <row r="191" spans="1:13">
      <c r="A191" s="267">
        <v>182</v>
      </c>
      <c r="B191" s="276" t="s">
        <v>250</v>
      </c>
      <c r="C191" s="277">
        <v>221.25</v>
      </c>
      <c r="D191" s="278">
        <v>223.01666666666665</v>
      </c>
      <c r="E191" s="278">
        <v>217.08333333333331</v>
      </c>
      <c r="F191" s="278">
        <v>212.91666666666666</v>
      </c>
      <c r="G191" s="278">
        <v>206.98333333333332</v>
      </c>
      <c r="H191" s="278">
        <v>227.18333333333331</v>
      </c>
      <c r="I191" s="278">
        <v>233.11666666666665</v>
      </c>
      <c r="J191" s="278">
        <v>237.2833333333333</v>
      </c>
      <c r="K191" s="276">
        <v>228.95</v>
      </c>
      <c r="L191" s="276">
        <v>218.85</v>
      </c>
      <c r="M191" s="276">
        <v>9.6511099999999992</v>
      </c>
    </row>
    <row r="192" spans="1:13">
      <c r="A192" s="267">
        <v>183</v>
      </c>
      <c r="B192" s="276" t="s">
        <v>385</v>
      </c>
      <c r="C192" s="277">
        <v>338</v>
      </c>
      <c r="D192" s="278">
        <v>340.35</v>
      </c>
      <c r="E192" s="278">
        <v>333.75000000000006</v>
      </c>
      <c r="F192" s="278">
        <v>329.50000000000006</v>
      </c>
      <c r="G192" s="278">
        <v>322.90000000000009</v>
      </c>
      <c r="H192" s="278">
        <v>344.6</v>
      </c>
      <c r="I192" s="278">
        <v>351.19999999999993</v>
      </c>
      <c r="J192" s="278">
        <v>355.45</v>
      </c>
      <c r="K192" s="276">
        <v>346.95</v>
      </c>
      <c r="L192" s="276">
        <v>336.1</v>
      </c>
      <c r="M192" s="276">
        <v>1.3388599999999999</v>
      </c>
    </row>
    <row r="193" spans="1:13">
      <c r="A193" s="267">
        <v>184</v>
      </c>
      <c r="B193" s="276" t="s">
        <v>386</v>
      </c>
      <c r="C193" s="277">
        <v>347.85</v>
      </c>
      <c r="D193" s="278">
        <v>346.91666666666669</v>
      </c>
      <c r="E193" s="278">
        <v>343.93333333333339</v>
      </c>
      <c r="F193" s="278">
        <v>340.01666666666671</v>
      </c>
      <c r="G193" s="278">
        <v>337.03333333333342</v>
      </c>
      <c r="H193" s="278">
        <v>350.83333333333337</v>
      </c>
      <c r="I193" s="278">
        <v>353.81666666666661</v>
      </c>
      <c r="J193" s="278">
        <v>357.73333333333335</v>
      </c>
      <c r="K193" s="276">
        <v>349.9</v>
      </c>
      <c r="L193" s="276">
        <v>343</v>
      </c>
      <c r="M193" s="276">
        <v>7.3948999999999998</v>
      </c>
    </row>
    <row r="194" spans="1:13">
      <c r="A194" s="267">
        <v>185</v>
      </c>
      <c r="B194" s="276" t="s">
        <v>391</v>
      </c>
      <c r="C194" s="277">
        <v>785.9</v>
      </c>
      <c r="D194" s="278">
        <v>786.48333333333323</v>
      </c>
      <c r="E194" s="278">
        <v>772.96666666666647</v>
      </c>
      <c r="F194" s="278">
        <v>760.03333333333319</v>
      </c>
      <c r="G194" s="278">
        <v>746.51666666666642</v>
      </c>
      <c r="H194" s="278">
        <v>799.41666666666652</v>
      </c>
      <c r="I194" s="278">
        <v>812.93333333333317</v>
      </c>
      <c r="J194" s="278">
        <v>825.86666666666656</v>
      </c>
      <c r="K194" s="276">
        <v>800</v>
      </c>
      <c r="L194" s="276">
        <v>773.55</v>
      </c>
      <c r="M194" s="276">
        <v>0.26296999999999998</v>
      </c>
    </row>
    <row r="195" spans="1:13">
      <c r="A195" s="267">
        <v>186</v>
      </c>
      <c r="B195" s="276" t="s">
        <v>399</v>
      </c>
      <c r="C195" s="277">
        <v>842.65</v>
      </c>
      <c r="D195" s="278">
        <v>845.9</v>
      </c>
      <c r="E195" s="278">
        <v>832.44999999999993</v>
      </c>
      <c r="F195" s="278">
        <v>822.25</v>
      </c>
      <c r="G195" s="278">
        <v>808.8</v>
      </c>
      <c r="H195" s="278">
        <v>856.09999999999991</v>
      </c>
      <c r="I195" s="278">
        <v>869.55</v>
      </c>
      <c r="J195" s="278">
        <v>879.74999999999989</v>
      </c>
      <c r="K195" s="276">
        <v>859.35</v>
      </c>
      <c r="L195" s="276">
        <v>835.7</v>
      </c>
      <c r="M195" s="276">
        <v>4.5285399999999996</v>
      </c>
    </row>
    <row r="196" spans="1:13">
      <c r="A196" s="267">
        <v>187</v>
      </c>
      <c r="B196" s="276" t="s">
        <v>392</v>
      </c>
      <c r="C196" s="277">
        <v>33.299999999999997</v>
      </c>
      <c r="D196" s="278">
        <v>33.016666666666666</v>
      </c>
      <c r="E196" s="278">
        <v>32.283333333333331</v>
      </c>
      <c r="F196" s="278">
        <v>31.266666666666666</v>
      </c>
      <c r="G196" s="278">
        <v>30.533333333333331</v>
      </c>
      <c r="H196" s="278">
        <v>34.033333333333331</v>
      </c>
      <c r="I196" s="278">
        <v>34.766666666666666</v>
      </c>
      <c r="J196" s="278">
        <v>35.783333333333331</v>
      </c>
      <c r="K196" s="276">
        <v>33.75</v>
      </c>
      <c r="L196" s="276">
        <v>32</v>
      </c>
      <c r="M196" s="276">
        <v>16.813320000000001</v>
      </c>
    </row>
    <row r="197" spans="1:13">
      <c r="A197" s="267">
        <v>188</v>
      </c>
      <c r="B197" s="276" t="s">
        <v>393</v>
      </c>
      <c r="C197" s="277">
        <v>997.25</v>
      </c>
      <c r="D197" s="278">
        <v>995.7833333333333</v>
      </c>
      <c r="E197" s="278">
        <v>991.56666666666661</v>
      </c>
      <c r="F197" s="278">
        <v>985.88333333333333</v>
      </c>
      <c r="G197" s="278">
        <v>981.66666666666663</v>
      </c>
      <c r="H197" s="278">
        <v>1001.4666666666666</v>
      </c>
      <c r="I197" s="278">
        <v>1005.6833333333333</v>
      </c>
      <c r="J197" s="278">
        <v>1011.3666666666666</v>
      </c>
      <c r="K197" s="276">
        <v>1000</v>
      </c>
      <c r="L197" s="276">
        <v>990.1</v>
      </c>
      <c r="M197" s="276">
        <v>0.48630000000000001</v>
      </c>
    </row>
    <row r="198" spans="1:13">
      <c r="A198" s="267">
        <v>189</v>
      </c>
      <c r="B198" s="276" t="s">
        <v>106</v>
      </c>
      <c r="C198" s="277">
        <v>829.5</v>
      </c>
      <c r="D198" s="278">
        <v>833.38333333333321</v>
      </c>
      <c r="E198" s="278">
        <v>822.1666666666664</v>
      </c>
      <c r="F198" s="278">
        <v>814.83333333333314</v>
      </c>
      <c r="G198" s="278">
        <v>803.61666666666633</v>
      </c>
      <c r="H198" s="278">
        <v>840.71666666666647</v>
      </c>
      <c r="I198" s="278">
        <v>851.93333333333317</v>
      </c>
      <c r="J198" s="278">
        <v>859.26666666666654</v>
      </c>
      <c r="K198" s="276">
        <v>844.6</v>
      </c>
      <c r="L198" s="276">
        <v>826.05</v>
      </c>
      <c r="M198" s="276">
        <v>19.505369999999999</v>
      </c>
    </row>
    <row r="199" spans="1:13">
      <c r="A199" s="267">
        <v>190</v>
      </c>
      <c r="B199" s="276" t="s">
        <v>108</v>
      </c>
      <c r="C199" s="277">
        <v>858.5</v>
      </c>
      <c r="D199" s="278">
        <v>860.26666666666677</v>
      </c>
      <c r="E199" s="278">
        <v>852.68333333333351</v>
      </c>
      <c r="F199" s="278">
        <v>846.86666666666679</v>
      </c>
      <c r="G199" s="278">
        <v>839.28333333333353</v>
      </c>
      <c r="H199" s="278">
        <v>866.08333333333348</v>
      </c>
      <c r="I199" s="278">
        <v>873.66666666666674</v>
      </c>
      <c r="J199" s="278">
        <v>879.48333333333346</v>
      </c>
      <c r="K199" s="276">
        <v>867.85</v>
      </c>
      <c r="L199" s="276">
        <v>854.45</v>
      </c>
      <c r="M199" s="276">
        <v>55.773879999999998</v>
      </c>
    </row>
    <row r="200" spans="1:13">
      <c r="A200" s="267">
        <v>191</v>
      </c>
      <c r="B200" s="276" t="s">
        <v>109</v>
      </c>
      <c r="C200" s="277">
        <v>2245.9</v>
      </c>
      <c r="D200" s="278">
        <v>2254.1333333333332</v>
      </c>
      <c r="E200" s="278">
        <v>2223.3666666666663</v>
      </c>
      <c r="F200" s="278">
        <v>2200.833333333333</v>
      </c>
      <c r="G200" s="278">
        <v>2170.0666666666662</v>
      </c>
      <c r="H200" s="278">
        <v>2276.6666666666665</v>
      </c>
      <c r="I200" s="278">
        <v>2307.4333333333329</v>
      </c>
      <c r="J200" s="278">
        <v>2329.9666666666667</v>
      </c>
      <c r="K200" s="276">
        <v>2284.9</v>
      </c>
      <c r="L200" s="276">
        <v>2231.6</v>
      </c>
      <c r="M200" s="276">
        <v>32.4544</v>
      </c>
    </row>
    <row r="201" spans="1:13">
      <c r="A201" s="267">
        <v>192</v>
      </c>
      <c r="B201" s="276" t="s">
        <v>252</v>
      </c>
      <c r="C201" s="277">
        <v>2591.15</v>
      </c>
      <c r="D201" s="278">
        <v>2585.8333333333335</v>
      </c>
      <c r="E201" s="278">
        <v>2560.3666666666668</v>
      </c>
      <c r="F201" s="278">
        <v>2529.5833333333335</v>
      </c>
      <c r="G201" s="278">
        <v>2504.1166666666668</v>
      </c>
      <c r="H201" s="278">
        <v>2616.6166666666668</v>
      </c>
      <c r="I201" s="278">
        <v>2642.083333333333</v>
      </c>
      <c r="J201" s="278">
        <v>2672.8666666666668</v>
      </c>
      <c r="K201" s="276">
        <v>2611.3000000000002</v>
      </c>
      <c r="L201" s="276">
        <v>2555.0500000000002</v>
      </c>
      <c r="M201" s="276">
        <v>3.5317699999999999</v>
      </c>
    </row>
    <row r="202" spans="1:13">
      <c r="A202" s="267">
        <v>193</v>
      </c>
      <c r="B202" s="276" t="s">
        <v>110</v>
      </c>
      <c r="C202" s="277">
        <v>1385.6</v>
      </c>
      <c r="D202" s="278">
        <v>1386.7833333333335</v>
      </c>
      <c r="E202" s="278">
        <v>1372.116666666667</v>
      </c>
      <c r="F202" s="278">
        <v>1358.6333333333334</v>
      </c>
      <c r="G202" s="278">
        <v>1343.9666666666669</v>
      </c>
      <c r="H202" s="278">
        <v>1400.2666666666671</v>
      </c>
      <c r="I202" s="278">
        <v>1414.9333333333336</v>
      </c>
      <c r="J202" s="278">
        <v>1428.4166666666672</v>
      </c>
      <c r="K202" s="276">
        <v>1401.45</v>
      </c>
      <c r="L202" s="276">
        <v>1373.3</v>
      </c>
      <c r="M202" s="276">
        <v>134.56161</v>
      </c>
    </row>
    <row r="203" spans="1:13">
      <c r="A203" s="267">
        <v>194</v>
      </c>
      <c r="B203" s="276" t="s">
        <v>253</v>
      </c>
      <c r="C203" s="277">
        <v>643.25</v>
      </c>
      <c r="D203" s="278">
        <v>646.1</v>
      </c>
      <c r="E203" s="278">
        <v>637.25</v>
      </c>
      <c r="F203" s="278">
        <v>631.25</v>
      </c>
      <c r="G203" s="278">
        <v>622.4</v>
      </c>
      <c r="H203" s="278">
        <v>652.1</v>
      </c>
      <c r="I203" s="278">
        <v>660.95000000000016</v>
      </c>
      <c r="J203" s="278">
        <v>666.95</v>
      </c>
      <c r="K203" s="276">
        <v>654.95000000000005</v>
      </c>
      <c r="L203" s="276">
        <v>640.1</v>
      </c>
      <c r="M203" s="276">
        <v>44.524230000000003</v>
      </c>
    </row>
    <row r="204" spans="1:13">
      <c r="A204" s="267">
        <v>195</v>
      </c>
      <c r="B204" s="276" t="s">
        <v>251</v>
      </c>
      <c r="C204" s="277">
        <v>837.55</v>
      </c>
      <c r="D204" s="278">
        <v>840.5333333333333</v>
      </c>
      <c r="E204" s="278">
        <v>826.16666666666663</v>
      </c>
      <c r="F204" s="278">
        <v>814.7833333333333</v>
      </c>
      <c r="G204" s="278">
        <v>800.41666666666663</v>
      </c>
      <c r="H204" s="278">
        <v>851.91666666666663</v>
      </c>
      <c r="I204" s="278">
        <v>866.28333333333342</v>
      </c>
      <c r="J204" s="278">
        <v>877.66666666666663</v>
      </c>
      <c r="K204" s="276">
        <v>854.9</v>
      </c>
      <c r="L204" s="276">
        <v>829.15</v>
      </c>
      <c r="M204" s="276">
        <v>10.1473</v>
      </c>
    </row>
    <row r="205" spans="1:13">
      <c r="A205" s="267">
        <v>196</v>
      </c>
      <c r="B205" s="276" t="s">
        <v>394</v>
      </c>
      <c r="C205" s="277">
        <v>208.9</v>
      </c>
      <c r="D205" s="278">
        <v>207.5333333333333</v>
      </c>
      <c r="E205" s="278">
        <v>197.06666666666661</v>
      </c>
      <c r="F205" s="278">
        <v>185.23333333333329</v>
      </c>
      <c r="G205" s="278">
        <v>174.76666666666659</v>
      </c>
      <c r="H205" s="278">
        <v>219.36666666666662</v>
      </c>
      <c r="I205" s="278">
        <v>229.83333333333331</v>
      </c>
      <c r="J205" s="278">
        <v>241.66666666666663</v>
      </c>
      <c r="K205" s="276">
        <v>218</v>
      </c>
      <c r="L205" s="276">
        <v>195.7</v>
      </c>
      <c r="M205" s="276">
        <v>5.1911199999999997</v>
      </c>
    </row>
    <row r="206" spans="1:13">
      <c r="A206" s="267">
        <v>197</v>
      </c>
      <c r="B206" s="276" t="s">
        <v>395</v>
      </c>
      <c r="C206" s="277">
        <v>282.64999999999998</v>
      </c>
      <c r="D206" s="278">
        <v>283.55</v>
      </c>
      <c r="E206" s="278">
        <v>281.10000000000002</v>
      </c>
      <c r="F206" s="278">
        <v>279.55</v>
      </c>
      <c r="G206" s="278">
        <v>277.10000000000002</v>
      </c>
      <c r="H206" s="278">
        <v>285.10000000000002</v>
      </c>
      <c r="I206" s="278">
        <v>287.54999999999995</v>
      </c>
      <c r="J206" s="278">
        <v>289.10000000000002</v>
      </c>
      <c r="K206" s="276">
        <v>286</v>
      </c>
      <c r="L206" s="276">
        <v>282</v>
      </c>
      <c r="M206" s="276">
        <v>0.53181999999999996</v>
      </c>
    </row>
    <row r="207" spans="1:13">
      <c r="A207" s="267">
        <v>198</v>
      </c>
      <c r="B207" s="276" t="s">
        <v>111</v>
      </c>
      <c r="C207" s="277">
        <v>3180.45</v>
      </c>
      <c r="D207" s="278">
        <v>3177.4833333333336</v>
      </c>
      <c r="E207" s="278">
        <v>3152.9666666666672</v>
      </c>
      <c r="F207" s="278">
        <v>3125.4833333333336</v>
      </c>
      <c r="G207" s="278">
        <v>3100.9666666666672</v>
      </c>
      <c r="H207" s="278">
        <v>3204.9666666666672</v>
      </c>
      <c r="I207" s="278">
        <v>3229.4833333333336</v>
      </c>
      <c r="J207" s="278">
        <v>3256.9666666666672</v>
      </c>
      <c r="K207" s="276">
        <v>3202</v>
      </c>
      <c r="L207" s="276">
        <v>3150</v>
      </c>
      <c r="M207" s="276">
        <v>10.899150000000001</v>
      </c>
    </row>
    <row r="208" spans="1:13">
      <c r="A208" s="267">
        <v>199</v>
      </c>
      <c r="B208" s="276" t="s">
        <v>396</v>
      </c>
      <c r="C208" s="277">
        <v>21.25</v>
      </c>
      <c r="D208" s="278">
        <v>21.233333333333334</v>
      </c>
      <c r="E208" s="278">
        <v>20.06666666666667</v>
      </c>
      <c r="F208" s="278">
        <v>18.883333333333336</v>
      </c>
      <c r="G208" s="278">
        <v>17.716666666666672</v>
      </c>
      <c r="H208" s="278">
        <v>22.416666666666668</v>
      </c>
      <c r="I208" s="278">
        <v>23.583333333333332</v>
      </c>
      <c r="J208" s="278">
        <v>24.766666666666666</v>
      </c>
      <c r="K208" s="276">
        <v>22.4</v>
      </c>
      <c r="L208" s="276">
        <v>20.05</v>
      </c>
      <c r="M208" s="276">
        <v>115.68085000000001</v>
      </c>
    </row>
    <row r="209" spans="1:13">
      <c r="A209" s="267">
        <v>200</v>
      </c>
      <c r="B209" s="276" t="s">
        <v>398</v>
      </c>
      <c r="C209" s="277">
        <v>126.15</v>
      </c>
      <c r="D209" s="278">
        <v>126.81666666666666</v>
      </c>
      <c r="E209" s="278">
        <v>124.13333333333333</v>
      </c>
      <c r="F209" s="278">
        <v>122.11666666666666</v>
      </c>
      <c r="G209" s="278">
        <v>119.43333333333332</v>
      </c>
      <c r="H209" s="278">
        <v>128.83333333333331</v>
      </c>
      <c r="I209" s="278">
        <v>131.51666666666665</v>
      </c>
      <c r="J209" s="278">
        <v>133.53333333333333</v>
      </c>
      <c r="K209" s="276">
        <v>129.5</v>
      </c>
      <c r="L209" s="276">
        <v>124.8</v>
      </c>
      <c r="M209" s="276">
        <v>2.8959800000000002</v>
      </c>
    </row>
    <row r="210" spans="1:13">
      <c r="A210" s="267">
        <v>201</v>
      </c>
      <c r="B210" s="276" t="s">
        <v>114</v>
      </c>
      <c r="C210" s="277">
        <v>252.7</v>
      </c>
      <c r="D210" s="278">
        <v>250.54999999999998</v>
      </c>
      <c r="E210" s="278">
        <v>245.14999999999998</v>
      </c>
      <c r="F210" s="278">
        <v>237.6</v>
      </c>
      <c r="G210" s="278">
        <v>232.2</v>
      </c>
      <c r="H210" s="278">
        <v>258.09999999999997</v>
      </c>
      <c r="I210" s="278">
        <v>263.5</v>
      </c>
      <c r="J210" s="278">
        <v>271.04999999999995</v>
      </c>
      <c r="K210" s="276">
        <v>255.95</v>
      </c>
      <c r="L210" s="276">
        <v>243</v>
      </c>
      <c r="M210" s="276">
        <v>419.78766000000002</v>
      </c>
    </row>
    <row r="211" spans="1:13">
      <c r="A211" s="267">
        <v>202</v>
      </c>
      <c r="B211" s="276" t="s">
        <v>400</v>
      </c>
      <c r="C211" s="277">
        <v>44.55</v>
      </c>
      <c r="D211" s="278">
        <v>44.383333333333333</v>
      </c>
      <c r="E211" s="278">
        <v>43.666666666666664</v>
      </c>
      <c r="F211" s="278">
        <v>42.783333333333331</v>
      </c>
      <c r="G211" s="278">
        <v>42.066666666666663</v>
      </c>
      <c r="H211" s="278">
        <v>45.266666666666666</v>
      </c>
      <c r="I211" s="278">
        <v>45.983333333333334</v>
      </c>
      <c r="J211" s="278">
        <v>46.866666666666667</v>
      </c>
      <c r="K211" s="276">
        <v>45.1</v>
      </c>
      <c r="L211" s="276">
        <v>43.5</v>
      </c>
      <c r="M211" s="276">
        <v>27.54439</v>
      </c>
    </row>
    <row r="212" spans="1:13">
      <c r="A212" s="267">
        <v>203</v>
      </c>
      <c r="B212" s="276" t="s">
        <v>115</v>
      </c>
      <c r="C212" s="277">
        <v>216.65</v>
      </c>
      <c r="D212" s="278">
        <v>218.26666666666665</v>
      </c>
      <c r="E212" s="278">
        <v>213.3833333333333</v>
      </c>
      <c r="F212" s="278">
        <v>210.11666666666665</v>
      </c>
      <c r="G212" s="278">
        <v>205.23333333333329</v>
      </c>
      <c r="H212" s="278">
        <v>221.5333333333333</v>
      </c>
      <c r="I212" s="278">
        <v>226.41666666666663</v>
      </c>
      <c r="J212" s="278">
        <v>229.68333333333331</v>
      </c>
      <c r="K212" s="276">
        <v>223.15</v>
      </c>
      <c r="L212" s="276">
        <v>215</v>
      </c>
      <c r="M212" s="276">
        <v>77.635300000000001</v>
      </c>
    </row>
    <row r="213" spans="1:13">
      <c r="A213" s="267">
        <v>204</v>
      </c>
      <c r="B213" s="276" t="s">
        <v>116</v>
      </c>
      <c r="C213" s="277">
        <v>2184.1999999999998</v>
      </c>
      <c r="D213" s="278">
        <v>2171.0666666666671</v>
      </c>
      <c r="E213" s="278">
        <v>2146.733333333334</v>
      </c>
      <c r="F213" s="278">
        <v>2109.2666666666669</v>
      </c>
      <c r="G213" s="278">
        <v>2084.9333333333338</v>
      </c>
      <c r="H213" s="278">
        <v>2208.5333333333342</v>
      </c>
      <c r="I213" s="278">
        <v>2232.8666666666672</v>
      </c>
      <c r="J213" s="278">
        <v>2270.3333333333344</v>
      </c>
      <c r="K213" s="276">
        <v>2195.4</v>
      </c>
      <c r="L213" s="276">
        <v>2133.6</v>
      </c>
      <c r="M213" s="276">
        <v>37.121429999999997</v>
      </c>
    </row>
    <row r="214" spans="1:13">
      <c r="A214" s="267">
        <v>205</v>
      </c>
      <c r="B214" s="276" t="s">
        <v>254</v>
      </c>
      <c r="C214" s="277">
        <v>241.2</v>
      </c>
      <c r="D214" s="278">
        <v>241.56666666666669</v>
      </c>
      <c r="E214" s="278">
        <v>238.13333333333338</v>
      </c>
      <c r="F214" s="278">
        <v>235.06666666666669</v>
      </c>
      <c r="G214" s="278">
        <v>231.63333333333338</v>
      </c>
      <c r="H214" s="278">
        <v>244.63333333333338</v>
      </c>
      <c r="I214" s="278">
        <v>248.06666666666672</v>
      </c>
      <c r="J214" s="278">
        <v>251.13333333333338</v>
      </c>
      <c r="K214" s="276">
        <v>245</v>
      </c>
      <c r="L214" s="276">
        <v>238.5</v>
      </c>
      <c r="M214" s="276">
        <v>17.72775</v>
      </c>
    </row>
    <row r="215" spans="1:13">
      <c r="A215" s="267">
        <v>206</v>
      </c>
      <c r="B215" s="276" t="s">
        <v>401</v>
      </c>
      <c r="C215" s="277">
        <v>30855.75</v>
      </c>
      <c r="D215" s="278">
        <v>31151.916666666668</v>
      </c>
      <c r="E215" s="278">
        <v>30503.833333333336</v>
      </c>
      <c r="F215" s="278">
        <v>30151.916666666668</v>
      </c>
      <c r="G215" s="278">
        <v>29503.833333333336</v>
      </c>
      <c r="H215" s="278">
        <v>31503.833333333336</v>
      </c>
      <c r="I215" s="278">
        <v>32151.916666666672</v>
      </c>
      <c r="J215" s="278">
        <v>32503.833333333336</v>
      </c>
      <c r="K215" s="276">
        <v>31800</v>
      </c>
      <c r="L215" s="276">
        <v>30800</v>
      </c>
      <c r="M215" s="276">
        <v>4.9500000000000002E-2</v>
      </c>
    </row>
    <row r="216" spans="1:13">
      <c r="A216" s="267">
        <v>207</v>
      </c>
      <c r="B216" s="276" t="s">
        <v>397</v>
      </c>
      <c r="C216" s="277">
        <v>43.5</v>
      </c>
      <c r="D216" s="278">
        <v>43.766666666666673</v>
      </c>
      <c r="E216" s="278">
        <v>42.933333333333344</v>
      </c>
      <c r="F216" s="278">
        <v>42.366666666666674</v>
      </c>
      <c r="G216" s="278">
        <v>41.533333333333346</v>
      </c>
      <c r="H216" s="278">
        <v>44.333333333333343</v>
      </c>
      <c r="I216" s="278">
        <v>45.166666666666671</v>
      </c>
      <c r="J216" s="278">
        <v>45.733333333333341</v>
      </c>
      <c r="K216" s="276">
        <v>44.6</v>
      </c>
      <c r="L216" s="276">
        <v>43.2</v>
      </c>
      <c r="M216" s="276">
        <v>39.841259999999998</v>
      </c>
    </row>
    <row r="217" spans="1:13">
      <c r="A217" s="267">
        <v>208</v>
      </c>
      <c r="B217" s="276" t="s">
        <v>255</v>
      </c>
      <c r="C217" s="277">
        <v>37.5</v>
      </c>
      <c r="D217" s="278">
        <v>37.783333333333331</v>
      </c>
      <c r="E217" s="278">
        <v>36.86666666666666</v>
      </c>
      <c r="F217" s="278">
        <v>36.233333333333327</v>
      </c>
      <c r="G217" s="278">
        <v>35.316666666666656</v>
      </c>
      <c r="H217" s="278">
        <v>38.416666666666664</v>
      </c>
      <c r="I217" s="278">
        <v>39.333333333333336</v>
      </c>
      <c r="J217" s="278">
        <v>39.966666666666669</v>
      </c>
      <c r="K217" s="276">
        <v>38.700000000000003</v>
      </c>
      <c r="L217" s="276">
        <v>37.15</v>
      </c>
      <c r="M217" s="276">
        <v>31.902909999999999</v>
      </c>
    </row>
    <row r="218" spans="1:13">
      <c r="A218" s="267">
        <v>209</v>
      </c>
      <c r="B218" s="276" t="s">
        <v>415</v>
      </c>
      <c r="C218" s="277">
        <v>69.099999999999994</v>
      </c>
      <c r="D218" s="278">
        <v>69.433333333333337</v>
      </c>
      <c r="E218" s="278">
        <v>67.166666666666671</v>
      </c>
      <c r="F218" s="278">
        <v>65.233333333333334</v>
      </c>
      <c r="G218" s="278">
        <v>62.966666666666669</v>
      </c>
      <c r="H218" s="278">
        <v>71.366666666666674</v>
      </c>
      <c r="I218" s="278">
        <v>73.633333333333326</v>
      </c>
      <c r="J218" s="278">
        <v>75.566666666666677</v>
      </c>
      <c r="K218" s="276">
        <v>71.7</v>
      </c>
      <c r="L218" s="276">
        <v>67.5</v>
      </c>
      <c r="M218" s="276">
        <v>38.865450000000003</v>
      </c>
    </row>
    <row r="219" spans="1:13">
      <c r="A219" s="267">
        <v>210</v>
      </c>
      <c r="B219" s="276" t="s">
        <v>117</v>
      </c>
      <c r="C219" s="277">
        <v>194.05</v>
      </c>
      <c r="D219" s="278">
        <v>194.25</v>
      </c>
      <c r="E219" s="278">
        <v>189.85</v>
      </c>
      <c r="F219" s="278">
        <v>185.65</v>
      </c>
      <c r="G219" s="278">
        <v>181.25</v>
      </c>
      <c r="H219" s="278">
        <v>198.45</v>
      </c>
      <c r="I219" s="278">
        <v>202.84999999999997</v>
      </c>
      <c r="J219" s="278">
        <v>207.04999999999998</v>
      </c>
      <c r="K219" s="276">
        <v>198.65</v>
      </c>
      <c r="L219" s="276">
        <v>190.05</v>
      </c>
      <c r="M219" s="276">
        <v>206.59071</v>
      </c>
    </row>
    <row r="220" spans="1:13">
      <c r="A220" s="267">
        <v>211</v>
      </c>
      <c r="B220" s="276" t="s">
        <v>118</v>
      </c>
      <c r="C220" s="277">
        <v>502.05</v>
      </c>
      <c r="D220" s="278">
        <v>496.34999999999997</v>
      </c>
      <c r="E220" s="278">
        <v>488.69999999999993</v>
      </c>
      <c r="F220" s="278">
        <v>475.34999999999997</v>
      </c>
      <c r="G220" s="278">
        <v>467.69999999999993</v>
      </c>
      <c r="H220" s="278">
        <v>509.69999999999993</v>
      </c>
      <c r="I220" s="278">
        <v>517.34999999999991</v>
      </c>
      <c r="J220" s="278">
        <v>530.69999999999993</v>
      </c>
      <c r="K220" s="276">
        <v>504</v>
      </c>
      <c r="L220" s="276">
        <v>483</v>
      </c>
      <c r="M220" s="276">
        <v>395.47014000000001</v>
      </c>
    </row>
    <row r="221" spans="1:13">
      <c r="A221" s="267">
        <v>213</v>
      </c>
      <c r="B221" s="276" t="s">
        <v>256</v>
      </c>
      <c r="C221" s="277">
        <v>1450.25</v>
      </c>
      <c r="D221" s="278">
        <v>1460.5833333333333</v>
      </c>
      <c r="E221" s="278">
        <v>1426.1666666666665</v>
      </c>
      <c r="F221" s="278">
        <v>1402.0833333333333</v>
      </c>
      <c r="G221" s="278">
        <v>1367.6666666666665</v>
      </c>
      <c r="H221" s="278">
        <v>1484.6666666666665</v>
      </c>
      <c r="I221" s="278">
        <v>1519.083333333333</v>
      </c>
      <c r="J221" s="278">
        <v>1543.1666666666665</v>
      </c>
      <c r="K221" s="276">
        <v>1495</v>
      </c>
      <c r="L221" s="276">
        <v>1436.5</v>
      </c>
      <c r="M221" s="276">
        <v>9.3889899999999997</v>
      </c>
    </row>
    <row r="222" spans="1:13">
      <c r="A222" s="267">
        <v>214</v>
      </c>
      <c r="B222" s="276" t="s">
        <v>119</v>
      </c>
      <c r="C222" s="277">
        <v>476.2</v>
      </c>
      <c r="D222" s="278">
        <v>475.7833333333333</v>
      </c>
      <c r="E222" s="278">
        <v>470.71666666666658</v>
      </c>
      <c r="F222" s="278">
        <v>465.23333333333329</v>
      </c>
      <c r="G222" s="278">
        <v>460.16666666666657</v>
      </c>
      <c r="H222" s="278">
        <v>481.26666666666659</v>
      </c>
      <c r="I222" s="278">
        <v>486.33333333333331</v>
      </c>
      <c r="J222" s="278">
        <v>491.81666666666661</v>
      </c>
      <c r="K222" s="276">
        <v>480.85</v>
      </c>
      <c r="L222" s="276">
        <v>470.3</v>
      </c>
      <c r="M222" s="276">
        <v>9.5037800000000008</v>
      </c>
    </row>
    <row r="223" spans="1:13">
      <c r="A223" s="267">
        <v>215</v>
      </c>
      <c r="B223" s="276" t="s">
        <v>403</v>
      </c>
      <c r="C223" s="277">
        <v>2863.05</v>
      </c>
      <c r="D223" s="278">
        <v>2846.2999999999997</v>
      </c>
      <c r="E223" s="278">
        <v>2803.5999999999995</v>
      </c>
      <c r="F223" s="278">
        <v>2744.1499999999996</v>
      </c>
      <c r="G223" s="278">
        <v>2701.4499999999994</v>
      </c>
      <c r="H223" s="278">
        <v>2905.7499999999995</v>
      </c>
      <c r="I223" s="278">
        <v>2948.4499999999994</v>
      </c>
      <c r="J223" s="278">
        <v>3007.8999999999996</v>
      </c>
      <c r="K223" s="276">
        <v>2889</v>
      </c>
      <c r="L223" s="276">
        <v>2786.85</v>
      </c>
      <c r="M223" s="276">
        <v>7.3209999999999997E-2</v>
      </c>
    </row>
    <row r="224" spans="1:13">
      <c r="A224" s="267">
        <v>216</v>
      </c>
      <c r="B224" s="276" t="s">
        <v>257</v>
      </c>
      <c r="C224" s="277">
        <v>39.700000000000003</v>
      </c>
      <c r="D224" s="278">
        <v>39.666666666666664</v>
      </c>
      <c r="E224" s="278">
        <v>39.033333333333331</v>
      </c>
      <c r="F224" s="278">
        <v>38.366666666666667</v>
      </c>
      <c r="G224" s="278">
        <v>37.733333333333334</v>
      </c>
      <c r="H224" s="278">
        <v>40.333333333333329</v>
      </c>
      <c r="I224" s="278">
        <v>40.966666666666669</v>
      </c>
      <c r="J224" s="278">
        <v>41.633333333333326</v>
      </c>
      <c r="K224" s="276">
        <v>40.299999999999997</v>
      </c>
      <c r="L224" s="276">
        <v>39</v>
      </c>
      <c r="M224" s="276">
        <v>38.86551</v>
      </c>
    </row>
    <row r="225" spans="1:13">
      <c r="A225" s="267">
        <v>217</v>
      </c>
      <c r="B225" s="276" t="s">
        <v>120</v>
      </c>
      <c r="C225" s="277">
        <v>9.75</v>
      </c>
      <c r="D225" s="278">
        <v>9.7999999999999989</v>
      </c>
      <c r="E225" s="278">
        <v>9.5999999999999979</v>
      </c>
      <c r="F225" s="278">
        <v>9.4499999999999993</v>
      </c>
      <c r="G225" s="278">
        <v>9.2499999999999982</v>
      </c>
      <c r="H225" s="278">
        <v>9.9499999999999975</v>
      </c>
      <c r="I225" s="278">
        <v>10.149999999999997</v>
      </c>
      <c r="J225" s="278">
        <v>10.299999999999997</v>
      </c>
      <c r="K225" s="276">
        <v>10</v>
      </c>
      <c r="L225" s="276">
        <v>9.65</v>
      </c>
      <c r="M225" s="276">
        <v>1833.17075</v>
      </c>
    </row>
    <row r="226" spans="1:13">
      <c r="A226" s="267">
        <v>218</v>
      </c>
      <c r="B226" s="276" t="s">
        <v>404</v>
      </c>
      <c r="C226" s="277">
        <v>39.85</v>
      </c>
      <c r="D226" s="278">
        <v>39.93333333333333</v>
      </c>
      <c r="E226" s="278">
        <v>39.36666666666666</v>
      </c>
      <c r="F226" s="278">
        <v>38.883333333333333</v>
      </c>
      <c r="G226" s="278">
        <v>38.316666666666663</v>
      </c>
      <c r="H226" s="278">
        <v>40.416666666666657</v>
      </c>
      <c r="I226" s="278">
        <v>40.983333333333334</v>
      </c>
      <c r="J226" s="278">
        <v>41.466666666666654</v>
      </c>
      <c r="K226" s="276">
        <v>40.5</v>
      </c>
      <c r="L226" s="276">
        <v>39.450000000000003</v>
      </c>
      <c r="M226" s="276">
        <v>30.47729</v>
      </c>
    </row>
    <row r="227" spans="1:13">
      <c r="A227" s="267">
        <v>219</v>
      </c>
      <c r="B227" s="276" t="s">
        <v>121</v>
      </c>
      <c r="C227" s="277">
        <v>37.1</v>
      </c>
      <c r="D227" s="278">
        <v>37.1</v>
      </c>
      <c r="E227" s="278">
        <v>36.400000000000006</v>
      </c>
      <c r="F227" s="278">
        <v>35.700000000000003</v>
      </c>
      <c r="G227" s="278">
        <v>35.000000000000007</v>
      </c>
      <c r="H227" s="278">
        <v>37.800000000000004</v>
      </c>
      <c r="I227" s="278">
        <v>38.500000000000007</v>
      </c>
      <c r="J227" s="278">
        <v>39.200000000000003</v>
      </c>
      <c r="K227" s="276">
        <v>37.799999999999997</v>
      </c>
      <c r="L227" s="276">
        <v>36.4</v>
      </c>
      <c r="M227" s="276">
        <v>317.49331999999998</v>
      </c>
    </row>
    <row r="228" spans="1:13">
      <c r="A228" s="267">
        <v>220</v>
      </c>
      <c r="B228" s="276" t="s">
        <v>416</v>
      </c>
      <c r="C228" s="277">
        <v>215.5</v>
      </c>
      <c r="D228" s="278">
        <v>215.21666666666667</v>
      </c>
      <c r="E228" s="278">
        <v>212.43333333333334</v>
      </c>
      <c r="F228" s="278">
        <v>209.36666666666667</v>
      </c>
      <c r="G228" s="278">
        <v>206.58333333333334</v>
      </c>
      <c r="H228" s="278">
        <v>218.28333333333333</v>
      </c>
      <c r="I228" s="278">
        <v>221.06666666666669</v>
      </c>
      <c r="J228" s="278">
        <v>224.13333333333333</v>
      </c>
      <c r="K228" s="276">
        <v>218</v>
      </c>
      <c r="L228" s="276">
        <v>212.15</v>
      </c>
      <c r="M228" s="276">
        <v>4.92624</v>
      </c>
    </row>
    <row r="229" spans="1:13">
      <c r="A229" s="267">
        <v>221</v>
      </c>
      <c r="B229" s="276" t="s">
        <v>405</v>
      </c>
      <c r="C229" s="277">
        <v>805.9</v>
      </c>
      <c r="D229" s="278">
        <v>809.63333333333333</v>
      </c>
      <c r="E229" s="278">
        <v>797.26666666666665</v>
      </c>
      <c r="F229" s="278">
        <v>788.63333333333333</v>
      </c>
      <c r="G229" s="278">
        <v>776.26666666666665</v>
      </c>
      <c r="H229" s="278">
        <v>818.26666666666665</v>
      </c>
      <c r="I229" s="278">
        <v>830.63333333333321</v>
      </c>
      <c r="J229" s="278">
        <v>839.26666666666665</v>
      </c>
      <c r="K229" s="276">
        <v>822</v>
      </c>
      <c r="L229" s="276">
        <v>801</v>
      </c>
      <c r="M229" s="276">
        <v>0.35393000000000002</v>
      </c>
    </row>
    <row r="230" spans="1:13">
      <c r="A230" s="267">
        <v>222</v>
      </c>
      <c r="B230" s="276" t="s">
        <v>406</v>
      </c>
      <c r="C230" s="277">
        <v>7.25</v>
      </c>
      <c r="D230" s="278">
        <v>7.3666666666666671</v>
      </c>
      <c r="E230" s="278">
        <v>6.9833333333333343</v>
      </c>
      <c r="F230" s="278">
        <v>6.7166666666666668</v>
      </c>
      <c r="G230" s="278">
        <v>6.3333333333333339</v>
      </c>
      <c r="H230" s="278">
        <v>7.6333333333333346</v>
      </c>
      <c r="I230" s="278">
        <v>8.0166666666666675</v>
      </c>
      <c r="J230" s="278">
        <v>8.283333333333335</v>
      </c>
      <c r="K230" s="276">
        <v>7.75</v>
      </c>
      <c r="L230" s="276">
        <v>7.1</v>
      </c>
      <c r="M230" s="276">
        <v>68.409009999999995</v>
      </c>
    </row>
    <row r="231" spans="1:13">
      <c r="A231" s="267">
        <v>223</v>
      </c>
      <c r="B231" s="276" t="s">
        <v>122</v>
      </c>
      <c r="C231" s="277">
        <v>478.45</v>
      </c>
      <c r="D231" s="278">
        <v>480.98333333333329</v>
      </c>
      <c r="E231" s="278">
        <v>472.56666666666661</v>
      </c>
      <c r="F231" s="278">
        <v>466.68333333333334</v>
      </c>
      <c r="G231" s="278">
        <v>458.26666666666665</v>
      </c>
      <c r="H231" s="278">
        <v>486.86666666666656</v>
      </c>
      <c r="I231" s="278">
        <v>495.28333333333319</v>
      </c>
      <c r="J231" s="278">
        <v>501.16666666666652</v>
      </c>
      <c r="K231" s="276">
        <v>489.4</v>
      </c>
      <c r="L231" s="276">
        <v>475.1</v>
      </c>
      <c r="M231" s="276">
        <v>22.44895</v>
      </c>
    </row>
    <row r="232" spans="1:13">
      <c r="A232" s="267">
        <v>224</v>
      </c>
      <c r="B232" s="276" t="s">
        <v>407</v>
      </c>
      <c r="C232" s="277">
        <v>116.85</v>
      </c>
      <c r="D232" s="278">
        <v>117.25</v>
      </c>
      <c r="E232" s="278">
        <v>113.6</v>
      </c>
      <c r="F232" s="278">
        <v>110.35</v>
      </c>
      <c r="G232" s="278">
        <v>106.69999999999999</v>
      </c>
      <c r="H232" s="278">
        <v>120.5</v>
      </c>
      <c r="I232" s="278">
        <v>124.15</v>
      </c>
      <c r="J232" s="278">
        <v>127.4</v>
      </c>
      <c r="K232" s="276">
        <v>120.9</v>
      </c>
      <c r="L232" s="276">
        <v>114</v>
      </c>
      <c r="M232" s="276">
        <v>13.129049999999999</v>
      </c>
    </row>
    <row r="233" spans="1:13">
      <c r="A233" s="267">
        <v>225</v>
      </c>
      <c r="B233" s="276" t="s">
        <v>1603</v>
      </c>
      <c r="C233" s="277">
        <v>1002.2</v>
      </c>
      <c r="D233" s="278">
        <v>1000.1666666666666</v>
      </c>
      <c r="E233" s="278">
        <v>992.13333333333321</v>
      </c>
      <c r="F233" s="278">
        <v>982.06666666666661</v>
      </c>
      <c r="G233" s="278">
        <v>974.03333333333319</v>
      </c>
      <c r="H233" s="278">
        <v>1010.2333333333332</v>
      </c>
      <c r="I233" s="278">
        <v>1018.2666666666668</v>
      </c>
      <c r="J233" s="278">
        <v>1028.3333333333333</v>
      </c>
      <c r="K233" s="276">
        <v>1008.2</v>
      </c>
      <c r="L233" s="276">
        <v>990.1</v>
      </c>
      <c r="M233" s="276">
        <v>0.24556</v>
      </c>
    </row>
    <row r="234" spans="1:13">
      <c r="A234" s="267">
        <v>226</v>
      </c>
      <c r="B234" s="276" t="s">
        <v>260</v>
      </c>
      <c r="C234" s="277">
        <v>128</v>
      </c>
      <c r="D234" s="278">
        <v>128.15</v>
      </c>
      <c r="E234" s="278">
        <v>126.35000000000002</v>
      </c>
      <c r="F234" s="278">
        <v>124.70000000000002</v>
      </c>
      <c r="G234" s="278">
        <v>122.90000000000003</v>
      </c>
      <c r="H234" s="278">
        <v>129.80000000000001</v>
      </c>
      <c r="I234" s="278">
        <v>131.60000000000002</v>
      </c>
      <c r="J234" s="278">
        <v>133.25</v>
      </c>
      <c r="K234" s="276">
        <v>129.94999999999999</v>
      </c>
      <c r="L234" s="276">
        <v>126.5</v>
      </c>
      <c r="M234" s="276">
        <v>24.454229999999999</v>
      </c>
    </row>
    <row r="235" spans="1:13">
      <c r="A235" s="267">
        <v>227</v>
      </c>
      <c r="B235" s="276" t="s">
        <v>412</v>
      </c>
      <c r="C235" s="277">
        <v>153.4</v>
      </c>
      <c r="D235" s="278">
        <v>154.08333333333334</v>
      </c>
      <c r="E235" s="278">
        <v>150.76666666666668</v>
      </c>
      <c r="F235" s="278">
        <v>148.13333333333333</v>
      </c>
      <c r="G235" s="278">
        <v>144.81666666666666</v>
      </c>
      <c r="H235" s="278">
        <v>156.7166666666667</v>
      </c>
      <c r="I235" s="278">
        <v>160.03333333333336</v>
      </c>
      <c r="J235" s="278">
        <v>162.66666666666671</v>
      </c>
      <c r="K235" s="276">
        <v>157.4</v>
      </c>
      <c r="L235" s="276">
        <v>151.44999999999999</v>
      </c>
      <c r="M235" s="276">
        <v>15.448930000000001</v>
      </c>
    </row>
    <row r="236" spans="1:13">
      <c r="A236" s="267">
        <v>228</v>
      </c>
      <c r="B236" s="276" t="s">
        <v>1615</v>
      </c>
      <c r="C236" s="277">
        <v>5121.2</v>
      </c>
      <c r="D236" s="278">
        <v>5113.75</v>
      </c>
      <c r="E236" s="278">
        <v>5027.5</v>
      </c>
      <c r="F236" s="278">
        <v>4933.8</v>
      </c>
      <c r="G236" s="278">
        <v>4847.55</v>
      </c>
      <c r="H236" s="278">
        <v>5207.45</v>
      </c>
      <c r="I236" s="278">
        <v>5293.7</v>
      </c>
      <c r="J236" s="278">
        <v>5387.4</v>
      </c>
      <c r="K236" s="276">
        <v>5200</v>
      </c>
      <c r="L236" s="276">
        <v>5020.05</v>
      </c>
      <c r="M236" s="276">
        <v>0.39052999999999999</v>
      </c>
    </row>
    <row r="237" spans="1:13">
      <c r="A237" s="267">
        <v>229</v>
      </c>
      <c r="B237" s="276" t="s">
        <v>259</v>
      </c>
      <c r="C237" s="277">
        <v>73.099999999999994</v>
      </c>
      <c r="D237" s="278">
        <v>73.11666666666666</v>
      </c>
      <c r="E237" s="278">
        <v>71.133333333333326</v>
      </c>
      <c r="F237" s="278">
        <v>69.166666666666671</v>
      </c>
      <c r="G237" s="278">
        <v>67.183333333333337</v>
      </c>
      <c r="H237" s="278">
        <v>75.083333333333314</v>
      </c>
      <c r="I237" s="278">
        <v>77.066666666666634</v>
      </c>
      <c r="J237" s="278">
        <v>79.033333333333303</v>
      </c>
      <c r="K237" s="276">
        <v>75.099999999999994</v>
      </c>
      <c r="L237" s="276">
        <v>71.150000000000006</v>
      </c>
      <c r="M237" s="276">
        <v>70.937240000000003</v>
      </c>
    </row>
    <row r="238" spans="1:13">
      <c r="A238" s="267">
        <v>230</v>
      </c>
      <c r="B238" s="276" t="s">
        <v>123</v>
      </c>
      <c r="C238" s="277">
        <v>1744.8</v>
      </c>
      <c r="D238" s="278">
        <v>1714.7666666666667</v>
      </c>
      <c r="E238" s="278">
        <v>1677.5333333333333</v>
      </c>
      <c r="F238" s="278">
        <v>1610.2666666666667</v>
      </c>
      <c r="G238" s="278">
        <v>1573.0333333333333</v>
      </c>
      <c r="H238" s="278">
        <v>1782.0333333333333</v>
      </c>
      <c r="I238" s="278">
        <v>1819.2666666666664</v>
      </c>
      <c r="J238" s="278">
        <v>1886.5333333333333</v>
      </c>
      <c r="K238" s="276">
        <v>1752</v>
      </c>
      <c r="L238" s="276">
        <v>1647.5</v>
      </c>
      <c r="M238" s="276">
        <v>48.605849999999997</v>
      </c>
    </row>
    <row r="239" spans="1:13">
      <c r="A239" s="267">
        <v>231</v>
      </c>
      <c r="B239" s="276" t="s">
        <v>1622</v>
      </c>
      <c r="C239" s="277">
        <v>303.8</v>
      </c>
      <c r="D239" s="278">
        <v>299.93333333333334</v>
      </c>
      <c r="E239" s="278">
        <v>294.86666666666667</v>
      </c>
      <c r="F239" s="278">
        <v>285.93333333333334</v>
      </c>
      <c r="G239" s="278">
        <v>280.86666666666667</v>
      </c>
      <c r="H239" s="278">
        <v>308.86666666666667</v>
      </c>
      <c r="I239" s="278">
        <v>313.93333333333339</v>
      </c>
      <c r="J239" s="278">
        <v>322.86666666666667</v>
      </c>
      <c r="K239" s="276">
        <v>305</v>
      </c>
      <c r="L239" s="276">
        <v>291</v>
      </c>
      <c r="M239" s="276">
        <v>8.3755699999999997</v>
      </c>
    </row>
    <row r="240" spans="1:13">
      <c r="A240" s="267">
        <v>232</v>
      </c>
      <c r="B240" s="276" t="s">
        <v>418</v>
      </c>
      <c r="C240" s="277">
        <v>356.65</v>
      </c>
      <c r="D240" s="278">
        <v>336.91666666666669</v>
      </c>
      <c r="E240" s="278">
        <v>314.83333333333337</v>
      </c>
      <c r="F240" s="278">
        <v>273.01666666666671</v>
      </c>
      <c r="G240" s="278">
        <v>250.93333333333339</v>
      </c>
      <c r="H240" s="278">
        <v>378.73333333333335</v>
      </c>
      <c r="I240" s="278">
        <v>400.81666666666672</v>
      </c>
      <c r="J240" s="278">
        <v>442.63333333333333</v>
      </c>
      <c r="K240" s="276">
        <v>359</v>
      </c>
      <c r="L240" s="276">
        <v>295.10000000000002</v>
      </c>
      <c r="M240" s="276">
        <v>7.5101800000000001</v>
      </c>
    </row>
    <row r="241" spans="1:13">
      <c r="A241" s="267">
        <v>233</v>
      </c>
      <c r="B241" s="276" t="s">
        <v>124</v>
      </c>
      <c r="C241" s="277">
        <v>913.65</v>
      </c>
      <c r="D241" s="278">
        <v>907.81666666666661</v>
      </c>
      <c r="E241" s="278">
        <v>895.63333333333321</v>
      </c>
      <c r="F241" s="278">
        <v>877.61666666666656</v>
      </c>
      <c r="G241" s="278">
        <v>865.43333333333317</v>
      </c>
      <c r="H241" s="278">
        <v>925.83333333333326</v>
      </c>
      <c r="I241" s="278">
        <v>938.01666666666665</v>
      </c>
      <c r="J241" s="278">
        <v>956.0333333333333</v>
      </c>
      <c r="K241" s="276">
        <v>920</v>
      </c>
      <c r="L241" s="276">
        <v>889.8</v>
      </c>
      <c r="M241" s="276">
        <v>126.58011999999999</v>
      </c>
    </row>
    <row r="242" spans="1:13">
      <c r="A242" s="267">
        <v>234</v>
      </c>
      <c r="B242" s="276" t="s">
        <v>419</v>
      </c>
      <c r="C242" s="277">
        <v>92.15</v>
      </c>
      <c r="D242" s="278">
        <v>93.649999999999991</v>
      </c>
      <c r="E242" s="278">
        <v>90.299999999999983</v>
      </c>
      <c r="F242" s="278">
        <v>88.449999999999989</v>
      </c>
      <c r="G242" s="278">
        <v>85.09999999999998</v>
      </c>
      <c r="H242" s="278">
        <v>95.499999999999986</v>
      </c>
      <c r="I242" s="278">
        <v>98.84999999999998</v>
      </c>
      <c r="J242" s="278">
        <v>100.69999999999999</v>
      </c>
      <c r="K242" s="276">
        <v>97</v>
      </c>
      <c r="L242" s="276">
        <v>91.8</v>
      </c>
      <c r="M242" s="276">
        <v>19.103470000000002</v>
      </c>
    </row>
    <row r="243" spans="1:13">
      <c r="A243" s="267">
        <v>235</v>
      </c>
      <c r="B243" s="276" t="s">
        <v>125</v>
      </c>
      <c r="C243" s="277">
        <v>237.35</v>
      </c>
      <c r="D243" s="278">
        <v>237.05000000000004</v>
      </c>
      <c r="E243" s="278">
        <v>234.35000000000008</v>
      </c>
      <c r="F243" s="278">
        <v>231.35000000000005</v>
      </c>
      <c r="G243" s="278">
        <v>228.65000000000009</v>
      </c>
      <c r="H243" s="278">
        <v>240.05000000000007</v>
      </c>
      <c r="I243" s="278">
        <v>242.75000000000006</v>
      </c>
      <c r="J243" s="278">
        <v>245.75000000000006</v>
      </c>
      <c r="K243" s="276">
        <v>239.75</v>
      </c>
      <c r="L243" s="276">
        <v>234.05</v>
      </c>
      <c r="M243" s="276">
        <v>100.17464</v>
      </c>
    </row>
    <row r="244" spans="1:13">
      <c r="A244" s="267">
        <v>236</v>
      </c>
      <c r="B244" s="276" t="s">
        <v>126</v>
      </c>
      <c r="C244" s="277">
        <v>1134.6500000000001</v>
      </c>
      <c r="D244" s="278">
        <v>1128.8833333333334</v>
      </c>
      <c r="E244" s="278">
        <v>1120.7666666666669</v>
      </c>
      <c r="F244" s="278">
        <v>1106.8833333333334</v>
      </c>
      <c r="G244" s="278">
        <v>1098.7666666666669</v>
      </c>
      <c r="H244" s="278">
        <v>1142.7666666666669</v>
      </c>
      <c r="I244" s="278">
        <v>1150.8833333333332</v>
      </c>
      <c r="J244" s="278">
        <v>1164.7666666666669</v>
      </c>
      <c r="K244" s="276">
        <v>1137</v>
      </c>
      <c r="L244" s="276">
        <v>1115</v>
      </c>
      <c r="M244" s="276">
        <v>105.64055</v>
      </c>
    </row>
    <row r="245" spans="1:13">
      <c r="A245" s="267">
        <v>237</v>
      </c>
      <c r="B245" s="276" t="s">
        <v>1645</v>
      </c>
      <c r="C245" s="277">
        <v>636.6</v>
      </c>
      <c r="D245" s="278">
        <v>638.9</v>
      </c>
      <c r="E245" s="278">
        <v>632.79999999999995</v>
      </c>
      <c r="F245" s="278">
        <v>629</v>
      </c>
      <c r="G245" s="278">
        <v>622.9</v>
      </c>
      <c r="H245" s="278">
        <v>642.69999999999993</v>
      </c>
      <c r="I245" s="278">
        <v>648.80000000000007</v>
      </c>
      <c r="J245" s="278">
        <v>652.59999999999991</v>
      </c>
      <c r="K245" s="276">
        <v>645</v>
      </c>
      <c r="L245" s="276">
        <v>635.1</v>
      </c>
      <c r="M245" s="276">
        <v>0.20344999999999999</v>
      </c>
    </row>
    <row r="246" spans="1:13">
      <c r="A246" s="267">
        <v>238</v>
      </c>
      <c r="B246" s="276" t="s">
        <v>420</v>
      </c>
      <c r="C246" s="277">
        <v>279.85000000000002</v>
      </c>
      <c r="D246" s="278">
        <v>280.2166666666667</v>
      </c>
      <c r="E246" s="278">
        <v>274.63333333333338</v>
      </c>
      <c r="F246" s="278">
        <v>269.41666666666669</v>
      </c>
      <c r="G246" s="278">
        <v>263.83333333333337</v>
      </c>
      <c r="H246" s="278">
        <v>285.43333333333339</v>
      </c>
      <c r="I246" s="278">
        <v>291.01666666666665</v>
      </c>
      <c r="J246" s="278">
        <v>296.23333333333341</v>
      </c>
      <c r="K246" s="276">
        <v>285.8</v>
      </c>
      <c r="L246" s="276">
        <v>275</v>
      </c>
      <c r="M246" s="276">
        <v>8.5181400000000007</v>
      </c>
    </row>
    <row r="247" spans="1:13">
      <c r="A247" s="267">
        <v>239</v>
      </c>
      <c r="B247" s="276" t="s">
        <v>421</v>
      </c>
      <c r="C247" s="277">
        <v>290.35000000000002</v>
      </c>
      <c r="D247" s="278">
        <v>288.05</v>
      </c>
      <c r="E247" s="278">
        <v>284.10000000000002</v>
      </c>
      <c r="F247" s="278">
        <v>277.85000000000002</v>
      </c>
      <c r="G247" s="278">
        <v>273.90000000000003</v>
      </c>
      <c r="H247" s="278">
        <v>294.3</v>
      </c>
      <c r="I247" s="278">
        <v>298.24999999999994</v>
      </c>
      <c r="J247" s="278">
        <v>304.5</v>
      </c>
      <c r="K247" s="276">
        <v>292</v>
      </c>
      <c r="L247" s="276">
        <v>281.8</v>
      </c>
      <c r="M247" s="276">
        <v>2.13253</v>
      </c>
    </row>
    <row r="248" spans="1:13">
      <c r="A248" s="267">
        <v>240</v>
      </c>
      <c r="B248" s="276" t="s">
        <v>417</v>
      </c>
      <c r="C248" s="277">
        <v>11</v>
      </c>
      <c r="D248" s="278">
        <v>11.066666666666668</v>
      </c>
      <c r="E248" s="278">
        <v>10.883333333333336</v>
      </c>
      <c r="F248" s="278">
        <v>10.766666666666667</v>
      </c>
      <c r="G248" s="278">
        <v>10.583333333333336</v>
      </c>
      <c r="H248" s="278">
        <v>11.183333333333337</v>
      </c>
      <c r="I248" s="278">
        <v>11.366666666666671</v>
      </c>
      <c r="J248" s="278">
        <v>11.483333333333338</v>
      </c>
      <c r="K248" s="276">
        <v>11.25</v>
      </c>
      <c r="L248" s="276">
        <v>10.95</v>
      </c>
      <c r="M248" s="276">
        <v>36.539760000000001</v>
      </c>
    </row>
    <row r="249" spans="1:13">
      <c r="A249" s="267">
        <v>241</v>
      </c>
      <c r="B249" s="276" t="s">
        <v>127</v>
      </c>
      <c r="C249" s="277">
        <v>90.4</v>
      </c>
      <c r="D249" s="278">
        <v>90.283333333333346</v>
      </c>
      <c r="E249" s="278">
        <v>89.116666666666688</v>
      </c>
      <c r="F249" s="278">
        <v>87.833333333333343</v>
      </c>
      <c r="G249" s="278">
        <v>86.666666666666686</v>
      </c>
      <c r="H249" s="278">
        <v>91.566666666666691</v>
      </c>
      <c r="I249" s="278">
        <v>92.733333333333348</v>
      </c>
      <c r="J249" s="278">
        <v>94.016666666666694</v>
      </c>
      <c r="K249" s="276">
        <v>91.45</v>
      </c>
      <c r="L249" s="276">
        <v>89</v>
      </c>
      <c r="M249" s="276">
        <v>248.56326999999999</v>
      </c>
    </row>
    <row r="250" spans="1:13">
      <c r="A250" s="267">
        <v>242</v>
      </c>
      <c r="B250" s="276" t="s">
        <v>262</v>
      </c>
      <c r="C250" s="277">
        <v>2251.25</v>
      </c>
      <c r="D250" s="278">
        <v>2251.0833333333335</v>
      </c>
      <c r="E250" s="278">
        <v>2232.166666666667</v>
      </c>
      <c r="F250" s="278">
        <v>2213.0833333333335</v>
      </c>
      <c r="G250" s="278">
        <v>2194.166666666667</v>
      </c>
      <c r="H250" s="278">
        <v>2270.166666666667</v>
      </c>
      <c r="I250" s="278">
        <v>2289.0833333333339</v>
      </c>
      <c r="J250" s="278">
        <v>2308.166666666667</v>
      </c>
      <c r="K250" s="276">
        <v>2270</v>
      </c>
      <c r="L250" s="276">
        <v>2232</v>
      </c>
      <c r="M250" s="276">
        <v>3.2008399999999999</v>
      </c>
    </row>
    <row r="251" spans="1:13">
      <c r="A251" s="267">
        <v>243</v>
      </c>
      <c r="B251" s="276" t="s">
        <v>408</v>
      </c>
      <c r="C251" s="277">
        <v>119.3</v>
      </c>
      <c r="D251" s="278">
        <v>119.73333333333333</v>
      </c>
      <c r="E251" s="278">
        <v>117.36666666666667</v>
      </c>
      <c r="F251" s="278">
        <v>115.43333333333334</v>
      </c>
      <c r="G251" s="278">
        <v>113.06666666666668</v>
      </c>
      <c r="H251" s="278">
        <v>121.66666666666667</v>
      </c>
      <c r="I251" s="278">
        <v>124.03333333333332</v>
      </c>
      <c r="J251" s="278">
        <v>125.96666666666667</v>
      </c>
      <c r="K251" s="276">
        <v>122.1</v>
      </c>
      <c r="L251" s="276">
        <v>117.8</v>
      </c>
      <c r="M251" s="276">
        <v>6.9663399999999998</v>
      </c>
    </row>
    <row r="252" spans="1:13">
      <c r="A252" s="267">
        <v>244</v>
      </c>
      <c r="B252" s="276" t="s">
        <v>409</v>
      </c>
      <c r="C252" s="277">
        <v>91.85</v>
      </c>
      <c r="D252" s="278">
        <v>91.933333333333323</v>
      </c>
      <c r="E252" s="278">
        <v>90.266666666666652</v>
      </c>
      <c r="F252" s="278">
        <v>88.683333333333323</v>
      </c>
      <c r="G252" s="278">
        <v>87.016666666666652</v>
      </c>
      <c r="H252" s="278">
        <v>93.516666666666652</v>
      </c>
      <c r="I252" s="278">
        <v>95.183333333333309</v>
      </c>
      <c r="J252" s="278">
        <v>96.766666666666652</v>
      </c>
      <c r="K252" s="276">
        <v>93.6</v>
      </c>
      <c r="L252" s="276">
        <v>90.35</v>
      </c>
      <c r="M252" s="276">
        <v>26.863779999999998</v>
      </c>
    </row>
    <row r="253" spans="1:13">
      <c r="A253" s="267">
        <v>245</v>
      </c>
      <c r="B253" s="276" t="s">
        <v>2931</v>
      </c>
      <c r="C253" s="277">
        <v>1570.6</v>
      </c>
      <c r="D253" s="278">
        <v>1516.5333333333335</v>
      </c>
      <c r="E253" s="278">
        <v>1436.0666666666671</v>
      </c>
      <c r="F253" s="278">
        <v>1301.5333333333335</v>
      </c>
      <c r="G253" s="278">
        <v>1221.0666666666671</v>
      </c>
      <c r="H253" s="278">
        <v>1651.0666666666671</v>
      </c>
      <c r="I253" s="278">
        <v>1731.5333333333338</v>
      </c>
      <c r="J253" s="278">
        <v>1866.0666666666671</v>
      </c>
      <c r="K253" s="276">
        <v>1597</v>
      </c>
      <c r="L253" s="276">
        <v>1382</v>
      </c>
      <c r="M253" s="276">
        <v>104.3263</v>
      </c>
    </row>
    <row r="254" spans="1:13">
      <c r="A254" s="267">
        <v>246</v>
      </c>
      <c r="B254" s="276" t="s">
        <v>402</v>
      </c>
      <c r="C254" s="277">
        <v>448.1</v>
      </c>
      <c r="D254" s="278">
        <v>451.75</v>
      </c>
      <c r="E254" s="278">
        <v>441.65</v>
      </c>
      <c r="F254" s="278">
        <v>435.2</v>
      </c>
      <c r="G254" s="278">
        <v>425.09999999999997</v>
      </c>
      <c r="H254" s="278">
        <v>458.2</v>
      </c>
      <c r="I254" s="278">
        <v>468.3</v>
      </c>
      <c r="J254" s="278">
        <v>474.75</v>
      </c>
      <c r="K254" s="276">
        <v>461.85</v>
      </c>
      <c r="L254" s="276">
        <v>445.3</v>
      </c>
      <c r="M254" s="276">
        <v>3.8254800000000002</v>
      </c>
    </row>
    <row r="255" spans="1:13">
      <c r="A255" s="267">
        <v>247</v>
      </c>
      <c r="B255" s="276" t="s">
        <v>128</v>
      </c>
      <c r="C255" s="277">
        <v>198.2</v>
      </c>
      <c r="D255" s="278">
        <v>198.01666666666665</v>
      </c>
      <c r="E255" s="278">
        <v>196.68333333333331</v>
      </c>
      <c r="F255" s="278">
        <v>195.16666666666666</v>
      </c>
      <c r="G255" s="278">
        <v>193.83333333333331</v>
      </c>
      <c r="H255" s="278">
        <v>199.5333333333333</v>
      </c>
      <c r="I255" s="278">
        <v>200.86666666666667</v>
      </c>
      <c r="J255" s="278">
        <v>202.3833333333333</v>
      </c>
      <c r="K255" s="276">
        <v>199.35</v>
      </c>
      <c r="L255" s="276">
        <v>196.5</v>
      </c>
      <c r="M255" s="276">
        <v>221.52332000000001</v>
      </c>
    </row>
    <row r="256" spans="1:13">
      <c r="A256" s="267">
        <v>248</v>
      </c>
      <c r="B256" s="276" t="s">
        <v>413</v>
      </c>
      <c r="C256" s="277">
        <v>264.55</v>
      </c>
      <c r="D256" s="278">
        <v>267.31666666666666</v>
      </c>
      <c r="E256" s="278">
        <v>258.83333333333331</v>
      </c>
      <c r="F256" s="278">
        <v>253.11666666666667</v>
      </c>
      <c r="G256" s="278">
        <v>244.63333333333333</v>
      </c>
      <c r="H256" s="278">
        <v>273.0333333333333</v>
      </c>
      <c r="I256" s="278">
        <v>281.51666666666665</v>
      </c>
      <c r="J256" s="278">
        <v>287.23333333333329</v>
      </c>
      <c r="K256" s="276">
        <v>275.8</v>
      </c>
      <c r="L256" s="276">
        <v>261.60000000000002</v>
      </c>
      <c r="M256" s="276">
        <v>0.86678999999999995</v>
      </c>
    </row>
    <row r="257" spans="1:13">
      <c r="A257" s="267">
        <v>249</v>
      </c>
      <c r="B257" s="276" t="s">
        <v>411</v>
      </c>
      <c r="C257" s="277">
        <v>126.45</v>
      </c>
      <c r="D257" s="278">
        <v>127.28333333333332</v>
      </c>
      <c r="E257" s="278">
        <v>124.36666666666665</v>
      </c>
      <c r="F257" s="278">
        <v>122.28333333333333</v>
      </c>
      <c r="G257" s="278">
        <v>119.36666666666666</v>
      </c>
      <c r="H257" s="278">
        <v>129.36666666666662</v>
      </c>
      <c r="I257" s="278">
        <v>132.2833333333333</v>
      </c>
      <c r="J257" s="278">
        <v>134.36666666666662</v>
      </c>
      <c r="K257" s="276">
        <v>130.19999999999999</v>
      </c>
      <c r="L257" s="276">
        <v>125.2</v>
      </c>
      <c r="M257" s="276">
        <v>6.1960800000000003</v>
      </c>
    </row>
    <row r="258" spans="1:13">
      <c r="A258" s="267">
        <v>250</v>
      </c>
      <c r="B258" s="276" t="s">
        <v>431</v>
      </c>
      <c r="C258" s="277">
        <v>23.6</v>
      </c>
      <c r="D258" s="278">
        <v>23.616666666666664</v>
      </c>
      <c r="E258" s="278">
        <v>23.283333333333328</v>
      </c>
      <c r="F258" s="278">
        <v>22.966666666666665</v>
      </c>
      <c r="G258" s="278">
        <v>22.633333333333329</v>
      </c>
      <c r="H258" s="278">
        <v>23.933333333333326</v>
      </c>
      <c r="I258" s="278">
        <v>24.266666666666662</v>
      </c>
      <c r="J258" s="278">
        <v>24.583333333333325</v>
      </c>
      <c r="K258" s="276">
        <v>23.95</v>
      </c>
      <c r="L258" s="276">
        <v>23.3</v>
      </c>
      <c r="M258" s="276">
        <v>37.326909999999998</v>
      </c>
    </row>
    <row r="259" spans="1:13">
      <c r="A259" s="267">
        <v>251</v>
      </c>
      <c r="B259" s="276" t="s">
        <v>428</v>
      </c>
      <c r="C259" s="277">
        <v>41.5</v>
      </c>
      <c r="D259" s="278">
        <v>41.916666666666664</v>
      </c>
      <c r="E259" s="278">
        <v>40.583333333333329</v>
      </c>
      <c r="F259" s="278">
        <v>39.666666666666664</v>
      </c>
      <c r="G259" s="278">
        <v>38.333333333333329</v>
      </c>
      <c r="H259" s="278">
        <v>42.833333333333329</v>
      </c>
      <c r="I259" s="278">
        <v>44.166666666666657</v>
      </c>
      <c r="J259" s="278">
        <v>45.083333333333329</v>
      </c>
      <c r="K259" s="276">
        <v>43.25</v>
      </c>
      <c r="L259" s="276">
        <v>41</v>
      </c>
      <c r="M259" s="276">
        <v>9.6505700000000001</v>
      </c>
    </row>
    <row r="260" spans="1:13">
      <c r="A260" s="267">
        <v>252</v>
      </c>
      <c r="B260" s="276" t="s">
        <v>429</v>
      </c>
      <c r="C260" s="277">
        <v>94.6</v>
      </c>
      <c r="D260" s="278">
        <v>95.033333333333346</v>
      </c>
      <c r="E260" s="278">
        <v>93.066666666666691</v>
      </c>
      <c r="F260" s="278">
        <v>91.533333333333346</v>
      </c>
      <c r="G260" s="278">
        <v>89.566666666666691</v>
      </c>
      <c r="H260" s="278">
        <v>96.566666666666691</v>
      </c>
      <c r="I260" s="278">
        <v>98.53333333333336</v>
      </c>
      <c r="J260" s="278">
        <v>100.06666666666669</v>
      </c>
      <c r="K260" s="276">
        <v>97</v>
      </c>
      <c r="L260" s="276">
        <v>93.5</v>
      </c>
      <c r="M260" s="276">
        <v>17.252109999999998</v>
      </c>
    </row>
    <row r="261" spans="1:13">
      <c r="A261" s="267">
        <v>253</v>
      </c>
      <c r="B261" s="276" t="s">
        <v>432</v>
      </c>
      <c r="C261" s="277">
        <v>55.6</v>
      </c>
      <c r="D261" s="278">
        <v>56.016666666666673</v>
      </c>
      <c r="E261" s="278">
        <v>54.933333333333344</v>
      </c>
      <c r="F261" s="278">
        <v>54.266666666666673</v>
      </c>
      <c r="G261" s="278">
        <v>53.183333333333344</v>
      </c>
      <c r="H261" s="278">
        <v>56.683333333333344</v>
      </c>
      <c r="I261" s="278">
        <v>57.766666666666673</v>
      </c>
      <c r="J261" s="278">
        <v>58.433333333333344</v>
      </c>
      <c r="K261" s="276">
        <v>57.1</v>
      </c>
      <c r="L261" s="276">
        <v>55.35</v>
      </c>
      <c r="M261" s="276">
        <v>9.4044600000000003</v>
      </c>
    </row>
    <row r="262" spans="1:13">
      <c r="A262" s="267">
        <v>254</v>
      </c>
      <c r="B262" s="276" t="s">
        <v>422</v>
      </c>
      <c r="C262" s="277">
        <v>994.25</v>
      </c>
      <c r="D262" s="278">
        <v>992.5333333333333</v>
      </c>
      <c r="E262" s="278">
        <v>982.76666666666665</v>
      </c>
      <c r="F262" s="278">
        <v>971.2833333333333</v>
      </c>
      <c r="G262" s="278">
        <v>961.51666666666665</v>
      </c>
      <c r="H262" s="278">
        <v>1004.0166666666667</v>
      </c>
      <c r="I262" s="278">
        <v>1013.7833333333333</v>
      </c>
      <c r="J262" s="278">
        <v>1025.2666666666667</v>
      </c>
      <c r="K262" s="276">
        <v>1002.3</v>
      </c>
      <c r="L262" s="276">
        <v>981.05</v>
      </c>
      <c r="M262" s="276">
        <v>0.72685</v>
      </c>
    </row>
    <row r="263" spans="1:13">
      <c r="A263" s="267">
        <v>255</v>
      </c>
      <c r="B263" s="276" t="s">
        <v>436</v>
      </c>
      <c r="C263" s="277">
        <v>2190.4499999999998</v>
      </c>
      <c r="D263" s="278">
        <v>2198.4833333333331</v>
      </c>
      <c r="E263" s="278">
        <v>2172.9666666666662</v>
      </c>
      <c r="F263" s="278">
        <v>2155.4833333333331</v>
      </c>
      <c r="G263" s="278">
        <v>2129.9666666666662</v>
      </c>
      <c r="H263" s="278">
        <v>2215.9666666666662</v>
      </c>
      <c r="I263" s="278">
        <v>2241.4833333333336</v>
      </c>
      <c r="J263" s="278">
        <v>2258.9666666666662</v>
      </c>
      <c r="K263" s="276">
        <v>2224</v>
      </c>
      <c r="L263" s="276">
        <v>2181</v>
      </c>
      <c r="M263" s="276">
        <v>0.123</v>
      </c>
    </row>
    <row r="264" spans="1:13">
      <c r="A264" s="267">
        <v>256</v>
      </c>
      <c r="B264" s="276" t="s">
        <v>433</v>
      </c>
      <c r="C264" s="277">
        <v>73.900000000000006</v>
      </c>
      <c r="D264" s="278">
        <v>74.38333333333334</v>
      </c>
      <c r="E264" s="278">
        <v>72.066666666666677</v>
      </c>
      <c r="F264" s="278">
        <v>70.233333333333334</v>
      </c>
      <c r="G264" s="278">
        <v>67.916666666666671</v>
      </c>
      <c r="H264" s="278">
        <v>76.216666666666683</v>
      </c>
      <c r="I264" s="278">
        <v>78.533333333333346</v>
      </c>
      <c r="J264" s="278">
        <v>80.366666666666688</v>
      </c>
      <c r="K264" s="276">
        <v>76.7</v>
      </c>
      <c r="L264" s="276">
        <v>72.55</v>
      </c>
      <c r="M264" s="276">
        <v>14.84281</v>
      </c>
    </row>
    <row r="265" spans="1:13">
      <c r="A265" s="267">
        <v>257</v>
      </c>
      <c r="B265" s="276" t="s">
        <v>129</v>
      </c>
      <c r="C265" s="277">
        <v>267.3</v>
      </c>
      <c r="D265" s="278">
        <v>265.43333333333334</v>
      </c>
      <c r="E265" s="278">
        <v>259.41666666666669</v>
      </c>
      <c r="F265" s="278">
        <v>251.53333333333336</v>
      </c>
      <c r="G265" s="278">
        <v>245.51666666666671</v>
      </c>
      <c r="H265" s="278">
        <v>273.31666666666666</v>
      </c>
      <c r="I265" s="278">
        <v>279.33333333333331</v>
      </c>
      <c r="J265" s="278">
        <v>287.21666666666664</v>
      </c>
      <c r="K265" s="276">
        <v>271.45</v>
      </c>
      <c r="L265" s="276">
        <v>257.55</v>
      </c>
      <c r="M265" s="276">
        <v>173.65825000000001</v>
      </c>
    </row>
    <row r="266" spans="1:13">
      <c r="A266" s="267">
        <v>258</v>
      </c>
      <c r="B266" s="276" t="s">
        <v>423</v>
      </c>
      <c r="C266" s="277">
        <v>2165.65</v>
      </c>
      <c r="D266" s="278">
        <v>2165.1166666666663</v>
      </c>
      <c r="E266" s="278">
        <v>2095.2333333333327</v>
      </c>
      <c r="F266" s="278">
        <v>2024.8166666666662</v>
      </c>
      <c r="G266" s="278">
        <v>1954.9333333333325</v>
      </c>
      <c r="H266" s="278">
        <v>2235.5333333333328</v>
      </c>
      <c r="I266" s="278">
        <v>2305.416666666667</v>
      </c>
      <c r="J266" s="278">
        <v>2375.833333333333</v>
      </c>
      <c r="K266" s="276">
        <v>2235</v>
      </c>
      <c r="L266" s="276">
        <v>2094.6999999999998</v>
      </c>
      <c r="M266" s="276">
        <v>2.0861499999999999</v>
      </c>
    </row>
    <row r="267" spans="1:13">
      <c r="A267" s="267">
        <v>259</v>
      </c>
      <c r="B267" s="276" t="s">
        <v>424</v>
      </c>
      <c r="C267" s="277">
        <v>362.85</v>
      </c>
      <c r="D267" s="278">
        <v>363.61666666666662</v>
      </c>
      <c r="E267" s="278">
        <v>358.73333333333323</v>
      </c>
      <c r="F267" s="278">
        <v>354.61666666666662</v>
      </c>
      <c r="G267" s="278">
        <v>349.73333333333323</v>
      </c>
      <c r="H267" s="278">
        <v>367.73333333333323</v>
      </c>
      <c r="I267" s="278">
        <v>372.61666666666656</v>
      </c>
      <c r="J267" s="278">
        <v>376.73333333333323</v>
      </c>
      <c r="K267" s="276">
        <v>368.5</v>
      </c>
      <c r="L267" s="276">
        <v>359.5</v>
      </c>
      <c r="M267" s="276">
        <v>4.67333</v>
      </c>
    </row>
    <row r="268" spans="1:13">
      <c r="A268" s="267">
        <v>260</v>
      </c>
      <c r="B268" s="276" t="s">
        <v>425</v>
      </c>
      <c r="C268" s="277">
        <v>99.65</v>
      </c>
      <c r="D268" s="278">
        <v>99.850000000000009</v>
      </c>
      <c r="E268" s="278">
        <v>98.350000000000023</v>
      </c>
      <c r="F268" s="278">
        <v>97.050000000000011</v>
      </c>
      <c r="G268" s="278">
        <v>95.550000000000026</v>
      </c>
      <c r="H268" s="278">
        <v>101.15000000000002</v>
      </c>
      <c r="I268" s="278">
        <v>102.64999999999999</v>
      </c>
      <c r="J268" s="278">
        <v>103.95000000000002</v>
      </c>
      <c r="K268" s="276">
        <v>101.35</v>
      </c>
      <c r="L268" s="276">
        <v>98.55</v>
      </c>
      <c r="M268" s="276">
        <v>9.1772200000000002</v>
      </c>
    </row>
    <row r="269" spans="1:13">
      <c r="A269" s="267">
        <v>261</v>
      </c>
      <c r="B269" s="276" t="s">
        <v>426</v>
      </c>
      <c r="C269" s="277">
        <v>81.25</v>
      </c>
      <c r="D269" s="278">
        <v>81.483333333333334</v>
      </c>
      <c r="E269" s="278">
        <v>80.466666666666669</v>
      </c>
      <c r="F269" s="278">
        <v>79.683333333333337</v>
      </c>
      <c r="G269" s="278">
        <v>78.666666666666671</v>
      </c>
      <c r="H269" s="278">
        <v>82.266666666666666</v>
      </c>
      <c r="I269" s="278">
        <v>83.283333333333346</v>
      </c>
      <c r="J269" s="278">
        <v>84.066666666666663</v>
      </c>
      <c r="K269" s="276">
        <v>82.5</v>
      </c>
      <c r="L269" s="276">
        <v>80.7</v>
      </c>
      <c r="M269" s="276">
        <v>6.5957400000000002</v>
      </c>
    </row>
    <row r="270" spans="1:13">
      <c r="A270" s="267">
        <v>262</v>
      </c>
      <c r="B270" s="276" t="s">
        <v>427</v>
      </c>
      <c r="C270" s="277">
        <v>84.7</v>
      </c>
      <c r="D270" s="278">
        <v>84.383333333333326</v>
      </c>
      <c r="E270" s="278">
        <v>83.266666666666652</v>
      </c>
      <c r="F270" s="278">
        <v>81.833333333333329</v>
      </c>
      <c r="G270" s="278">
        <v>80.716666666666654</v>
      </c>
      <c r="H270" s="278">
        <v>85.816666666666649</v>
      </c>
      <c r="I270" s="278">
        <v>86.933333333333323</v>
      </c>
      <c r="J270" s="278">
        <v>88.366666666666646</v>
      </c>
      <c r="K270" s="276">
        <v>85.5</v>
      </c>
      <c r="L270" s="276">
        <v>82.95</v>
      </c>
      <c r="M270" s="276">
        <v>40.433680000000003</v>
      </c>
    </row>
    <row r="271" spans="1:13">
      <c r="A271" s="267">
        <v>263</v>
      </c>
      <c r="B271" s="276" t="s">
        <v>435</v>
      </c>
      <c r="C271" s="277">
        <v>70.55</v>
      </c>
      <c r="D271" s="278">
        <v>70.816666666666663</v>
      </c>
      <c r="E271" s="278">
        <v>69.083333333333329</v>
      </c>
      <c r="F271" s="278">
        <v>67.61666666666666</v>
      </c>
      <c r="G271" s="278">
        <v>65.883333333333326</v>
      </c>
      <c r="H271" s="278">
        <v>72.283333333333331</v>
      </c>
      <c r="I271" s="278">
        <v>74.01666666666668</v>
      </c>
      <c r="J271" s="278">
        <v>75.483333333333334</v>
      </c>
      <c r="K271" s="276">
        <v>72.55</v>
      </c>
      <c r="L271" s="276">
        <v>69.349999999999994</v>
      </c>
      <c r="M271" s="276">
        <v>9.2946100000000005</v>
      </c>
    </row>
    <row r="272" spans="1:13">
      <c r="A272" s="267">
        <v>264</v>
      </c>
      <c r="B272" s="276" t="s">
        <v>434</v>
      </c>
      <c r="C272" s="277">
        <v>127.55</v>
      </c>
      <c r="D272" s="278">
        <v>128.88333333333335</v>
      </c>
      <c r="E272" s="278">
        <v>123.4666666666667</v>
      </c>
      <c r="F272" s="278">
        <v>119.38333333333334</v>
      </c>
      <c r="G272" s="278">
        <v>113.96666666666668</v>
      </c>
      <c r="H272" s="278">
        <v>132.9666666666667</v>
      </c>
      <c r="I272" s="278">
        <v>138.38333333333338</v>
      </c>
      <c r="J272" s="278">
        <v>142.46666666666673</v>
      </c>
      <c r="K272" s="276">
        <v>134.30000000000001</v>
      </c>
      <c r="L272" s="276">
        <v>124.8</v>
      </c>
      <c r="M272" s="276">
        <v>10.066369999999999</v>
      </c>
    </row>
    <row r="273" spans="1:13">
      <c r="A273" s="267">
        <v>265</v>
      </c>
      <c r="B273" s="276" t="s">
        <v>263</v>
      </c>
      <c r="C273" s="277">
        <v>68.95</v>
      </c>
      <c r="D273" s="278">
        <v>69.850000000000009</v>
      </c>
      <c r="E273" s="278">
        <v>66.300000000000011</v>
      </c>
      <c r="F273" s="278">
        <v>63.650000000000006</v>
      </c>
      <c r="G273" s="278">
        <v>60.100000000000009</v>
      </c>
      <c r="H273" s="278">
        <v>72.500000000000014</v>
      </c>
      <c r="I273" s="278">
        <v>76.05</v>
      </c>
      <c r="J273" s="278">
        <v>78.700000000000017</v>
      </c>
      <c r="K273" s="276">
        <v>73.400000000000006</v>
      </c>
      <c r="L273" s="276">
        <v>67.2</v>
      </c>
      <c r="M273" s="276">
        <v>65.799800000000005</v>
      </c>
    </row>
    <row r="274" spans="1:13">
      <c r="A274" s="267">
        <v>266</v>
      </c>
      <c r="B274" s="276" t="s">
        <v>130</v>
      </c>
      <c r="C274" s="277">
        <v>370.4</v>
      </c>
      <c r="D274" s="278">
        <v>369.93333333333334</v>
      </c>
      <c r="E274" s="278">
        <v>363.66666666666669</v>
      </c>
      <c r="F274" s="278">
        <v>356.93333333333334</v>
      </c>
      <c r="G274" s="278">
        <v>350.66666666666669</v>
      </c>
      <c r="H274" s="278">
        <v>376.66666666666669</v>
      </c>
      <c r="I274" s="278">
        <v>382.93333333333334</v>
      </c>
      <c r="J274" s="278">
        <v>389.66666666666669</v>
      </c>
      <c r="K274" s="276">
        <v>376.2</v>
      </c>
      <c r="L274" s="276">
        <v>363.2</v>
      </c>
      <c r="M274" s="276">
        <v>75.705160000000006</v>
      </c>
    </row>
    <row r="275" spans="1:13">
      <c r="A275" s="267">
        <v>267</v>
      </c>
      <c r="B275" s="276" t="s">
        <v>264</v>
      </c>
      <c r="C275" s="277">
        <v>820.95</v>
      </c>
      <c r="D275" s="278">
        <v>816.01666666666677</v>
      </c>
      <c r="E275" s="278">
        <v>803.03333333333353</v>
      </c>
      <c r="F275" s="278">
        <v>785.11666666666679</v>
      </c>
      <c r="G275" s="278">
        <v>772.13333333333355</v>
      </c>
      <c r="H275" s="278">
        <v>833.93333333333351</v>
      </c>
      <c r="I275" s="278">
        <v>846.91666666666686</v>
      </c>
      <c r="J275" s="278">
        <v>864.83333333333348</v>
      </c>
      <c r="K275" s="276">
        <v>829</v>
      </c>
      <c r="L275" s="276">
        <v>798.1</v>
      </c>
      <c r="M275" s="276">
        <v>4.70045</v>
      </c>
    </row>
    <row r="276" spans="1:13">
      <c r="A276" s="267">
        <v>268</v>
      </c>
      <c r="B276" s="276" t="s">
        <v>131</v>
      </c>
      <c r="C276" s="277">
        <v>2562.1</v>
      </c>
      <c r="D276" s="278">
        <v>2556.1666666666665</v>
      </c>
      <c r="E276" s="278">
        <v>2542.4333333333329</v>
      </c>
      <c r="F276" s="278">
        <v>2522.7666666666664</v>
      </c>
      <c r="G276" s="278">
        <v>2509.0333333333328</v>
      </c>
      <c r="H276" s="278">
        <v>2575.833333333333</v>
      </c>
      <c r="I276" s="278">
        <v>2589.5666666666666</v>
      </c>
      <c r="J276" s="278">
        <v>2609.2333333333331</v>
      </c>
      <c r="K276" s="276">
        <v>2569.9</v>
      </c>
      <c r="L276" s="276">
        <v>2536.5</v>
      </c>
      <c r="M276" s="276">
        <v>3.6606399999999999</v>
      </c>
    </row>
    <row r="277" spans="1:13">
      <c r="A277" s="267">
        <v>269</v>
      </c>
      <c r="B277" s="276" t="s">
        <v>132</v>
      </c>
      <c r="C277" s="277">
        <v>598.54999999999995</v>
      </c>
      <c r="D277" s="278">
        <v>600.83333333333337</v>
      </c>
      <c r="E277" s="278">
        <v>593.7166666666667</v>
      </c>
      <c r="F277" s="278">
        <v>588.88333333333333</v>
      </c>
      <c r="G277" s="278">
        <v>581.76666666666665</v>
      </c>
      <c r="H277" s="278">
        <v>605.66666666666674</v>
      </c>
      <c r="I277" s="278">
        <v>612.7833333333333</v>
      </c>
      <c r="J277" s="278">
        <v>617.61666666666679</v>
      </c>
      <c r="K277" s="276">
        <v>607.95000000000005</v>
      </c>
      <c r="L277" s="276">
        <v>596</v>
      </c>
      <c r="M277" s="276">
        <v>6.3965100000000001</v>
      </c>
    </row>
    <row r="278" spans="1:13">
      <c r="A278" s="267">
        <v>270</v>
      </c>
      <c r="B278" s="276" t="s">
        <v>437</v>
      </c>
      <c r="C278" s="277">
        <v>145.69999999999999</v>
      </c>
      <c r="D278" s="278">
        <v>146.13333333333335</v>
      </c>
      <c r="E278" s="278">
        <v>143.8666666666667</v>
      </c>
      <c r="F278" s="278">
        <v>142.03333333333336</v>
      </c>
      <c r="G278" s="278">
        <v>139.76666666666671</v>
      </c>
      <c r="H278" s="278">
        <v>147.9666666666667</v>
      </c>
      <c r="I278" s="278">
        <v>150.23333333333335</v>
      </c>
      <c r="J278" s="278">
        <v>152.06666666666669</v>
      </c>
      <c r="K278" s="276">
        <v>148.4</v>
      </c>
      <c r="L278" s="276">
        <v>144.30000000000001</v>
      </c>
      <c r="M278" s="276">
        <v>7.6781800000000002</v>
      </c>
    </row>
    <row r="279" spans="1:13">
      <c r="A279" s="267">
        <v>271</v>
      </c>
      <c r="B279" s="276" t="s">
        <v>443</v>
      </c>
      <c r="C279" s="277">
        <v>671.1</v>
      </c>
      <c r="D279" s="278">
        <v>675.05</v>
      </c>
      <c r="E279" s="278">
        <v>665.09999999999991</v>
      </c>
      <c r="F279" s="278">
        <v>659.09999999999991</v>
      </c>
      <c r="G279" s="278">
        <v>649.14999999999986</v>
      </c>
      <c r="H279" s="278">
        <v>681.05</v>
      </c>
      <c r="I279" s="278">
        <v>691</v>
      </c>
      <c r="J279" s="278">
        <v>697</v>
      </c>
      <c r="K279" s="276">
        <v>685</v>
      </c>
      <c r="L279" s="276">
        <v>669.05</v>
      </c>
      <c r="M279" s="276">
        <v>2.3579400000000001</v>
      </c>
    </row>
    <row r="280" spans="1:13">
      <c r="A280" s="267">
        <v>272</v>
      </c>
      <c r="B280" s="276" t="s">
        <v>444</v>
      </c>
      <c r="C280" s="277">
        <v>338.6</v>
      </c>
      <c r="D280" s="278">
        <v>337.06666666666666</v>
      </c>
      <c r="E280" s="278">
        <v>329.13333333333333</v>
      </c>
      <c r="F280" s="278">
        <v>319.66666666666669</v>
      </c>
      <c r="G280" s="278">
        <v>311.73333333333335</v>
      </c>
      <c r="H280" s="278">
        <v>346.5333333333333</v>
      </c>
      <c r="I280" s="278">
        <v>354.46666666666658</v>
      </c>
      <c r="J280" s="278">
        <v>363.93333333333328</v>
      </c>
      <c r="K280" s="276">
        <v>345</v>
      </c>
      <c r="L280" s="276">
        <v>327.60000000000002</v>
      </c>
      <c r="M280" s="276">
        <v>4.88253</v>
      </c>
    </row>
    <row r="281" spans="1:13">
      <c r="A281" s="267">
        <v>273</v>
      </c>
      <c r="B281" s="276" t="s">
        <v>445</v>
      </c>
      <c r="C281" s="277">
        <v>563.79999999999995</v>
      </c>
      <c r="D281" s="278">
        <v>557.08333333333337</v>
      </c>
      <c r="E281" s="278">
        <v>549.16666666666674</v>
      </c>
      <c r="F281" s="278">
        <v>534.53333333333342</v>
      </c>
      <c r="G281" s="278">
        <v>526.61666666666679</v>
      </c>
      <c r="H281" s="278">
        <v>571.7166666666667</v>
      </c>
      <c r="I281" s="278">
        <v>579.63333333333344</v>
      </c>
      <c r="J281" s="278">
        <v>594.26666666666665</v>
      </c>
      <c r="K281" s="276">
        <v>565</v>
      </c>
      <c r="L281" s="276">
        <v>542.45000000000005</v>
      </c>
      <c r="M281" s="276">
        <v>6.3188000000000004</v>
      </c>
    </row>
    <row r="282" spans="1:13">
      <c r="A282" s="267">
        <v>274</v>
      </c>
      <c r="B282" s="276" t="s">
        <v>447</v>
      </c>
      <c r="C282" s="277">
        <v>37.75</v>
      </c>
      <c r="D282" s="278">
        <v>38</v>
      </c>
      <c r="E282" s="278">
        <v>37.1</v>
      </c>
      <c r="F282" s="278">
        <v>36.450000000000003</v>
      </c>
      <c r="G282" s="278">
        <v>35.550000000000004</v>
      </c>
      <c r="H282" s="278">
        <v>38.65</v>
      </c>
      <c r="I282" s="278">
        <v>39.550000000000004</v>
      </c>
      <c r="J282" s="278">
        <v>40.199999999999996</v>
      </c>
      <c r="K282" s="276">
        <v>38.9</v>
      </c>
      <c r="L282" s="276">
        <v>37.35</v>
      </c>
      <c r="M282" s="276">
        <v>23.967600000000001</v>
      </c>
    </row>
    <row r="283" spans="1:13">
      <c r="A283" s="267">
        <v>275</v>
      </c>
      <c r="B283" s="276" t="s">
        <v>449</v>
      </c>
      <c r="C283" s="277">
        <v>361.9</v>
      </c>
      <c r="D283" s="278">
        <v>364.11666666666662</v>
      </c>
      <c r="E283" s="278">
        <v>358.78333333333325</v>
      </c>
      <c r="F283" s="278">
        <v>355.66666666666663</v>
      </c>
      <c r="G283" s="278">
        <v>350.33333333333326</v>
      </c>
      <c r="H283" s="278">
        <v>367.23333333333323</v>
      </c>
      <c r="I283" s="278">
        <v>372.56666666666661</v>
      </c>
      <c r="J283" s="278">
        <v>375.68333333333322</v>
      </c>
      <c r="K283" s="276">
        <v>369.45</v>
      </c>
      <c r="L283" s="276">
        <v>361</v>
      </c>
      <c r="M283" s="276">
        <v>8.47424</v>
      </c>
    </row>
    <row r="284" spans="1:13">
      <c r="A284" s="267">
        <v>276</v>
      </c>
      <c r="B284" s="276" t="s">
        <v>439</v>
      </c>
      <c r="C284" s="277">
        <v>430.15</v>
      </c>
      <c r="D284" s="278">
        <v>428.45</v>
      </c>
      <c r="E284" s="278">
        <v>425.34999999999997</v>
      </c>
      <c r="F284" s="278">
        <v>420.54999999999995</v>
      </c>
      <c r="G284" s="278">
        <v>417.44999999999993</v>
      </c>
      <c r="H284" s="278">
        <v>433.25</v>
      </c>
      <c r="I284" s="278">
        <v>436.35</v>
      </c>
      <c r="J284" s="278">
        <v>441.15000000000003</v>
      </c>
      <c r="K284" s="276">
        <v>431.55</v>
      </c>
      <c r="L284" s="276">
        <v>423.65</v>
      </c>
      <c r="M284" s="276">
        <v>1.51295</v>
      </c>
    </row>
    <row r="285" spans="1:13">
      <c r="A285" s="267">
        <v>277</v>
      </c>
      <c r="B285" s="276" t="s">
        <v>440</v>
      </c>
      <c r="C285" s="277">
        <v>313.95</v>
      </c>
      <c r="D285" s="278">
        <v>311.98333333333329</v>
      </c>
      <c r="E285" s="278">
        <v>304.11666666666656</v>
      </c>
      <c r="F285" s="278">
        <v>294.28333333333325</v>
      </c>
      <c r="G285" s="278">
        <v>286.41666666666652</v>
      </c>
      <c r="H285" s="278">
        <v>321.81666666666661</v>
      </c>
      <c r="I285" s="278">
        <v>329.68333333333328</v>
      </c>
      <c r="J285" s="278">
        <v>339.51666666666665</v>
      </c>
      <c r="K285" s="276">
        <v>319.85000000000002</v>
      </c>
      <c r="L285" s="276">
        <v>302.14999999999998</v>
      </c>
      <c r="M285" s="276">
        <v>10.16245</v>
      </c>
    </row>
    <row r="286" spans="1:13">
      <c r="A286" s="267">
        <v>278</v>
      </c>
      <c r="B286" s="276" t="s">
        <v>451</v>
      </c>
      <c r="C286" s="277">
        <v>212.2</v>
      </c>
      <c r="D286" s="278">
        <v>213.33333333333334</v>
      </c>
      <c r="E286" s="278">
        <v>208.86666666666667</v>
      </c>
      <c r="F286" s="278">
        <v>205.53333333333333</v>
      </c>
      <c r="G286" s="278">
        <v>201.06666666666666</v>
      </c>
      <c r="H286" s="278">
        <v>216.66666666666669</v>
      </c>
      <c r="I286" s="278">
        <v>221.13333333333333</v>
      </c>
      <c r="J286" s="278">
        <v>224.4666666666667</v>
      </c>
      <c r="K286" s="276">
        <v>217.8</v>
      </c>
      <c r="L286" s="276">
        <v>210</v>
      </c>
      <c r="M286" s="276">
        <v>0.90368000000000004</v>
      </c>
    </row>
    <row r="287" spans="1:13">
      <c r="A287" s="267">
        <v>279</v>
      </c>
      <c r="B287" s="276" t="s">
        <v>133</v>
      </c>
      <c r="C287" s="277">
        <v>1846.25</v>
      </c>
      <c r="D287" s="278">
        <v>1835.2166666666665</v>
      </c>
      <c r="E287" s="278">
        <v>1813.4333333333329</v>
      </c>
      <c r="F287" s="278">
        <v>1780.6166666666666</v>
      </c>
      <c r="G287" s="278">
        <v>1758.833333333333</v>
      </c>
      <c r="H287" s="278">
        <v>1868.0333333333328</v>
      </c>
      <c r="I287" s="278">
        <v>1889.8166666666662</v>
      </c>
      <c r="J287" s="278">
        <v>1922.6333333333328</v>
      </c>
      <c r="K287" s="276">
        <v>1857</v>
      </c>
      <c r="L287" s="276">
        <v>1802.4</v>
      </c>
      <c r="M287" s="276">
        <v>39.894309999999997</v>
      </c>
    </row>
    <row r="288" spans="1:13">
      <c r="A288" s="267">
        <v>280</v>
      </c>
      <c r="B288" s="276" t="s">
        <v>441</v>
      </c>
      <c r="C288" s="277">
        <v>108.1</v>
      </c>
      <c r="D288" s="278">
        <v>107.33333333333333</v>
      </c>
      <c r="E288" s="278">
        <v>104.96666666666665</v>
      </c>
      <c r="F288" s="278">
        <v>101.83333333333333</v>
      </c>
      <c r="G288" s="278">
        <v>99.466666666666654</v>
      </c>
      <c r="H288" s="278">
        <v>110.46666666666665</v>
      </c>
      <c r="I288" s="278">
        <v>112.83333333333333</v>
      </c>
      <c r="J288" s="278">
        <v>115.96666666666665</v>
      </c>
      <c r="K288" s="276">
        <v>109.7</v>
      </c>
      <c r="L288" s="276">
        <v>104.2</v>
      </c>
      <c r="M288" s="276">
        <v>4.8940700000000001</v>
      </c>
    </row>
    <row r="289" spans="1:13">
      <c r="A289" s="267">
        <v>281</v>
      </c>
      <c r="B289" s="276" t="s">
        <v>438</v>
      </c>
      <c r="C289" s="277">
        <v>803.25</v>
      </c>
      <c r="D289" s="278">
        <v>805.25</v>
      </c>
      <c r="E289" s="278">
        <v>794.05</v>
      </c>
      <c r="F289" s="278">
        <v>784.84999999999991</v>
      </c>
      <c r="G289" s="278">
        <v>773.64999999999986</v>
      </c>
      <c r="H289" s="278">
        <v>814.45</v>
      </c>
      <c r="I289" s="278">
        <v>825.65000000000009</v>
      </c>
      <c r="J289" s="278">
        <v>834.85000000000014</v>
      </c>
      <c r="K289" s="276">
        <v>816.45</v>
      </c>
      <c r="L289" s="276">
        <v>796.05</v>
      </c>
      <c r="M289" s="276">
        <v>0.40342</v>
      </c>
    </row>
    <row r="290" spans="1:13">
      <c r="A290" s="267">
        <v>282</v>
      </c>
      <c r="B290" s="276" t="s">
        <v>442</v>
      </c>
      <c r="C290" s="277">
        <v>277.7</v>
      </c>
      <c r="D290" s="278">
        <v>278.61666666666662</v>
      </c>
      <c r="E290" s="278">
        <v>272.08333333333326</v>
      </c>
      <c r="F290" s="278">
        <v>266.46666666666664</v>
      </c>
      <c r="G290" s="278">
        <v>259.93333333333328</v>
      </c>
      <c r="H290" s="278">
        <v>284.23333333333323</v>
      </c>
      <c r="I290" s="278">
        <v>290.76666666666665</v>
      </c>
      <c r="J290" s="278">
        <v>296.38333333333321</v>
      </c>
      <c r="K290" s="276">
        <v>285.14999999999998</v>
      </c>
      <c r="L290" s="276">
        <v>273</v>
      </c>
      <c r="M290" s="276">
        <v>3.6118199999999998</v>
      </c>
    </row>
    <row r="291" spans="1:13">
      <c r="A291" s="267">
        <v>283</v>
      </c>
      <c r="B291" s="276" t="s">
        <v>1830</v>
      </c>
      <c r="C291" s="277">
        <v>578.1</v>
      </c>
      <c r="D291" s="278">
        <v>580.69999999999993</v>
      </c>
      <c r="E291" s="278">
        <v>565.39999999999986</v>
      </c>
      <c r="F291" s="278">
        <v>552.69999999999993</v>
      </c>
      <c r="G291" s="278">
        <v>537.39999999999986</v>
      </c>
      <c r="H291" s="278">
        <v>593.39999999999986</v>
      </c>
      <c r="I291" s="278">
        <v>608.69999999999982</v>
      </c>
      <c r="J291" s="278">
        <v>621.39999999999986</v>
      </c>
      <c r="K291" s="276">
        <v>596</v>
      </c>
      <c r="L291" s="276">
        <v>568</v>
      </c>
      <c r="M291" s="276">
        <v>1.0996600000000001</v>
      </c>
    </row>
    <row r="292" spans="1:13">
      <c r="A292" s="267">
        <v>284</v>
      </c>
      <c r="B292" s="276" t="s">
        <v>448</v>
      </c>
      <c r="C292" s="277">
        <v>495.2</v>
      </c>
      <c r="D292" s="278">
        <v>494.23333333333335</v>
      </c>
      <c r="E292" s="278">
        <v>489.4666666666667</v>
      </c>
      <c r="F292" s="278">
        <v>483.73333333333335</v>
      </c>
      <c r="G292" s="278">
        <v>478.9666666666667</v>
      </c>
      <c r="H292" s="278">
        <v>499.9666666666667</v>
      </c>
      <c r="I292" s="278">
        <v>504.73333333333335</v>
      </c>
      <c r="J292" s="278">
        <v>510.4666666666667</v>
      </c>
      <c r="K292" s="276">
        <v>499</v>
      </c>
      <c r="L292" s="276">
        <v>488.5</v>
      </c>
      <c r="M292" s="276">
        <v>5.2876000000000003</v>
      </c>
    </row>
    <row r="293" spans="1:13">
      <c r="A293" s="267">
        <v>285</v>
      </c>
      <c r="B293" s="276" t="s">
        <v>446</v>
      </c>
      <c r="C293" s="277">
        <v>51.25</v>
      </c>
      <c r="D293" s="278">
        <v>51.316666666666663</v>
      </c>
      <c r="E293" s="278">
        <v>50.283333333333324</v>
      </c>
      <c r="F293" s="278">
        <v>49.316666666666663</v>
      </c>
      <c r="G293" s="278">
        <v>48.283333333333324</v>
      </c>
      <c r="H293" s="278">
        <v>52.283333333333324</v>
      </c>
      <c r="I293" s="278">
        <v>53.316666666666656</v>
      </c>
      <c r="J293" s="278">
        <v>54.283333333333324</v>
      </c>
      <c r="K293" s="276">
        <v>52.35</v>
      </c>
      <c r="L293" s="276">
        <v>50.35</v>
      </c>
      <c r="M293" s="276">
        <v>42.83305</v>
      </c>
    </row>
    <row r="294" spans="1:13">
      <c r="A294" s="267">
        <v>286</v>
      </c>
      <c r="B294" s="276" t="s">
        <v>134</v>
      </c>
      <c r="C294" s="277">
        <v>88.3</v>
      </c>
      <c r="D294" s="278">
        <v>88.733333333333334</v>
      </c>
      <c r="E294" s="278">
        <v>86.366666666666674</v>
      </c>
      <c r="F294" s="278">
        <v>84.433333333333337</v>
      </c>
      <c r="G294" s="278">
        <v>82.066666666666677</v>
      </c>
      <c r="H294" s="278">
        <v>90.666666666666671</v>
      </c>
      <c r="I294" s="278">
        <v>93.033333333333317</v>
      </c>
      <c r="J294" s="278">
        <v>94.966666666666669</v>
      </c>
      <c r="K294" s="276">
        <v>91.1</v>
      </c>
      <c r="L294" s="276">
        <v>86.8</v>
      </c>
      <c r="M294" s="276">
        <v>326.17599999999999</v>
      </c>
    </row>
    <row r="295" spans="1:13">
      <c r="A295" s="267">
        <v>287</v>
      </c>
      <c r="B295" s="276" t="s">
        <v>358</v>
      </c>
      <c r="C295" s="277">
        <v>2237.15</v>
      </c>
      <c r="D295" s="278">
        <v>2243.0833333333335</v>
      </c>
      <c r="E295" s="278">
        <v>2224.0666666666671</v>
      </c>
      <c r="F295" s="278">
        <v>2210.9833333333336</v>
      </c>
      <c r="G295" s="278">
        <v>2191.9666666666672</v>
      </c>
      <c r="H295" s="278">
        <v>2256.166666666667</v>
      </c>
      <c r="I295" s="278">
        <v>2275.1833333333334</v>
      </c>
      <c r="J295" s="278">
        <v>2288.2666666666669</v>
      </c>
      <c r="K295" s="276">
        <v>2262.1</v>
      </c>
      <c r="L295" s="276">
        <v>2230</v>
      </c>
      <c r="M295" s="276">
        <v>0.56488000000000005</v>
      </c>
    </row>
    <row r="296" spans="1:13">
      <c r="A296" s="267">
        <v>288</v>
      </c>
      <c r="B296" s="276" t="s">
        <v>1841</v>
      </c>
      <c r="C296" s="277">
        <v>228.15</v>
      </c>
      <c r="D296" s="278">
        <v>227.79999999999998</v>
      </c>
      <c r="E296" s="278">
        <v>225.69999999999996</v>
      </c>
      <c r="F296" s="278">
        <v>223.24999999999997</v>
      </c>
      <c r="G296" s="278">
        <v>221.14999999999995</v>
      </c>
      <c r="H296" s="278">
        <v>230.24999999999997</v>
      </c>
      <c r="I296" s="278">
        <v>232.35</v>
      </c>
      <c r="J296" s="278">
        <v>234.79999999999998</v>
      </c>
      <c r="K296" s="276">
        <v>229.9</v>
      </c>
      <c r="L296" s="276">
        <v>225.35</v>
      </c>
      <c r="M296" s="276">
        <v>0.73262000000000005</v>
      </c>
    </row>
    <row r="297" spans="1:13">
      <c r="A297" s="267">
        <v>289</v>
      </c>
      <c r="B297" s="276" t="s">
        <v>454</v>
      </c>
      <c r="C297" s="277">
        <v>331.65</v>
      </c>
      <c r="D297" s="278">
        <v>327.71666666666664</v>
      </c>
      <c r="E297" s="278">
        <v>320.93333333333328</v>
      </c>
      <c r="F297" s="278">
        <v>310.21666666666664</v>
      </c>
      <c r="G297" s="278">
        <v>303.43333333333328</v>
      </c>
      <c r="H297" s="278">
        <v>338.43333333333328</v>
      </c>
      <c r="I297" s="278">
        <v>345.2166666666667</v>
      </c>
      <c r="J297" s="278">
        <v>355.93333333333328</v>
      </c>
      <c r="K297" s="276">
        <v>334.5</v>
      </c>
      <c r="L297" s="276">
        <v>317</v>
      </c>
      <c r="M297" s="276">
        <v>54.096550000000001</v>
      </c>
    </row>
    <row r="298" spans="1:13">
      <c r="A298" s="267">
        <v>290</v>
      </c>
      <c r="B298" s="276" t="s">
        <v>452</v>
      </c>
      <c r="C298" s="277">
        <v>4675.8999999999996</v>
      </c>
      <c r="D298" s="278">
        <v>4602.9666666666662</v>
      </c>
      <c r="E298" s="278">
        <v>4482.9333333333325</v>
      </c>
      <c r="F298" s="278">
        <v>4289.9666666666662</v>
      </c>
      <c r="G298" s="278">
        <v>4169.9333333333325</v>
      </c>
      <c r="H298" s="278">
        <v>4795.9333333333325</v>
      </c>
      <c r="I298" s="278">
        <v>4915.9666666666672</v>
      </c>
      <c r="J298" s="278">
        <v>5108.9333333333325</v>
      </c>
      <c r="K298" s="276">
        <v>4723</v>
      </c>
      <c r="L298" s="276">
        <v>4410</v>
      </c>
      <c r="M298" s="276">
        <v>0.27461999999999998</v>
      </c>
    </row>
    <row r="299" spans="1:13">
      <c r="A299" s="267">
        <v>291</v>
      </c>
      <c r="B299" s="276" t="s">
        <v>455</v>
      </c>
      <c r="C299" s="277">
        <v>39.25</v>
      </c>
      <c r="D299" s="278">
        <v>39.1</v>
      </c>
      <c r="E299" s="278">
        <v>38.35</v>
      </c>
      <c r="F299" s="278">
        <v>37.450000000000003</v>
      </c>
      <c r="G299" s="278">
        <v>36.700000000000003</v>
      </c>
      <c r="H299" s="278">
        <v>40</v>
      </c>
      <c r="I299" s="278">
        <v>40.75</v>
      </c>
      <c r="J299" s="278">
        <v>41.65</v>
      </c>
      <c r="K299" s="276">
        <v>39.85</v>
      </c>
      <c r="L299" s="276">
        <v>38.200000000000003</v>
      </c>
      <c r="M299" s="276">
        <v>20.547969999999999</v>
      </c>
    </row>
    <row r="300" spans="1:13">
      <c r="A300" s="267">
        <v>292</v>
      </c>
      <c r="B300" s="276" t="s">
        <v>135</v>
      </c>
      <c r="C300" s="277">
        <v>348.8</v>
      </c>
      <c r="D300" s="278">
        <v>351.41666666666669</v>
      </c>
      <c r="E300" s="278">
        <v>340.38333333333338</v>
      </c>
      <c r="F300" s="278">
        <v>331.9666666666667</v>
      </c>
      <c r="G300" s="278">
        <v>320.93333333333339</v>
      </c>
      <c r="H300" s="278">
        <v>359.83333333333337</v>
      </c>
      <c r="I300" s="278">
        <v>370.86666666666667</v>
      </c>
      <c r="J300" s="278">
        <v>379.28333333333336</v>
      </c>
      <c r="K300" s="276">
        <v>362.45</v>
      </c>
      <c r="L300" s="276">
        <v>343</v>
      </c>
      <c r="M300" s="276">
        <v>99.09975</v>
      </c>
    </row>
    <row r="301" spans="1:13">
      <c r="A301" s="267">
        <v>293</v>
      </c>
      <c r="B301" s="276" t="s">
        <v>456</v>
      </c>
      <c r="C301" s="277">
        <v>898.75</v>
      </c>
      <c r="D301" s="278">
        <v>898.41666666666663</v>
      </c>
      <c r="E301" s="278">
        <v>886.83333333333326</v>
      </c>
      <c r="F301" s="278">
        <v>874.91666666666663</v>
      </c>
      <c r="G301" s="278">
        <v>863.33333333333326</v>
      </c>
      <c r="H301" s="278">
        <v>910.33333333333326</v>
      </c>
      <c r="I301" s="278">
        <v>921.91666666666652</v>
      </c>
      <c r="J301" s="278">
        <v>933.83333333333326</v>
      </c>
      <c r="K301" s="276">
        <v>910</v>
      </c>
      <c r="L301" s="276">
        <v>886.5</v>
      </c>
      <c r="M301" s="276">
        <v>0.46945999999999999</v>
      </c>
    </row>
    <row r="302" spans="1:13">
      <c r="A302" s="267">
        <v>294</v>
      </c>
      <c r="B302" s="276" t="s">
        <v>136</v>
      </c>
      <c r="C302" s="277">
        <v>1149.5</v>
      </c>
      <c r="D302" s="278">
        <v>1146.75</v>
      </c>
      <c r="E302" s="278">
        <v>1131.5</v>
      </c>
      <c r="F302" s="278">
        <v>1113.5</v>
      </c>
      <c r="G302" s="278">
        <v>1098.25</v>
      </c>
      <c r="H302" s="278">
        <v>1164.75</v>
      </c>
      <c r="I302" s="278">
        <v>1180</v>
      </c>
      <c r="J302" s="278">
        <v>1198</v>
      </c>
      <c r="K302" s="276">
        <v>1162</v>
      </c>
      <c r="L302" s="276">
        <v>1128.75</v>
      </c>
      <c r="M302" s="276">
        <v>65.429180000000002</v>
      </c>
    </row>
    <row r="303" spans="1:13">
      <c r="A303" s="267">
        <v>295</v>
      </c>
      <c r="B303" s="276" t="s">
        <v>266</v>
      </c>
      <c r="C303" s="277">
        <v>3265.15</v>
      </c>
      <c r="D303" s="278">
        <v>3283.9833333333336</v>
      </c>
      <c r="E303" s="278">
        <v>3237.9666666666672</v>
      </c>
      <c r="F303" s="278">
        <v>3210.7833333333338</v>
      </c>
      <c r="G303" s="278">
        <v>3164.7666666666673</v>
      </c>
      <c r="H303" s="278">
        <v>3311.166666666667</v>
      </c>
      <c r="I303" s="278">
        <v>3357.1833333333334</v>
      </c>
      <c r="J303" s="278">
        <v>3384.3666666666668</v>
      </c>
      <c r="K303" s="276">
        <v>3330</v>
      </c>
      <c r="L303" s="276">
        <v>3256.8</v>
      </c>
      <c r="M303" s="276">
        <v>2.51735</v>
      </c>
    </row>
    <row r="304" spans="1:13">
      <c r="A304" s="267">
        <v>296</v>
      </c>
      <c r="B304" s="276" t="s">
        <v>265</v>
      </c>
      <c r="C304" s="277">
        <v>1802.3</v>
      </c>
      <c r="D304" s="278">
        <v>1795.7833333333335</v>
      </c>
      <c r="E304" s="278">
        <v>1771.5666666666671</v>
      </c>
      <c r="F304" s="278">
        <v>1740.8333333333335</v>
      </c>
      <c r="G304" s="278">
        <v>1716.616666666667</v>
      </c>
      <c r="H304" s="278">
        <v>1826.5166666666671</v>
      </c>
      <c r="I304" s="278">
        <v>1850.7333333333338</v>
      </c>
      <c r="J304" s="278">
        <v>1881.4666666666672</v>
      </c>
      <c r="K304" s="276">
        <v>1820</v>
      </c>
      <c r="L304" s="276">
        <v>1765.05</v>
      </c>
      <c r="M304" s="276">
        <v>1.24701</v>
      </c>
    </row>
    <row r="305" spans="1:13">
      <c r="A305" s="267">
        <v>297</v>
      </c>
      <c r="B305" s="276" t="s">
        <v>137</v>
      </c>
      <c r="C305" s="277">
        <v>933.3</v>
      </c>
      <c r="D305" s="278">
        <v>927.98333333333323</v>
      </c>
      <c r="E305" s="278">
        <v>919.41666666666652</v>
      </c>
      <c r="F305" s="278">
        <v>905.5333333333333</v>
      </c>
      <c r="G305" s="278">
        <v>896.96666666666658</v>
      </c>
      <c r="H305" s="278">
        <v>941.86666666666645</v>
      </c>
      <c r="I305" s="278">
        <v>950.43333333333328</v>
      </c>
      <c r="J305" s="278">
        <v>964.31666666666638</v>
      </c>
      <c r="K305" s="276">
        <v>936.55</v>
      </c>
      <c r="L305" s="276">
        <v>914.1</v>
      </c>
      <c r="M305" s="276">
        <v>41.661239999999999</v>
      </c>
    </row>
    <row r="306" spans="1:13">
      <c r="A306" s="267">
        <v>298</v>
      </c>
      <c r="B306" s="276" t="s">
        <v>457</v>
      </c>
      <c r="C306" s="277">
        <v>1593.7</v>
      </c>
      <c r="D306" s="278">
        <v>1595.2</v>
      </c>
      <c r="E306" s="278">
        <v>1576.5</v>
      </c>
      <c r="F306" s="278">
        <v>1559.3</v>
      </c>
      <c r="G306" s="278">
        <v>1540.6</v>
      </c>
      <c r="H306" s="278">
        <v>1612.4</v>
      </c>
      <c r="I306" s="278">
        <v>1631.1000000000004</v>
      </c>
      <c r="J306" s="278">
        <v>1648.3000000000002</v>
      </c>
      <c r="K306" s="276">
        <v>1613.9</v>
      </c>
      <c r="L306" s="276">
        <v>1578</v>
      </c>
      <c r="M306" s="276">
        <v>0.32668000000000003</v>
      </c>
    </row>
    <row r="307" spans="1:13">
      <c r="A307" s="267">
        <v>299</v>
      </c>
      <c r="B307" s="276" t="s">
        <v>138</v>
      </c>
      <c r="C307" s="277">
        <v>750.55</v>
      </c>
      <c r="D307" s="278">
        <v>752.73333333333323</v>
      </c>
      <c r="E307" s="278">
        <v>741.01666666666642</v>
      </c>
      <c r="F307" s="278">
        <v>731.48333333333323</v>
      </c>
      <c r="G307" s="278">
        <v>719.76666666666642</v>
      </c>
      <c r="H307" s="278">
        <v>762.26666666666642</v>
      </c>
      <c r="I307" s="278">
        <v>773.98333333333335</v>
      </c>
      <c r="J307" s="278">
        <v>783.51666666666642</v>
      </c>
      <c r="K307" s="276">
        <v>764.45</v>
      </c>
      <c r="L307" s="276">
        <v>743.2</v>
      </c>
      <c r="M307" s="276">
        <v>53.56456</v>
      </c>
    </row>
    <row r="308" spans="1:13">
      <c r="A308" s="267">
        <v>300</v>
      </c>
      <c r="B308" s="276" t="s">
        <v>139</v>
      </c>
      <c r="C308" s="277">
        <v>167.8</v>
      </c>
      <c r="D308" s="278">
        <v>167.43333333333334</v>
      </c>
      <c r="E308" s="278">
        <v>164.16666666666669</v>
      </c>
      <c r="F308" s="278">
        <v>160.53333333333336</v>
      </c>
      <c r="G308" s="278">
        <v>157.26666666666671</v>
      </c>
      <c r="H308" s="278">
        <v>171.06666666666666</v>
      </c>
      <c r="I308" s="278">
        <v>174.33333333333331</v>
      </c>
      <c r="J308" s="278">
        <v>177.96666666666664</v>
      </c>
      <c r="K308" s="276">
        <v>170.7</v>
      </c>
      <c r="L308" s="276">
        <v>163.80000000000001</v>
      </c>
      <c r="M308" s="276">
        <v>123.28077</v>
      </c>
    </row>
    <row r="309" spans="1:13">
      <c r="A309" s="267">
        <v>301</v>
      </c>
      <c r="B309" s="276" t="s">
        <v>319</v>
      </c>
      <c r="C309" s="277">
        <v>14.2</v>
      </c>
      <c r="D309" s="278">
        <v>13.883333333333333</v>
      </c>
      <c r="E309" s="278">
        <v>13.416666666666666</v>
      </c>
      <c r="F309" s="278">
        <v>12.633333333333333</v>
      </c>
      <c r="G309" s="278">
        <v>12.166666666666666</v>
      </c>
      <c r="H309" s="278">
        <v>14.666666666666666</v>
      </c>
      <c r="I309" s="278">
        <v>15.133333333333335</v>
      </c>
      <c r="J309" s="278">
        <v>15.916666666666666</v>
      </c>
      <c r="K309" s="276">
        <v>14.35</v>
      </c>
      <c r="L309" s="276">
        <v>13.1</v>
      </c>
      <c r="M309" s="276">
        <v>129.19438</v>
      </c>
    </row>
    <row r="310" spans="1:13">
      <c r="A310" s="267">
        <v>302</v>
      </c>
      <c r="B310" s="276" t="s">
        <v>464</v>
      </c>
      <c r="C310" s="277">
        <v>159.94999999999999</v>
      </c>
      <c r="D310" s="278">
        <v>160.41666666666666</v>
      </c>
      <c r="E310" s="278">
        <v>156.93333333333331</v>
      </c>
      <c r="F310" s="278">
        <v>153.91666666666666</v>
      </c>
      <c r="G310" s="278">
        <v>150.43333333333331</v>
      </c>
      <c r="H310" s="278">
        <v>163.43333333333331</v>
      </c>
      <c r="I310" s="278">
        <v>166.91666666666666</v>
      </c>
      <c r="J310" s="278">
        <v>169.93333333333331</v>
      </c>
      <c r="K310" s="276">
        <v>163.9</v>
      </c>
      <c r="L310" s="276">
        <v>157.4</v>
      </c>
      <c r="M310" s="276">
        <v>1.0361499999999999</v>
      </c>
    </row>
    <row r="311" spans="1:13">
      <c r="A311" s="267">
        <v>303</v>
      </c>
      <c r="B311" s="276" t="s">
        <v>466</v>
      </c>
      <c r="C311" s="277">
        <v>398.25</v>
      </c>
      <c r="D311" s="278">
        <v>396.08333333333331</v>
      </c>
      <c r="E311" s="278">
        <v>392.16666666666663</v>
      </c>
      <c r="F311" s="278">
        <v>386.08333333333331</v>
      </c>
      <c r="G311" s="278">
        <v>382.16666666666663</v>
      </c>
      <c r="H311" s="278">
        <v>402.16666666666663</v>
      </c>
      <c r="I311" s="278">
        <v>406.08333333333326</v>
      </c>
      <c r="J311" s="278">
        <v>412.16666666666663</v>
      </c>
      <c r="K311" s="276">
        <v>400</v>
      </c>
      <c r="L311" s="276">
        <v>390</v>
      </c>
      <c r="M311" s="276">
        <v>0.38578000000000001</v>
      </c>
    </row>
    <row r="312" spans="1:13">
      <c r="A312" s="267">
        <v>304</v>
      </c>
      <c r="B312" s="276" t="s">
        <v>462</v>
      </c>
      <c r="C312" s="277">
        <v>3649.25</v>
      </c>
      <c r="D312" s="278">
        <v>3661.5</v>
      </c>
      <c r="E312" s="278">
        <v>3614.05</v>
      </c>
      <c r="F312" s="278">
        <v>3578.8500000000004</v>
      </c>
      <c r="G312" s="278">
        <v>3531.4000000000005</v>
      </c>
      <c r="H312" s="278">
        <v>3696.7</v>
      </c>
      <c r="I312" s="278">
        <v>3744.1499999999996</v>
      </c>
      <c r="J312" s="278">
        <v>3779.3499999999995</v>
      </c>
      <c r="K312" s="276">
        <v>3708.95</v>
      </c>
      <c r="L312" s="276">
        <v>3626.3</v>
      </c>
      <c r="M312" s="276">
        <v>0.13461999999999999</v>
      </c>
    </row>
    <row r="313" spans="1:13">
      <c r="A313" s="267">
        <v>305</v>
      </c>
      <c r="B313" s="276" t="s">
        <v>463</v>
      </c>
      <c r="C313" s="277">
        <v>316.35000000000002</v>
      </c>
      <c r="D313" s="278">
        <v>317.48333333333335</v>
      </c>
      <c r="E313" s="278">
        <v>303.9666666666667</v>
      </c>
      <c r="F313" s="278">
        <v>291.58333333333337</v>
      </c>
      <c r="G313" s="278">
        <v>278.06666666666672</v>
      </c>
      <c r="H313" s="278">
        <v>329.86666666666667</v>
      </c>
      <c r="I313" s="278">
        <v>343.38333333333333</v>
      </c>
      <c r="J313" s="278">
        <v>355.76666666666665</v>
      </c>
      <c r="K313" s="276">
        <v>331</v>
      </c>
      <c r="L313" s="276">
        <v>305.10000000000002</v>
      </c>
      <c r="M313" s="276">
        <v>3.3064499999999999</v>
      </c>
    </row>
    <row r="314" spans="1:13">
      <c r="A314" s="267">
        <v>306</v>
      </c>
      <c r="B314" s="276" t="s">
        <v>140</v>
      </c>
      <c r="C314" s="277">
        <v>173.85</v>
      </c>
      <c r="D314" s="278">
        <v>173.98333333333335</v>
      </c>
      <c r="E314" s="278">
        <v>171.66666666666669</v>
      </c>
      <c r="F314" s="278">
        <v>169.48333333333335</v>
      </c>
      <c r="G314" s="278">
        <v>167.16666666666669</v>
      </c>
      <c r="H314" s="278">
        <v>176.16666666666669</v>
      </c>
      <c r="I314" s="278">
        <v>178.48333333333335</v>
      </c>
      <c r="J314" s="278">
        <v>180.66666666666669</v>
      </c>
      <c r="K314" s="276">
        <v>176.3</v>
      </c>
      <c r="L314" s="276">
        <v>171.8</v>
      </c>
      <c r="M314" s="276">
        <v>45.764989999999997</v>
      </c>
    </row>
    <row r="315" spans="1:13">
      <c r="A315" s="267">
        <v>307</v>
      </c>
      <c r="B315" s="276" t="s">
        <v>141</v>
      </c>
      <c r="C315" s="277">
        <v>395.05</v>
      </c>
      <c r="D315" s="278">
        <v>394.7166666666667</v>
      </c>
      <c r="E315" s="278">
        <v>391.13333333333338</v>
      </c>
      <c r="F315" s="278">
        <v>387.2166666666667</v>
      </c>
      <c r="G315" s="278">
        <v>383.63333333333338</v>
      </c>
      <c r="H315" s="278">
        <v>398.63333333333338</v>
      </c>
      <c r="I315" s="278">
        <v>402.21666666666664</v>
      </c>
      <c r="J315" s="278">
        <v>406.13333333333338</v>
      </c>
      <c r="K315" s="276">
        <v>398.3</v>
      </c>
      <c r="L315" s="276">
        <v>390.8</v>
      </c>
      <c r="M315" s="276">
        <v>36.311059999999998</v>
      </c>
    </row>
    <row r="316" spans="1:13">
      <c r="A316" s="267">
        <v>308</v>
      </c>
      <c r="B316" s="276" t="s">
        <v>142</v>
      </c>
      <c r="C316" s="277">
        <v>7803.15</v>
      </c>
      <c r="D316" s="278">
        <v>7775.6833333333334</v>
      </c>
      <c r="E316" s="278">
        <v>7668.7166666666672</v>
      </c>
      <c r="F316" s="278">
        <v>7534.2833333333338</v>
      </c>
      <c r="G316" s="278">
        <v>7427.3166666666675</v>
      </c>
      <c r="H316" s="278">
        <v>7910.1166666666668</v>
      </c>
      <c r="I316" s="278">
        <v>8017.0833333333321</v>
      </c>
      <c r="J316" s="278">
        <v>8151.5166666666664</v>
      </c>
      <c r="K316" s="276">
        <v>7882.65</v>
      </c>
      <c r="L316" s="276">
        <v>7641.25</v>
      </c>
      <c r="M316" s="276">
        <v>23.935359999999999</v>
      </c>
    </row>
    <row r="317" spans="1:13">
      <c r="A317" s="267">
        <v>309</v>
      </c>
      <c r="B317" s="276" t="s">
        <v>458</v>
      </c>
      <c r="C317" s="277">
        <v>1004.6</v>
      </c>
      <c r="D317" s="278">
        <v>1014.9166666666666</v>
      </c>
      <c r="E317" s="278">
        <v>985.68333333333317</v>
      </c>
      <c r="F317" s="278">
        <v>966.76666666666654</v>
      </c>
      <c r="G317" s="278">
        <v>937.53333333333308</v>
      </c>
      <c r="H317" s="278">
        <v>1033.8333333333333</v>
      </c>
      <c r="I317" s="278">
        <v>1063.0666666666666</v>
      </c>
      <c r="J317" s="278">
        <v>1081.9833333333333</v>
      </c>
      <c r="K317" s="276">
        <v>1044.1500000000001</v>
      </c>
      <c r="L317" s="276">
        <v>996</v>
      </c>
      <c r="M317" s="276">
        <v>0.2218</v>
      </c>
    </row>
    <row r="318" spans="1:13">
      <c r="A318" s="267">
        <v>310</v>
      </c>
      <c r="B318" s="276" t="s">
        <v>143</v>
      </c>
      <c r="C318" s="277">
        <v>579.6</v>
      </c>
      <c r="D318" s="278">
        <v>578.11666666666667</v>
      </c>
      <c r="E318" s="278">
        <v>574.58333333333337</v>
      </c>
      <c r="F318" s="278">
        <v>569.56666666666672</v>
      </c>
      <c r="G318" s="278">
        <v>566.03333333333342</v>
      </c>
      <c r="H318" s="278">
        <v>583.13333333333333</v>
      </c>
      <c r="I318" s="278">
        <v>586.66666666666663</v>
      </c>
      <c r="J318" s="278">
        <v>591.68333333333328</v>
      </c>
      <c r="K318" s="276">
        <v>581.65</v>
      </c>
      <c r="L318" s="276">
        <v>573.1</v>
      </c>
      <c r="M318" s="276">
        <v>20.86026</v>
      </c>
    </row>
    <row r="319" spans="1:13">
      <c r="A319" s="267">
        <v>311</v>
      </c>
      <c r="B319" s="276" t="s">
        <v>472</v>
      </c>
      <c r="C319" s="277">
        <v>1566.05</v>
      </c>
      <c r="D319" s="278">
        <v>1569.6833333333334</v>
      </c>
      <c r="E319" s="278">
        <v>1556.3666666666668</v>
      </c>
      <c r="F319" s="278">
        <v>1546.6833333333334</v>
      </c>
      <c r="G319" s="278">
        <v>1533.3666666666668</v>
      </c>
      <c r="H319" s="278">
        <v>1579.3666666666668</v>
      </c>
      <c r="I319" s="278">
        <v>1592.6833333333334</v>
      </c>
      <c r="J319" s="278">
        <v>1602.3666666666668</v>
      </c>
      <c r="K319" s="276">
        <v>1583</v>
      </c>
      <c r="L319" s="276">
        <v>1560</v>
      </c>
      <c r="M319" s="276">
        <v>1.56315</v>
      </c>
    </row>
    <row r="320" spans="1:13">
      <c r="A320" s="267">
        <v>312</v>
      </c>
      <c r="B320" s="276" t="s">
        <v>468</v>
      </c>
      <c r="C320" s="277">
        <v>1995.05</v>
      </c>
      <c r="D320" s="278">
        <v>2021.3500000000001</v>
      </c>
      <c r="E320" s="278">
        <v>1961.7000000000003</v>
      </c>
      <c r="F320" s="278">
        <v>1928.3500000000001</v>
      </c>
      <c r="G320" s="278">
        <v>1868.7000000000003</v>
      </c>
      <c r="H320" s="278">
        <v>2054.7000000000003</v>
      </c>
      <c r="I320" s="278">
        <v>2114.3500000000004</v>
      </c>
      <c r="J320" s="278">
        <v>2147.7000000000003</v>
      </c>
      <c r="K320" s="276">
        <v>2081</v>
      </c>
      <c r="L320" s="276">
        <v>1988</v>
      </c>
      <c r="M320" s="276">
        <v>2.3241100000000001</v>
      </c>
    </row>
    <row r="321" spans="1:13">
      <c r="A321" s="267">
        <v>313</v>
      </c>
      <c r="B321" s="276" t="s">
        <v>144</v>
      </c>
      <c r="C321" s="277">
        <v>637.54999999999995</v>
      </c>
      <c r="D321" s="278">
        <v>636.13333333333333</v>
      </c>
      <c r="E321" s="278">
        <v>632.41666666666663</v>
      </c>
      <c r="F321" s="278">
        <v>627.2833333333333</v>
      </c>
      <c r="G321" s="278">
        <v>623.56666666666661</v>
      </c>
      <c r="H321" s="278">
        <v>641.26666666666665</v>
      </c>
      <c r="I321" s="278">
        <v>644.98333333333335</v>
      </c>
      <c r="J321" s="278">
        <v>650.11666666666667</v>
      </c>
      <c r="K321" s="276">
        <v>639.85</v>
      </c>
      <c r="L321" s="276">
        <v>631</v>
      </c>
      <c r="M321" s="276">
        <v>8.6361899999999991</v>
      </c>
    </row>
    <row r="322" spans="1:13">
      <c r="A322" s="267">
        <v>314</v>
      </c>
      <c r="B322" s="276" t="s">
        <v>145</v>
      </c>
      <c r="C322" s="277">
        <v>1037.55</v>
      </c>
      <c r="D322" s="278">
        <v>1039.4166666666667</v>
      </c>
      <c r="E322" s="278">
        <v>1023.1333333333334</v>
      </c>
      <c r="F322" s="278">
        <v>1008.7166666666667</v>
      </c>
      <c r="G322" s="278">
        <v>992.43333333333339</v>
      </c>
      <c r="H322" s="278">
        <v>1053.8333333333335</v>
      </c>
      <c r="I322" s="278">
        <v>1070.1166666666668</v>
      </c>
      <c r="J322" s="278">
        <v>1084.5333333333335</v>
      </c>
      <c r="K322" s="276">
        <v>1055.7</v>
      </c>
      <c r="L322" s="276">
        <v>1025</v>
      </c>
      <c r="M322" s="276">
        <v>5.2256099999999996</v>
      </c>
    </row>
    <row r="323" spans="1:13">
      <c r="A323" s="267">
        <v>315</v>
      </c>
      <c r="B323" s="276" t="s">
        <v>465</v>
      </c>
      <c r="C323" s="277">
        <v>198.05</v>
      </c>
      <c r="D323" s="278">
        <v>200.01666666666665</v>
      </c>
      <c r="E323" s="278">
        <v>195.08333333333331</v>
      </c>
      <c r="F323" s="278">
        <v>192.11666666666667</v>
      </c>
      <c r="G323" s="278">
        <v>187.18333333333334</v>
      </c>
      <c r="H323" s="278">
        <v>202.98333333333329</v>
      </c>
      <c r="I323" s="278">
        <v>207.91666666666663</v>
      </c>
      <c r="J323" s="278">
        <v>210.88333333333327</v>
      </c>
      <c r="K323" s="276">
        <v>204.95</v>
      </c>
      <c r="L323" s="276">
        <v>197.05</v>
      </c>
      <c r="M323" s="276">
        <v>1.74072</v>
      </c>
    </row>
    <row r="324" spans="1:13">
      <c r="A324" s="267">
        <v>316</v>
      </c>
      <c r="B324" s="276" t="s">
        <v>1975</v>
      </c>
      <c r="C324" s="277">
        <v>193.65</v>
      </c>
      <c r="D324" s="278">
        <v>194.71666666666667</v>
      </c>
      <c r="E324" s="278">
        <v>191.93333333333334</v>
      </c>
      <c r="F324" s="278">
        <v>190.21666666666667</v>
      </c>
      <c r="G324" s="278">
        <v>187.43333333333334</v>
      </c>
      <c r="H324" s="278">
        <v>196.43333333333334</v>
      </c>
      <c r="I324" s="278">
        <v>199.2166666666667</v>
      </c>
      <c r="J324" s="278">
        <v>200.93333333333334</v>
      </c>
      <c r="K324" s="276">
        <v>197.5</v>
      </c>
      <c r="L324" s="276">
        <v>193</v>
      </c>
      <c r="M324" s="276">
        <v>2.7574100000000001</v>
      </c>
    </row>
    <row r="325" spans="1:13">
      <c r="A325" s="267">
        <v>317</v>
      </c>
      <c r="B325" s="276" t="s">
        <v>469</v>
      </c>
      <c r="C325" s="277">
        <v>84.45</v>
      </c>
      <c r="D325" s="278">
        <v>84.166666666666671</v>
      </c>
      <c r="E325" s="278">
        <v>82.533333333333346</v>
      </c>
      <c r="F325" s="278">
        <v>80.616666666666674</v>
      </c>
      <c r="G325" s="278">
        <v>78.983333333333348</v>
      </c>
      <c r="H325" s="278">
        <v>86.083333333333343</v>
      </c>
      <c r="I325" s="278">
        <v>87.716666666666669</v>
      </c>
      <c r="J325" s="278">
        <v>89.63333333333334</v>
      </c>
      <c r="K325" s="276">
        <v>85.8</v>
      </c>
      <c r="L325" s="276">
        <v>82.25</v>
      </c>
      <c r="M325" s="276">
        <v>19.57525</v>
      </c>
    </row>
    <row r="326" spans="1:13">
      <c r="A326" s="267">
        <v>318</v>
      </c>
      <c r="B326" s="276" t="s">
        <v>470</v>
      </c>
      <c r="C326" s="277">
        <v>393.05</v>
      </c>
      <c r="D326" s="278">
        <v>395.88333333333338</v>
      </c>
      <c r="E326" s="278">
        <v>382.36666666666679</v>
      </c>
      <c r="F326" s="278">
        <v>371.68333333333339</v>
      </c>
      <c r="G326" s="278">
        <v>358.1666666666668</v>
      </c>
      <c r="H326" s="278">
        <v>406.56666666666678</v>
      </c>
      <c r="I326" s="278">
        <v>420.08333333333331</v>
      </c>
      <c r="J326" s="278">
        <v>430.76666666666677</v>
      </c>
      <c r="K326" s="276">
        <v>409.4</v>
      </c>
      <c r="L326" s="276">
        <v>385.2</v>
      </c>
      <c r="M326" s="276">
        <v>4.5719900000000004</v>
      </c>
    </row>
    <row r="327" spans="1:13">
      <c r="A327" s="267">
        <v>319</v>
      </c>
      <c r="B327" s="276" t="s">
        <v>146</v>
      </c>
      <c r="C327" s="277">
        <v>1437.95</v>
      </c>
      <c r="D327" s="278">
        <v>1440.05</v>
      </c>
      <c r="E327" s="278">
        <v>1426</v>
      </c>
      <c r="F327" s="278">
        <v>1414.05</v>
      </c>
      <c r="G327" s="278">
        <v>1400</v>
      </c>
      <c r="H327" s="278">
        <v>1452</v>
      </c>
      <c r="I327" s="278">
        <v>1466.0499999999997</v>
      </c>
      <c r="J327" s="278">
        <v>1478</v>
      </c>
      <c r="K327" s="276">
        <v>1454.1</v>
      </c>
      <c r="L327" s="276">
        <v>1428.1</v>
      </c>
      <c r="M327" s="276">
        <v>7.34335</v>
      </c>
    </row>
    <row r="328" spans="1:13">
      <c r="A328" s="267">
        <v>320</v>
      </c>
      <c r="B328" s="276" t="s">
        <v>459</v>
      </c>
      <c r="C328" s="277">
        <v>19.600000000000001</v>
      </c>
      <c r="D328" s="278">
        <v>19.283333333333331</v>
      </c>
      <c r="E328" s="278">
        <v>17.116666666666664</v>
      </c>
      <c r="F328" s="278">
        <v>14.633333333333333</v>
      </c>
      <c r="G328" s="278">
        <v>12.466666666666665</v>
      </c>
      <c r="H328" s="278">
        <v>21.766666666666662</v>
      </c>
      <c r="I328" s="278">
        <v>23.933333333333334</v>
      </c>
      <c r="J328" s="278">
        <v>26.416666666666661</v>
      </c>
      <c r="K328" s="276">
        <v>21.45</v>
      </c>
      <c r="L328" s="276">
        <v>16.8</v>
      </c>
      <c r="M328" s="276">
        <v>37.10228</v>
      </c>
    </row>
    <row r="329" spans="1:13">
      <c r="A329" s="267">
        <v>321</v>
      </c>
      <c r="B329" s="276" t="s">
        <v>460</v>
      </c>
      <c r="C329" s="277">
        <v>139.5</v>
      </c>
      <c r="D329" s="278">
        <v>139.04999999999998</v>
      </c>
      <c r="E329" s="278">
        <v>136.69999999999996</v>
      </c>
      <c r="F329" s="278">
        <v>133.89999999999998</v>
      </c>
      <c r="G329" s="278">
        <v>131.54999999999995</v>
      </c>
      <c r="H329" s="278">
        <v>141.84999999999997</v>
      </c>
      <c r="I329" s="278">
        <v>144.19999999999999</v>
      </c>
      <c r="J329" s="278">
        <v>146.99999999999997</v>
      </c>
      <c r="K329" s="276">
        <v>141.4</v>
      </c>
      <c r="L329" s="276">
        <v>136.25</v>
      </c>
      <c r="M329" s="276">
        <v>8.6693099999999994</v>
      </c>
    </row>
    <row r="330" spans="1:13">
      <c r="A330" s="267">
        <v>322</v>
      </c>
      <c r="B330" s="276" t="s">
        <v>147</v>
      </c>
      <c r="C330" s="277">
        <v>158.85</v>
      </c>
      <c r="D330" s="278">
        <v>159</v>
      </c>
      <c r="E330" s="278">
        <v>156.4</v>
      </c>
      <c r="F330" s="278">
        <v>153.95000000000002</v>
      </c>
      <c r="G330" s="278">
        <v>151.35000000000002</v>
      </c>
      <c r="H330" s="278">
        <v>161.44999999999999</v>
      </c>
      <c r="I330" s="278">
        <v>164.05</v>
      </c>
      <c r="J330" s="278">
        <v>166.49999999999997</v>
      </c>
      <c r="K330" s="276">
        <v>161.6</v>
      </c>
      <c r="L330" s="276">
        <v>156.55000000000001</v>
      </c>
      <c r="M330" s="276">
        <v>171.00980000000001</v>
      </c>
    </row>
    <row r="331" spans="1:13">
      <c r="A331" s="267">
        <v>323</v>
      </c>
      <c r="B331" s="276" t="s">
        <v>471</v>
      </c>
      <c r="C331" s="277">
        <v>646.35</v>
      </c>
      <c r="D331" s="278">
        <v>637.70000000000005</v>
      </c>
      <c r="E331" s="278">
        <v>625.60000000000014</v>
      </c>
      <c r="F331" s="278">
        <v>604.85000000000014</v>
      </c>
      <c r="G331" s="278">
        <v>592.75000000000023</v>
      </c>
      <c r="H331" s="278">
        <v>658.45</v>
      </c>
      <c r="I331" s="278">
        <v>670.55</v>
      </c>
      <c r="J331" s="278">
        <v>691.3</v>
      </c>
      <c r="K331" s="276">
        <v>649.79999999999995</v>
      </c>
      <c r="L331" s="276">
        <v>616.95000000000005</v>
      </c>
      <c r="M331" s="276">
        <v>3.5378500000000002</v>
      </c>
    </row>
    <row r="332" spans="1:13">
      <c r="A332" s="267">
        <v>324</v>
      </c>
      <c r="B332" s="276" t="s">
        <v>268</v>
      </c>
      <c r="C332" s="277">
        <v>1334.9</v>
      </c>
      <c r="D332" s="278">
        <v>1343.05</v>
      </c>
      <c r="E332" s="278">
        <v>1316.85</v>
      </c>
      <c r="F332" s="278">
        <v>1298.8</v>
      </c>
      <c r="G332" s="278">
        <v>1272.5999999999999</v>
      </c>
      <c r="H332" s="278">
        <v>1361.1</v>
      </c>
      <c r="I332" s="278">
        <v>1387.3000000000002</v>
      </c>
      <c r="J332" s="278">
        <v>1405.35</v>
      </c>
      <c r="K332" s="276">
        <v>1369.25</v>
      </c>
      <c r="L332" s="276">
        <v>1325</v>
      </c>
      <c r="M332" s="276">
        <v>3.3550900000000001</v>
      </c>
    </row>
    <row r="333" spans="1:13">
      <c r="A333" s="267">
        <v>325</v>
      </c>
      <c r="B333" s="276" t="s">
        <v>148</v>
      </c>
      <c r="C333" s="277">
        <v>78698.149999999994</v>
      </c>
      <c r="D333" s="278">
        <v>78832.71666666666</v>
      </c>
      <c r="E333" s="278">
        <v>78065.43333333332</v>
      </c>
      <c r="F333" s="278">
        <v>77432.71666666666</v>
      </c>
      <c r="G333" s="278">
        <v>76665.43333333332</v>
      </c>
      <c r="H333" s="278">
        <v>79465.43333333332</v>
      </c>
      <c r="I333" s="278">
        <v>80232.716666666674</v>
      </c>
      <c r="J333" s="278">
        <v>80865.43333333332</v>
      </c>
      <c r="K333" s="276">
        <v>79600</v>
      </c>
      <c r="L333" s="276">
        <v>78200</v>
      </c>
      <c r="M333" s="276">
        <v>0.35870000000000002</v>
      </c>
    </row>
    <row r="334" spans="1:13">
      <c r="A334" s="267">
        <v>326</v>
      </c>
      <c r="B334" s="276" t="s">
        <v>267</v>
      </c>
      <c r="C334" s="277">
        <v>32.85</v>
      </c>
      <c r="D334" s="278">
        <v>33.050000000000004</v>
      </c>
      <c r="E334" s="278">
        <v>31.900000000000006</v>
      </c>
      <c r="F334" s="278">
        <v>30.950000000000003</v>
      </c>
      <c r="G334" s="278">
        <v>29.800000000000004</v>
      </c>
      <c r="H334" s="278">
        <v>34.000000000000007</v>
      </c>
      <c r="I334" s="278">
        <v>35.15</v>
      </c>
      <c r="J334" s="278">
        <v>36.100000000000009</v>
      </c>
      <c r="K334" s="276">
        <v>34.200000000000003</v>
      </c>
      <c r="L334" s="276">
        <v>32.1</v>
      </c>
      <c r="M334" s="276">
        <v>27.679390000000001</v>
      </c>
    </row>
    <row r="335" spans="1:13">
      <c r="A335" s="267">
        <v>327</v>
      </c>
      <c r="B335" s="276" t="s">
        <v>149</v>
      </c>
      <c r="C335" s="277">
        <v>1172</v>
      </c>
      <c r="D335" s="278">
        <v>1174.3</v>
      </c>
      <c r="E335" s="278">
        <v>1157.05</v>
      </c>
      <c r="F335" s="278">
        <v>1142.0999999999999</v>
      </c>
      <c r="G335" s="278">
        <v>1124.8499999999999</v>
      </c>
      <c r="H335" s="278">
        <v>1189.25</v>
      </c>
      <c r="I335" s="278">
        <v>1206.5</v>
      </c>
      <c r="J335" s="278">
        <v>1221.45</v>
      </c>
      <c r="K335" s="276">
        <v>1191.55</v>
      </c>
      <c r="L335" s="276">
        <v>1159.3499999999999</v>
      </c>
      <c r="M335" s="276">
        <v>15.6142</v>
      </c>
    </row>
    <row r="336" spans="1:13">
      <c r="A336" s="267">
        <v>328</v>
      </c>
      <c r="B336" s="276" t="s">
        <v>3161</v>
      </c>
      <c r="C336" s="277">
        <v>295.39999999999998</v>
      </c>
      <c r="D336" s="278">
        <v>296.04999999999995</v>
      </c>
      <c r="E336" s="278">
        <v>292.39999999999992</v>
      </c>
      <c r="F336" s="278">
        <v>289.39999999999998</v>
      </c>
      <c r="G336" s="278">
        <v>285.74999999999994</v>
      </c>
      <c r="H336" s="278">
        <v>299.0499999999999</v>
      </c>
      <c r="I336" s="278">
        <v>302.7</v>
      </c>
      <c r="J336" s="278">
        <v>305.69999999999987</v>
      </c>
      <c r="K336" s="276">
        <v>299.7</v>
      </c>
      <c r="L336" s="276">
        <v>293.05</v>
      </c>
      <c r="M336" s="276">
        <v>7.9170499999999997</v>
      </c>
    </row>
    <row r="337" spans="1:13">
      <c r="A337" s="267">
        <v>329</v>
      </c>
      <c r="B337" s="276" t="s">
        <v>269</v>
      </c>
      <c r="C337" s="277">
        <v>920</v>
      </c>
      <c r="D337" s="278">
        <v>918.35</v>
      </c>
      <c r="E337" s="278">
        <v>909.90000000000009</v>
      </c>
      <c r="F337" s="278">
        <v>899.80000000000007</v>
      </c>
      <c r="G337" s="278">
        <v>891.35000000000014</v>
      </c>
      <c r="H337" s="278">
        <v>928.45</v>
      </c>
      <c r="I337" s="278">
        <v>936.90000000000009</v>
      </c>
      <c r="J337" s="278">
        <v>947</v>
      </c>
      <c r="K337" s="276">
        <v>926.8</v>
      </c>
      <c r="L337" s="276">
        <v>908.25</v>
      </c>
      <c r="M337" s="276">
        <v>2.18554</v>
      </c>
    </row>
    <row r="338" spans="1:13">
      <c r="A338" s="267">
        <v>330</v>
      </c>
      <c r="B338" s="276" t="s">
        <v>150</v>
      </c>
      <c r="C338" s="277">
        <v>42.25</v>
      </c>
      <c r="D338" s="278">
        <v>42.416666666666664</v>
      </c>
      <c r="E338" s="278">
        <v>41.18333333333333</v>
      </c>
      <c r="F338" s="278">
        <v>40.116666666666667</v>
      </c>
      <c r="G338" s="278">
        <v>38.883333333333333</v>
      </c>
      <c r="H338" s="278">
        <v>43.483333333333327</v>
      </c>
      <c r="I338" s="278">
        <v>44.716666666666661</v>
      </c>
      <c r="J338" s="278">
        <v>45.783333333333324</v>
      </c>
      <c r="K338" s="276">
        <v>43.65</v>
      </c>
      <c r="L338" s="276">
        <v>41.35</v>
      </c>
      <c r="M338" s="276">
        <v>328.24268000000001</v>
      </c>
    </row>
    <row r="339" spans="1:13">
      <c r="A339" s="267">
        <v>331</v>
      </c>
      <c r="B339" s="276" t="s">
        <v>261</v>
      </c>
      <c r="C339" s="277">
        <v>4236</v>
      </c>
      <c r="D339" s="278">
        <v>4215.7</v>
      </c>
      <c r="E339" s="278">
        <v>4186.3999999999996</v>
      </c>
      <c r="F339" s="278">
        <v>4136.8</v>
      </c>
      <c r="G339" s="278">
        <v>4107.5</v>
      </c>
      <c r="H339" s="278">
        <v>4265.2999999999993</v>
      </c>
      <c r="I339" s="278">
        <v>4294.6000000000004</v>
      </c>
      <c r="J339" s="278">
        <v>4344.1999999999989</v>
      </c>
      <c r="K339" s="276">
        <v>4245</v>
      </c>
      <c r="L339" s="276">
        <v>4166.1000000000004</v>
      </c>
      <c r="M339" s="276">
        <v>2.72479</v>
      </c>
    </row>
    <row r="340" spans="1:13">
      <c r="A340" s="267">
        <v>332</v>
      </c>
      <c r="B340" s="276" t="s">
        <v>478</v>
      </c>
      <c r="C340" s="277">
        <v>2561.9</v>
      </c>
      <c r="D340" s="278">
        <v>2589.85</v>
      </c>
      <c r="E340" s="278">
        <v>2520.6999999999998</v>
      </c>
      <c r="F340" s="278">
        <v>2479.5</v>
      </c>
      <c r="G340" s="278">
        <v>2410.35</v>
      </c>
      <c r="H340" s="278">
        <v>2631.0499999999997</v>
      </c>
      <c r="I340" s="278">
        <v>2700.2000000000003</v>
      </c>
      <c r="J340" s="278">
        <v>2741.3999999999996</v>
      </c>
      <c r="K340" s="276">
        <v>2659</v>
      </c>
      <c r="L340" s="276">
        <v>2548.65</v>
      </c>
      <c r="M340" s="276">
        <v>1.6048800000000001</v>
      </c>
    </row>
    <row r="341" spans="1:13">
      <c r="A341" s="267">
        <v>333</v>
      </c>
      <c r="B341" s="276" t="s">
        <v>151</v>
      </c>
      <c r="C341" s="277">
        <v>28.3</v>
      </c>
      <c r="D341" s="278">
        <v>28.400000000000002</v>
      </c>
      <c r="E341" s="278">
        <v>27.500000000000004</v>
      </c>
      <c r="F341" s="278">
        <v>26.700000000000003</v>
      </c>
      <c r="G341" s="278">
        <v>25.800000000000004</v>
      </c>
      <c r="H341" s="278">
        <v>29.200000000000003</v>
      </c>
      <c r="I341" s="278">
        <v>30.1</v>
      </c>
      <c r="J341" s="278">
        <v>30.900000000000002</v>
      </c>
      <c r="K341" s="276">
        <v>29.3</v>
      </c>
      <c r="L341" s="276">
        <v>27.6</v>
      </c>
      <c r="M341" s="276">
        <v>155.65539999999999</v>
      </c>
    </row>
    <row r="342" spans="1:13">
      <c r="A342" s="267">
        <v>334</v>
      </c>
      <c r="B342" s="276" t="s">
        <v>477</v>
      </c>
      <c r="C342" s="277">
        <v>57.85</v>
      </c>
      <c r="D342" s="278">
        <v>58.183333333333337</v>
      </c>
      <c r="E342" s="278">
        <v>56.966666666666676</v>
      </c>
      <c r="F342" s="278">
        <v>56.083333333333336</v>
      </c>
      <c r="G342" s="278">
        <v>54.866666666666674</v>
      </c>
      <c r="H342" s="278">
        <v>59.066666666666677</v>
      </c>
      <c r="I342" s="278">
        <v>60.283333333333346</v>
      </c>
      <c r="J342" s="278">
        <v>61.166666666666679</v>
      </c>
      <c r="K342" s="276">
        <v>59.4</v>
      </c>
      <c r="L342" s="276">
        <v>57.3</v>
      </c>
      <c r="M342" s="276">
        <v>19.44575</v>
      </c>
    </row>
    <row r="343" spans="1:13">
      <c r="A343" s="267">
        <v>335</v>
      </c>
      <c r="B343" s="276" t="s">
        <v>152</v>
      </c>
      <c r="C343" s="277">
        <v>51.65</v>
      </c>
      <c r="D343" s="278">
        <v>51.033333333333339</v>
      </c>
      <c r="E343" s="278">
        <v>49.816666666666677</v>
      </c>
      <c r="F343" s="278">
        <v>47.983333333333341</v>
      </c>
      <c r="G343" s="278">
        <v>46.76666666666668</v>
      </c>
      <c r="H343" s="278">
        <v>52.866666666666674</v>
      </c>
      <c r="I343" s="278">
        <v>54.083333333333329</v>
      </c>
      <c r="J343" s="278">
        <v>55.916666666666671</v>
      </c>
      <c r="K343" s="276">
        <v>52.25</v>
      </c>
      <c r="L343" s="276">
        <v>49.2</v>
      </c>
      <c r="M343" s="276">
        <v>277.89312999999999</v>
      </c>
    </row>
    <row r="344" spans="1:13">
      <c r="A344" s="267">
        <v>336</v>
      </c>
      <c r="B344" s="276" t="s">
        <v>473</v>
      </c>
      <c r="C344" s="277">
        <v>575.45000000000005</v>
      </c>
      <c r="D344" s="278">
        <v>564.58333333333337</v>
      </c>
      <c r="E344" s="278">
        <v>546.76666666666677</v>
      </c>
      <c r="F344" s="278">
        <v>518.08333333333337</v>
      </c>
      <c r="G344" s="278">
        <v>500.26666666666677</v>
      </c>
      <c r="H344" s="278">
        <v>593.26666666666677</v>
      </c>
      <c r="I344" s="278">
        <v>611.08333333333337</v>
      </c>
      <c r="J344" s="278">
        <v>639.76666666666677</v>
      </c>
      <c r="K344" s="276">
        <v>582.4</v>
      </c>
      <c r="L344" s="276">
        <v>535.9</v>
      </c>
      <c r="M344" s="276">
        <v>3.82979</v>
      </c>
    </row>
    <row r="345" spans="1:13">
      <c r="A345" s="267">
        <v>337</v>
      </c>
      <c r="B345" s="276" t="s">
        <v>153</v>
      </c>
      <c r="C345" s="277">
        <v>17828.7</v>
      </c>
      <c r="D345" s="278">
        <v>17742.066666666666</v>
      </c>
      <c r="E345" s="278">
        <v>17606.633333333331</v>
      </c>
      <c r="F345" s="278">
        <v>17384.566666666666</v>
      </c>
      <c r="G345" s="278">
        <v>17249.133333333331</v>
      </c>
      <c r="H345" s="278">
        <v>17964.133333333331</v>
      </c>
      <c r="I345" s="278">
        <v>18099.566666666666</v>
      </c>
      <c r="J345" s="278">
        <v>18321.633333333331</v>
      </c>
      <c r="K345" s="276">
        <v>17877.5</v>
      </c>
      <c r="L345" s="276">
        <v>17520</v>
      </c>
      <c r="M345" s="276">
        <v>1.2470000000000001</v>
      </c>
    </row>
    <row r="346" spans="1:13">
      <c r="A346" s="267">
        <v>338</v>
      </c>
      <c r="B346" s="276" t="s">
        <v>476</v>
      </c>
      <c r="C346" s="277">
        <v>36.950000000000003</v>
      </c>
      <c r="D346" s="278">
        <v>37.033333333333331</v>
      </c>
      <c r="E346" s="278">
        <v>36.166666666666664</v>
      </c>
      <c r="F346" s="278">
        <v>35.383333333333333</v>
      </c>
      <c r="G346" s="278">
        <v>34.516666666666666</v>
      </c>
      <c r="H346" s="278">
        <v>37.816666666666663</v>
      </c>
      <c r="I346" s="278">
        <v>38.683333333333337</v>
      </c>
      <c r="J346" s="278">
        <v>39.466666666666661</v>
      </c>
      <c r="K346" s="276">
        <v>37.9</v>
      </c>
      <c r="L346" s="276">
        <v>36.25</v>
      </c>
      <c r="M346" s="276">
        <v>14.764659999999999</v>
      </c>
    </row>
    <row r="347" spans="1:13">
      <c r="A347" s="267">
        <v>339</v>
      </c>
      <c r="B347" s="276" t="s">
        <v>475</v>
      </c>
      <c r="C347" s="277">
        <v>375.95</v>
      </c>
      <c r="D347" s="278">
        <v>379.01666666666665</v>
      </c>
      <c r="E347" s="278">
        <v>371.73333333333329</v>
      </c>
      <c r="F347" s="278">
        <v>367.51666666666665</v>
      </c>
      <c r="G347" s="278">
        <v>360.23333333333329</v>
      </c>
      <c r="H347" s="278">
        <v>383.23333333333329</v>
      </c>
      <c r="I347" s="278">
        <v>390.51666666666659</v>
      </c>
      <c r="J347" s="278">
        <v>394.73333333333329</v>
      </c>
      <c r="K347" s="276">
        <v>386.3</v>
      </c>
      <c r="L347" s="276">
        <v>374.8</v>
      </c>
      <c r="M347" s="276">
        <v>0.98360999999999998</v>
      </c>
    </row>
    <row r="348" spans="1:13">
      <c r="A348" s="267">
        <v>340</v>
      </c>
      <c r="B348" s="276" t="s">
        <v>270</v>
      </c>
      <c r="C348" s="277">
        <v>21.8</v>
      </c>
      <c r="D348" s="278">
        <v>21.950000000000003</v>
      </c>
      <c r="E348" s="278">
        <v>21.550000000000004</v>
      </c>
      <c r="F348" s="278">
        <v>21.3</v>
      </c>
      <c r="G348" s="278">
        <v>20.900000000000002</v>
      </c>
      <c r="H348" s="278">
        <v>22.200000000000006</v>
      </c>
      <c r="I348" s="278">
        <v>22.600000000000005</v>
      </c>
      <c r="J348" s="278">
        <v>22.850000000000009</v>
      </c>
      <c r="K348" s="276">
        <v>22.35</v>
      </c>
      <c r="L348" s="276">
        <v>21.7</v>
      </c>
      <c r="M348" s="276">
        <v>113.3383</v>
      </c>
    </row>
    <row r="349" spans="1:13">
      <c r="A349" s="267">
        <v>341</v>
      </c>
      <c r="B349" s="276" t="s">
        <v>283</v>
      </c>
      <c r="C349" s="277">
        <v>116.85</v>
      </c>
      <c r="D349" s="278">
        <v>117.64999999999999</v>
      </c>
      <c r="E349" s="278">
        <v>115.69999999999999</v>
      </c>
      <c r="F349" s="278">
        <v>114.55</v>
      </c>
      <c r="G349" s="278">
        <v>112.6</v>
      </c>
      <c r="H349" s="278">
        <v>118.79999999999998</v>
      </c>
      <c r="I349" s="278">
        <v>120.75</v>
      </c>
      <c r="J349" s="278">
        <v>121.89999999999998</v>
      </c>
      <c r="K349" s="276">
        <v>119.6</v>
      </c>
      <c r="L349" s="276">
        <v>116.5</v>
      </c>
      <c r="M349" s="276">
        <v>3.1141999999999999</v>
      </c>
    </row>
    <row r="350" spans="1:13">
      <c r="A350" s="267">
        <v>342</v>
      </c>
      <c r="B350" s="276" t="s">
        <v>479</v>
      </c>
      <c r="C350" s="277">
        <v>1440.05</v>
      </c>
      <c r="D350" s="278">
        <v>1448.3</v>
      </c>
      <c r="E350" s="278">
        <v>1416.75</v>
      </c>
      <c r="F350" s="278">
        <v>1393.45</v>
      </c>
      <c r="G350" s="278">
        <v>1361.9</v>
      </c>
      <c r="H350" s="278">
        <v>1471.6</v>
      </c>
      <c r="I350" s="278">
        <v>1503.1499999999996</v>
      </c>
      <c r="J350" s="278">
        <v>1526.4499999999998</v>
      </c>
      <c r="K350" s="276">
        <v>1479.85</v>
      </c>
      <c r="L350" s="276">
        <v>1425</v>
      </c>
      <c r="M350" s="276">
        <v>0.30092999999999998</v>
      </c>
    </row>
    <row r="351" spans="1:13">
      <c r="A351" s="267">
        <v>343</v>
      </c>
      <c r="B351" s="276" t="s">
        <v>474</v>
      </c>
      <c r="C351" s="277">
        <v>53.7</v>
      </c>
      <c r="D351" s="278">
        <v>53.800000000000004</v>
      </c>
      <c r="E351" s="278">
        <v>53.150000000000006</v>
      </c>
      <c r="F351" s="278">
        <v>52.6</v>
      </c>
      <c r="G351" s="278">
        <v>51.95</v>
      </c>
      <c r="H351" s="278">
        <v>54.350000000000009</v>
      </c>
      <c r="I351" s="278">
        <v>55</v>
      </c>
      <c r="J351" s="278">
        <v>55.550000000000011</v>
      </c>
      <c r="K351" s="276">
        <v>54.45</v>
      </c>
      <c r="L351" s="276">
        <v>53.25</v>
      </c>
      <c r="M351" s="276">
        <v>10.72833</v>
      </c>
    </row>
    <row r="352" spans="1:13">
      <c r="A352" s="267">
        <v>344</v>
      </c>
      <c r="B352" s="276" t="s">
        <v>155</v>
      </c>
      <c r="C352" s="277">
        <v>106.85</v>
      </c>
      <c r="D352" s="278">
        <v>106.06666666666666</v>
      </c>
      <c r="E352" s="278">
        <v>104.33333333333333</v>
      </c>
      <c r="F352" s="278">
        <v>101.81666666666666</v>
      </c>
      <c r="G352" s="278">
        <v>100.08333333333333</v>
      </c>
      <c r="H352" s="278">
        <v>108.58333333333333</v>
      </c>
      <c r="I352" s="278">
        <v>110.31666666666668</v>
      </c>
      <c r="J352" s="278">
        <v>112.83333333333333</v>
      </c>
      <c r="K352" s="276">
        <v>107.8</v>
      </c>
      <c r="L352" s="276">
        <v>103.55</v>
      </c>
      <c r="M352" s="276">
        <v>121.22984</v>
      </c>
    </row>
    <row r="353" spans="1:13">
      <c r="A353" s="267">
        <v>345</v>
      </c>
      <c r="B353" s="276" t="s">
        <v>156</v>
      </c>
      <c r="C353" s="277">
        <v>98.55</v>
      </c>
      <c r="D353" s="278">
        <v>98.616666666666674</v>
      </c>
      <c r="E353" s="278">
        <v>97.433333333333351</v>
      </c>
      <c r="F353" s="278">
        <v>96.316666666666677</v>
      </c>
      <c r="G353" s="278">
        <v>95.133333333333354</v>
      </c>
      <c r="H353" s="278">
        <v>99.733333333333348</v>
      </c>
      <c r="I353" s="278">
        <v>100.91666666666669</v>
      </c>
      <c r="J353" s="278">
        <v>102.03333333333335</v>
      </c>
      <c r="K353" s="276">
        <v>99.8</v>
      </c>
      <c r="L353" s="276">
        <v>97.5</v>
      </c>
      <c r="M353" s="276">
        <v>348.13873000000001</v>
      </c>
    </row>
    <row r="354" spans="1:13">
      <c r="A354" s="267">
        <v>346</v>
      </c>
      <c r="B354" s="276" t="s">
        <v>271</v>
      </c>
      <c r="C354" s="277">
        <v>524.45000000000005</v>
      </c>
      <c r="D354" s="278">
        <v>526.0333333333333</v>
      </c>
      <c r="E354" s="278">
        <v>515.06666666666661</v>
      </c>
      <c r="F354" s="278">
        <v>505.68333333333328</v>
      </c>
      <c r="G354" s="278">
        <v>494.71666666666658</v>
      </c>
      <c r="H354" s="278">
        <v>535.41666666666663</v>
      </c>
      <c r="I354" s="278">
        <v>546.38333333333333</v>
      </c>
      <c r="J354" s="278">
        <v>555.76666666666665</v>
      </c>
      <c r="K354" s="276">
        <v>537</v>
      </c>
      <c r="L354" s="276">
        <v>516.65</v>
      </c>
      <c r="M354" s="276">
        <v>5.5057</v>
      </c>
    </row>
    <row r="355" spans="1:13">
      <c r="A355" s="267">
        <v>347</v>
      </c>
      <c r="B355" s="276" t="s">
        <v>272</v>
      </c>
      <c r="C355" s="277">
        <v>3042.3</v>
      </c>
      <c r="D355" s="278">
        <v>3044.1833333333329</v>
      </c>
      <c r="E355" s="278">
        <v>3020.3666666666659</v>
      </c>
      <c r="F355" s="278">
        <v>2998.4333333333329</v>
      </c>
      <c r="G355" s="278">
        <v>2974.6166666666659</v>
      </c>
      <c r="H355" s="278">
        <v>3066.1166666666659</v>
      </c>
      <c r="I355" s="278">
        <v>3089.9333333333325</v>
      </c>
      <c r="J355" s="278">
        <v>3111.8666666666659</v>
      </c>
      <c r="K355" s="276">
        <v>3068</v>
      </c>
      <c r="L355" s="276">
        <v>3022.25</v>
      </c>
      <c r="M355" s="276">
        <v>0.47865999999999997</v>
      </c>
    </row>
    <row r="356" spans="1:13">
      <c r="A356" s="267">
        <v>348</v>
      </c>
      <c r="B356" s="276" t="s">
        <v>157</v>
      </c>
      <c r="C356" s="277">
        <v>107.1</v>
      </c>
      <c r="D356" s="278">
        <v>106.26666666666665</v>
      </c>
      <c r="E356" s="278">
        <v>105.18333333333331</v>
      </c>
      <c r="F356" s="278">
        <v>103.26666666666665</v>
      </c>
      <c r="G356" s="278">
        <v>102.18333333333331</v>
      </c>
      <c r="H356" s="278">
        <v>108.18333333333331</v>
      </c>
      <c r="I356" s="278">
        <v>109.26666666666665</v>
      </c>
      <c r="J356" s="278">
        <v>111.18333333333331</v>
      </c>
      <c r="K356" s="276">
        <v>107.35</v>
      </c>
      <c r="L356" s="276">
        <v>104.35</v>
      </c>
      <c r="M356" s="276">
        <v>30.851849999999999</v>
      </c>
    </row>
    <row r="357" spans="1:13">
      <c r="A357" s="267">
        <v>349</v>
      </c>
      <c r="B357" s="276" t="s">
        <v>480</v>
      </c>
      <c r="C357" s="277">
        <v>75</v>
      </c>
      <c r="D357" s="278">
        <v>73.86666666666666</v>
      </c>
      <c r="E357" s="278">
        <v>72.73333333333332</v>
      </c>
      <c r="F357" s="278">
        <v>70.466666666666654</v>
      </c>
      <c r="G357" s="278">
        <v>69.333333333333314</v>
      </c>
      <c r="H357" s="278">
        <v>76.133333333333326</v>
      </c>
      <c r="I357" s="278">
        <v>77.26666666666668</v>
      </c>
      <c r="J357" s="278">
        <v>79.533333333333331</v>
      </c>
      <c r="K357" s="276">
        <v>75</v>
      </c>
      <c r="L357" s="276">
        <v>71.599999999999994</v>
      </c>
      <c r="M357" s="276">
        <v>1.2638199999999999</v>
      </c>
    </row>
    <row r="358" spans="1:13">
      <c r="A358" s="267">
        <v>350</v>
      </c>
      <c r="B358" s="276" t="s">
        <v>158</v>
      </c>
      <c r="C358" s="277">
        <v>89.85</v>
      </c>
      <c r="D358" s="278">
        <v>89.366666666666674</v>
      </c>
      <c r="E358" s="278">
        <v>87.733333333333348</v>
      </c>
      <c r="F358" s="278">
        <v>85.616666666666674</v>
      </c>
      <c r="G358" s="278">
        <v>83.983333333333348</v>
      </c>
      <c r="H358" s="278">
        <v>91.483333333333348</v>
      </c>
      <c r="I358" s="278">
        <v>93.116666666666674</v>
      </c>
      <c r="J358" s="278">
        <v>95.233333333333348</v>
      </c>
      <c r="K358" s="276">
        <v>91</v>
      </c>
      <c r="L358" s="276">
        <v>87.25</v>
      </c>
      <c r="M358" s="276">
        <v>441.26893999999999</v>
      </c>
    </row>
    <row r="359" spans="1:13">
      <c r="A359" s="267">
        <v>351</v>
      </c>
      <c r="B359" s="276" t="s">
        <v>481</v>
      </c>
      <c r="C359" s="277">
        <v>78.5</v>
      </c>
      <c r="D359" s="278">
        <v>78.95</v>
      </c>
      <c r="E359" s="278">
        <v>77</v>
      </c>
      <c r="F359" s="278">
        <v>75.5</v>
      </c>
      <c r="G359" s="278">
        <v>73.55</v>
      </c>
      <c r="H359" s="278">
        <v>80.45</v>
      </c>
      <c r="I359" s="278">
        <v>82.40000000000002</v>
      </c>
      <c r="J359" s="278">
        <v>83.9</v>
      </c>
      <c r="K359" s="276">
        <v>80.900000000000006</v>
      </c>
      <c r="L359" s="276">
        <v>77.45</v>
      </c>
      <c r="M359" s="276">
        <v>8.3431800000000003</v>
      </c>
    </row>
    <row r="360" spans="1:13">
      <c r="A360" s="267">
        <v>352</v>
      </c>
      <c r="B360" s="276" t="s">
        <v>482</v>
      </c>
      <c r="C360" s="277">
        <v>225.95</v>
      </c>
      <c r="D360" s="278">
        <v>227.2833333333333</v>
      </c>
      <c r="E360" s="278">
        <v>223.11666666666662</v>
      </c>
      <c r="F360" s="278">
        <v>220.2833333333333</v>
      </c>
      <c r="G360" s="278">
        <v>216.11666666666662</v>
      </c>
      <c r="H360" s="278">
        <v>230.11666666666662</v>
      </c>
      <c r="I360" s="278">
        <v>234.2833333333333</v>
      </c>
      <c r="J360" s="278">
        <v>237.11666666666662</v>
      </c>
      <c r="K360" s="276">
        <v>231.45</v>
      </c>
      <c r="L360" s="276">
        <v>224.45</v>
      </c>
      <c r="M360" s="276">
        <v>14.15264</v>
      </c>
    </row>
    <row r="361" spans="1:13">
      <c r="A361" s="267">
        <v>353</v>
      </c>
      <c r="B361" s="276" t="s">
        <v>483</v>
      </c>
      <c r="C361" s="277">
        <v>216</v>
      </c>
      <c r="D361" s="278">
        <v>218.68333333333331</v>
      </c>
      <c r="E361" s="278">
        <v>212.41666666666663</v>
      </c>
      <c r="F361" s="278">
        <v>208.83333333333331</v>
      </c>
      <c r="G361" s="278">
        <v>202.56666666666663</v>
      </c>
      <c r="H361" s="278">
        <v>222.26666666666662</v>
      </c>
      <c r="I361" s="278">
        <v>228.53333333333333</v>
      </c>
      <c r="J361" s="278">
        <v>232.11666666666662</v>
      </c>
      <c r="K361" s="276">
        <v>224.95</v>
      </c>
      <c r="L361" s="276">
        <v>215.1</v>
      </c>
      <c r="M361" s="276">
        <v>0.44279000000000002</v>
      </c>
    </row>
    <row r="362" spans="1:13">
      <c r="A362" s="267">
        <v>354</v>
      </c>
      <c r="B362" s="276" t="s">
        <v>159</v>
      </c>
      <c r="C362" s="277">
        <v>24013.35</v>
      </c>
      <c r="D362" s="278">
        <v>23780.95</v>
      </c>
      <c r="E362" s="278">
        <v>23459.9</v>
      </c>
      <c r="F362" s="278">
        <v>22906.45</v>
      </c>
      <c r="G362" s="278">
        <v>22585.4</v>
      </c>
      <c r="H362" s="278">
        <v>24334.400000000001</v>
      </c>
      <c r="I362" s="278">
        <v>24655.449999999997</v>
      </c>
      <c r="J362" s="278">
        <v>25208.9</v>
      </c>
      <c r="K362" s="276">
        <v>24102</v>
      </c>
      <c r="L362" s="276">
        <v>23227.5</v>
      </c>
      <c r="M362" s="276">
        <v>0.46292</v>
      </c>
    </row>
    <row r="363" spans="1:13">
      <c r="A363" s="267">
        <v>355</v>
      </c>
      <c r="B363" s="276" t="s">
        <v>160</v>
      </c>
      <c r="C363" s="277">
        <v>1468.35</v>
      </c>
      <c r="D363" s="278">
        <v>1475.5666666666666</v>
      </c>
      <c r="E363" s="278">
        <v>1433.7333333333331</v>
      </c>
      <c r="F363" s="278">
        <v>1399.1166666666666</v>
      </c>
      <c r="G363" s="278">
        <v>1357.2833333333331</v>
      </c>
      <c r="H363" s="278">
        <v>1510.1833333333332</v>
      </c>
      <c r="I363" s="278">
        <v>1552.0166666666667</v>
      </c>
      <c r="J363" s="278">
        <v>1586.6333333333332</v>
      </c>
      <c r="K363" s="276">
        <v>1517.4</v>
      </c>
      <c r="L363" s="276">
        <v>1440.95</v>
      </c>
      <c r="M363" s="276">
        <v>21.740089999999999</v>
      </c>
    </row>
    <row r="364" spans="1:13">
      <c r="A364" s="267">
        <v>356</v>
      </c>
      <c r="B364" s="276" t="s">
        <v>488</v>
      </c>
      <c r="C364" s="277">
        <v>1219.0999999999999</v>
      </c>
      <c r="D364" s="278">
        <v>1224.5333333333333</v>
      </c>
      <c r="E364" s="278">
        <v>1206.4166666666665</v>
      </c>
      <c r="F364" s="278">
        <v>1193.7333333333331</v>
      </c>
      <c r="G364" s="278">
        <v>1175.6166666666663</v>
      </c>
      <c r="H364" s="278">
        <v>1237.2166666666667</v>
      </c>
      <c r="I364" s="278">
        <v>1255.3333333333335</v>
      </c>
      <c r="J364" s="278">
        <v>1268.0166666666669</v>
      </c>
      <c r="K364" s="276">
        <v>1242.6500000000001</v>
      </c>
      <c r="L364" s="276">
        <v>1211.8499999999999</v>
      </c>
      <c r="M364" s="276">
        <v>2.4868000000000001</v>
      </c>
    </row>
    <row r="365" spans="1:13">
      <c r="A365" s="267">
        <v>357</v>
      </c>
      <c r="B365" s="276" t="s">
        <v>161</v>
      </c>
      <c r="C365" s="277">
        <v>262.05</v>
      </c>
      <c r="D365" s="278">
        <v>261.76666666666665</v>
      </c>
      <c r="E365" s="278">
        <v>258.08333333333331</v>
      </c>
      <c r="F365" s="278">
        <v>254.11666666666667</v>
      </c>
      <c r="G365" s="278">
        <v>250.43333333333334</v>
      </c>
      <c r="H365" s="278">
        <v>265.73333333333329</v>
      </c>
      <c r="I365" s="278">
        <v>269.41666666666669</v>
      </c>
      <c r="J365" s="278">
        <v>273.38333333333327</v>
      </c>
      <c r="K365" s="276">
        <v>265.45</v>
      </c>
      <c r="L365" s="276">
        <v>257.8</v>
      </c>
      <c r="M365" s="276">
        <v>106.39543</v>
      </c>
    </row>
    <row r="366" spans="1:13">
      <c r="A366" s="267">
        <v>358</v>
      </c>
      <c r="B366" s="276" t="s">
        <v>162</v>
      </c>
      <c r="C366" s="277">
        <v>115.5</v>
      </c>
      <c r="D366" s="278">
        <v>116.05</v>
      </c>
      <c r="E366" s="278">
        <v>113.85</v>
      </c>
      <c r="F366" s="278">
        <v>112.2</v>
      </c>
      <c r="G366" s="278">
        <v>110</v>
      </c>
      <c r="H366" s="278">
        <v>117.69999999999999</v>
      </c>
      <c r="I366" s="278">
        <v>119.9</v>
      </c>
      <c r="J366" s="278">
        <v>121.54999999999998</v>
      </c>
      <c r="K366" s="276">
        <v>118.25</v>
      </c>
      <c r="L366" s="276">
        <v>114.4</v>
      </c>
      <c r="M366" s="276">
        <v>135.17458999999999</v>
      </c>
    </row>
    <row r="367" spans="1:13">
      <c r="A367" s="267">
        <v>359</v>
      </c>
      <c r="B367" s="276" t="s">
        <v>275</v>
      </c>
      <c r="C367" s="277">
        <v>5255.4</v>
      </c>
      <c r="D367" s="278">
        <v>5275.1500000000005</v>
      </c>
      <c r="E367" s="278">
        <v>5215.2500000000009</v>
      </c>
      <c r="F367" s="278">
        <v>5175.1000000000004</v>
      </c>
      <c r="G367" s="278">
        <v>5115.2000000000007</v>
      </c>
      <c r="H367" s="278">
        <v>5315.3000000000011</v>
      </c>
      <c r="I367" s="278">
        <v>5375.2000000000007</v>
      </c>
      <c r="J367" s="278">
        <v>5415.3500000000013</v>
      </c>
      <c r="K367" s="276">
        <v>5335.05</v>
      </c>
      <c r="L367" s="276">
        <v>5235</v>
      </c>
      <c r="M367" s="276">
        <v>1.8275399999999999</v>
      </c>
    </row>
    <row r="368" spans="1:13">
      <c r="A368" s="267">
        <v>360</v>
      </c>
      <c r="B368" s="276" t="s">
        <v>277</v>
      </c>
      <c r="C368" s="277">
        <v>10940.65</v>
      </c>
      <c r="D368" s="278">
        <v>10966.1</v>
      </c>
      <c r="E368" s="278">
        <v>10671.2</v>
      </c>
      <c r="F368" s="278">
        <v>10401.75</v>
      </c>
      <c r="G368" s="278">
        <v>10106.85</v>
      </c>
      <c r="H368" s="278">
        <v>11235.550000000001</v>
      </c>
      <c r="I368" s="278">
        <v>11530.449999999999</v>
      </c>
      <c r="J368" s="278">
        <v>11799.900000000001</v>
      </c>
      <c r="K368" s="276">
        <v>11261</v>
      </c>
      <c r="L368" s="276">
        <v>10696.65</v>
      </c>
      <c r="M368" s="276">
        <v>0.10222000000000001</v>
      </c>
    </row>
    <row r="369" spans="1:13">
      <c r="A369" s="267">
        <v>361</v>
      </c>
      <c r="B369" s="276" t="s">
        <v>494</v>
      </c>
      <c r="C369" s="277">
        <v>6824.75</v>
      </c>
      <c r="D369" s="278">
        <v>6812.3666666666659</v>
      </c>
      <c r="E369" s="278">
        <v>6774.7333333333318</v>
      </c>
      <c r="F369" s="278">
        <v>6724.7166666666662</v>
      </c>
      <c r="G369" s="278">
        <v>6687.0833333333321</v>
      </c>
      <c r="H369" s="278">
        <v>6862.3833333333314</v>
      </c>
      <c r="I369" s="278">
        <v>6900.0166666666646</v>
      </c>
      <c r="J369" s="278">
        <v>6950.033333333331</v>
      </c>
      <c r="K369" s="276">
        <v>6850</v>
      </c>
      <c r="L369" s="276">
        <v>6762.35</v>
      </c>
      <c r="M369" s="276">
        <v>8.6779999999999996E-2</v>
      </c>
    </row>
    <row r="370" spans="1:13">
      <c r="A370" s="267">
        <v>362</v>
      </c>
      <c r="B370" s="276" t="s">
        <v>489</v>
      </c>
      <c r="C370" s="277">
        <v>173.5</v>
      </c>
      <c r="D370" s="278">
        <v>174.26666666666665</v>
      </c>
      <c r="E370" s="278">
        <v>171.2833333333333</v>
      </c>
      <c r="F370" s="278">
        <v>169.06666666666666</v>
      </c>
      <c r="G370" s="278">
        <v>166.08333333333331</v>
      </c>
      <c r="H370" s="278">
        <v>176.48333333333329</v>
      </c>
      <c r="I370" s="278">
        <v>179.46666666666664</v>
      </c>
      <c r="J370" s="278">
        <v>181.68333333333328</v>
      </c>
      <c r="K370" s="276">
        <v>177.25</v>
      </c>
      <c r="L370" s="276">
        <v>172.05</v>
      </c>
      <c r="M370" s="276">
        <v>8.6577000000000002</v>
      </c>
    </row>
    <row r="371" spans="1:13">
      <c r="A371" s="267">
        <v>363</v>
      </c>
      <c r="B371" s="276" t="s">
        <v>490</v>
      </c>
      <c r="C371" s="277">
        <v>745.7</v>
      </c>
      <c r="D371" s="278">
        <v>750.11666666666679</v>
      </c>
      <c r="E371" s="278">
        <v>736.63333333333355</v>
      </c>
      <c r="F371" s="278">
        <v>727.56666666666672</v>
      </c>
      <c r="G371" s="278">
        <v>714.08333333333348</v>
      </c>
      <c r="H371" s="278">
        <v>759.18333333333362</v>
      </c>
      <c r="I371" s="278">
        <v>772.66666666666674</v>
      </c>
      <c r="J371" s="278">
        <v>781.73333333333369</v>
      </c>
      <c r="K371" s="276">
        <v>763.6</v>
      </c>
      <c r="L371" s="276">
        <v>741.05</v>
      </c>
      <c r="M371" s="276">
        <v>2.4197700000000002</v>
      </c>
    </row>
    <row r="372" spans="1:13">
      <c r="A372" s="267">
        <v>364</v>
      </c>
      <c r="B372" s="276" t="s">
        <v>163</v>
      </c>
      <c r="C372" s="277">
        <v>1606.7</v>
      </c>
      <c r="D372" s="278">
        <v>1611.3</v>
      </c>
      <c r="E372" s="278">
        <v>1590.6</v>
      </c>
      <c r="F372" s="278">
        <v>1574.5</v>
      </c>
      <c r="G372" s="278">
        <v>1553.8</v>
      </c>
      <c r="H372" s="278">
        <v>1627.3999999999999</v>
      </c>
      <c r="I372" s="278">
        <v>1648.1000000000001</v>
      </c>
      <c r="J372" s="278">
        <v>1664.1999999999998</v>
      </c>
      <c r="K372" s="276">
        <v>1632</v>
      </c>
      <c r="L372" s="276">
        <v>1595.2</v>
      </c>
      <c r="M372" s="276">
        <v>10.105320000000001</v>
      </c>
    </row>
    <row r="373" spans="1:13">
      <c r="A373" s="267">
        <v>365</v>
      </c>
      <c r="B373" s="276" t="s">
        <v>273</v>
      </c>
      <c r="C373" s="277">
        <v>2369.75</v>
      </c>
      <c r="D373" s="278">
        <v>2347.8166666666666</v>
      </c>
      <c r="E373" s="278">
        <v>2316.9333333333334</v>
      </c>
      <c r="F373" s="278">
        <v>2264.1166666666668</v>
      </c>
      <c r="G373" s="278">
        <v>2233.2333333333336</v>
      </c>
      <c r="H373" s="278">
        <v>2400.6333333333332</v>
      </c>
      <c r="I373" s="278">
        <v>2431.5166666666664</v>
      </c>
      <c r="J373" s="278">
        <v>2484.333333333333</v>
      </c>
      <c r="K373" s="276">
        <v>2378.6999999999998</v>
      </c>
      <c r="L373" s="276">
        <v>2295</v>
      </c>
      <c r="M373" s="276">
        <v>5.0541700000000001</v>
      </c>
    </row>
    <row r="374" spans="1:13">
      <c r="A374" s="267">
        <v>366</v>
      </c>
      <c r="B374" s="276" t="s">
        <v>164</v>
      </c>
      <c r="C374" s="277">
        <v>35.65</v>
      </c>
      <c r="D374" s="278">
        <v>35.699999999999996</v>
      </c>
      <c r="E374" s="278">
        <v>34.699999999999989</v>
      </c>
      <c r="F374" s="278">
        <v>33.749999999999993</v>
      </c>
      <c r="G374" s="278">
        <v>32.749999999999986</v>
      </c>
      <c r="H374" s="278">
        <v>36.649999999999991</v>
      </c>
      <c r="I374" s="278">
        <v>37.650000000000006</v>
      </c>
      <c r="J374" s="278">
        <v>38.599999999999994</v>
      </c>
      <c r="K374" s="276">
        <v>36.700000000000003</v>
      </c>
      <c r="L374" s="276">
        <v>34.75</v>
      </c>
      <c r="M374" s="276">
        <v>1202.0808099999999</v>
      </c>
    </row>
    <row r="375" spans="1:13">
      <c r="A375" s="267">
        <v>367</v>
      </c>
      <c r="B375" s="276" t="s">
        <v>274</v>
      </c>
      <c r="C375" s="277">
        <v>378.2</v>
      </c>
      <c r="D375" s="278">
        <v>378.81666666666666</v>
      </c>
      <c r="E375" s="278">
        <v>372.88333333333333</v>
      </c>
      <c r="F375" s="278">
        <v>367.56666666666666</v>
      </c>
      <c r="G375" s="278">
        <v>361.63333333333333</v>
      </c>
      <c r="H375" s="278">
        <v>384.13333333333333</v>
      </c>
      <c r="I375" s="278">
        <v>390.06666666666661</v>
      </c>
      <c r="J375" s="278">
        <v>395.38333333333333</v>
      </c>
      <c r="K375" s="276">
        <v>384.75</v>
      </c>
      <c r="L375" s="276">
        <v>373.5</v>
      </c>
      <c r="M375" s="276">
        <v>2.2722799999999999</v>
      </c>
    </row>
    <row r="376" spans="1:13">
      <c r="A376" s="267">
        <v>368</v>
      </c>
      <c r="B376" s="276" t="s">
        <v>485</v>
      </c>
      <c r="C376" s="277">
        <v>183.15</v>
      </c>
      <c r="D376" s="278">
        <v>182.46666666666667</v>
      </c>
      <c r="E376" s="278">
        <v>179.93333333333334</v>
      </c>
      <c r="F376" s="278">
        <v>176.71666666666667</v>
      </c>
      <c r="G376" s="278">
        <v>174.18333333333334</v>
      </c>
      <c r="H376" s="278">
        <v>185.68333333333334</v>
      </c>
      <c r="I376" s="278">
        <v>188.2166666666667</v>
      </c>
      <c r="J376" s="278">
        <v>191.43333333333334</v>
      </c>
      <c r="K376" s="276">
        <v>185</v>
      </c>
      <c r="L376" s="276">
        <v>179.25</v>
      </c>
      <c r="M376" s="276">
        <v>9.4133899999999997</v>
      </c>
    </row>
    <row r="377" spans="1:13">
      <c r="A377" s="267">
        <v>369</v>
      </c>
      <c r="B377" s="276" t="s">
        <v>491</v>
      </c>
      <c r="C377" s="277">
        <v>1000.6</v>
      </c>
      <c r="D377" s="278">
        <v>993.86666666666667</v>
      </c>
      <c r="E377" s="278">
        <v>982.73333333333335</v>
      </c>
      <c r="F377" s="278">
        <v>964.86666666666667</v>
      </c>
      <c r="G377" s="278">
        <v>953.73333333333335</v>
      </c>
      <c r="H377" s="278">
        <v>1011.7333333333333</v>
      </c>
      <c r="I377" s="278">
        <v>1022.8666666666668</v>
      </c>
      <c r="J377" s="278">
        <v>1040.7333333333333</v>
      </c>
      <c r="K377" s="276">
        <v>1005</v>
      </c>
      <c r="L377" s="276">
        <v>976</v>
      </c>
      <c r="M377" s="276">
        <v>19.54683</v>
      </c>
    </row>
    <row r="378" spans="1:13">
      <c r="A378" s="267">
        <v>370</v>
      </c>
      <c r="B378" s="276" t="s">
        <v>2223</v>
      </c>
      <c r="C378" s="277">
        <v>495</v>
      </c>
      <c r="D378" s="278">
        <v>492.75</v>
      </c>
      <c r="E378" s="278">
        <v>487.5</v>
      </c>
      <c r="F378" s="278">
        <v>480</v>
      </c>
      <c r="G378" s="278">
        <v>474.75</v>
      </c>
      <c r="H378" s="278">
        <v>500.25</v>
      </c>
      <c r="I378" s="278">
        <v>505.5</v>
      </c>
      <c r="J378" s="278">
        <v>513</v>
      </c>
      <c r="K378" s="276">
        <v>498</v>
      </c>
      <c r="L378" s="276">
        <v>485.25</v>
      </c>
      <c r="M378" s="276">
        <v>0.81808000000000003</v>
      </c>
    </row>
    <row r="379" spans="1:13">
      <c r="A379" s="267">
        <v>371</v>
      </c>
      <c r="B379" s="276" t="s">
        <v>165</v>
      </c>
      <c r="C379" s="277">
        <v>194.35</v>
      </c>
      <c r="D379" s="278">
        <v>194.68333333333331</v>
      </c>
      <c r="E379" s="278">
        <v>192.41666666666663</v>
      </c>
      <c r="F379" s="278">
        <v>190.48333333333332</v>
      </c>
      <c r="G379" s="278">
        <v>188.21666666666664</v>
      </c>
      <c r="H379" s="278">
        <v>196.61666666666662</v>
      </c>
      <c r="I379" s="278">
        <v>198.88333333333333</v>
      </c>
      <c r="J379" s="278">
        <v>200.81666666666661</v>
      </c>
      <c r="K379" s="276">
        <v>196.95</v>
      </c>
      <c r="L379" s="276">
        <v>192.75</v>
      </c>
      <c r="M379" s="276">
        <v>83.467479999999995</v>
      </c>
    </row>
    <row r="380" spans="1:13">
      <c r="A380" s="267">
        <v>372</v>
      </c>
      <c r="B380" s="276" t="s">
        <v>492</v>
      </c>
      <c r="C380" s="277">
        <v>99</v>
      </c>
      <c r="D380" s="278">
        <v>97.016666666666666</v>
      </c>
      <c r="E380" s="278">
        <v>94.733333333333334</v>
      </c>
      <c r="F380" s="278">
        <v>90.466666666666669</v>
      </c>
      <c r="G380" s="278">
        <v>88.183333333333337</v>
      </c>
      <c r="H380" s="278">
        <v>101.28333333333333</v>
      </c>
      <c r="I380" s="278">
        <v>103.56666666666666</v>
      </c>
      <c r="J380" s="278">
        <v>107.83333333333333</v>
      </c>
      <c r="K380" s="276">
        <v>99.3</v>
      </c>
      <c r="L380" s="276">
        <v>92.75</v>
      </c>
      <c r="M380" s="276">
        <v>32.006709999999998</v>
      </c>
    </row>
    <row r="381" spans="1:13">
      <c r="A381" s="267">
        <v>373</v>
      </c>
      <c r="B381" s="276" t="s">
        <v>276</v>
      </c>
      <c r="C381" s="277">
        <v>289.14999999999998</v>
      </c>
      <c r="D381" s="278">
        <v>288.64999999999998</v>
      </c>
      <c r="E381" s="278">
        <v>285.89999999999998</v>
      </c>
      <c r="F381" s="278">
        <v>282.64999999999998</v>
      </c>
      <c r="G381" s="278">
        <v>279.89999999999998</v>
      </c>
      <c r="H381" s="278">
        <v>291.89999999999998</v>
      </c>
      <c r="I381" s="278">
        <v>294.64999999999998</v>
      </c>
      <c r="J381" s="278">
        <v>297.89999999999998</v>
      </c>
      <c r="K381" s="276">
        <v>291.39999999999998</v>
      </c>
      <c r="L381" s="276">
        <v>285.39999999999998</v>
      </c>
      <c r="M381" s="276">
        <v>2.14676</v>
      </c>
    </row>
    <row r="382" spans="1:13">
      <c r="A382" s="267">
        <v>374</v>
      </c>
      <c r="B382" s="276" t="s">
        <v>493</v>
      </c>
      <c r="C382" s="277">
        <v>87.8</v>
      </c>
      <c r="D382" s="278">
        <v>86.649999999999991</v>
      </c>
      <c r="E382" s="278">
        <v>83.59999999999998</v>
      </c>
      <c r="F382" s="278">
        <v>79.399999999999991</v>
      </c>
      <c r="G382" s="278">
        <v>76.34999999999998</v>
      </c>
      <c r="H382" s="278">
        <v>90.84999999999998</v>
      </c>
      <c r="I382" s="278">
        <v>93.899999999999991</v>
      </c>
      <c r="J382" s="278">
        <v>98.09999999999998</v>
      </c>
      <c r="K382" s="276">
        <v>89.7</v>
      </c>
      <c r="L382" s="276">
        <v>82.45</v>
      </c>
      <c r="M382" s="276">
        <v>14.22569</v>
      </c>
    </row>
    <row r="383" spans="1:13">
      <c r="A383" s="267">
        <v>375</v>
      </c>
      <c r="B383" s="276" t="s">
        <v>486</v>
      </c>
      <c r="C383" s="277">
        <v>59.6</v>
      </c>
      <c r="D383" s="278">
        <v>60.133333333333333</v>
      </c>
      <c r="E383" s="278">
        <v>58.466666666666669</v>
      </c>
      <c r="F383" s="278">
        <v>57.333333333333336</v>
      </c>
      <c r="G383" s="278">
        <v>55.666666666666671</v>
      </c>
      <c r="H383" s="278">
        <v>61.266666666666666</v>
      </c>
      <c r="I383" s="278">
        <v>62.933333333333337</v>
      </c>
      <c r="J383" s="278">
        <v>64.066666666666663</v>
      </c>
      <c r="K383" s="276">
        <v>61.8</v>
      </c>
      <c r="L383" s="276">
        <v>59</v>
      </c>
      <c r="M383" s="276">
        <v>23.876049999999999</v>
      </c>
    </row>
    <row r="384" spans="1:13">
      <c r="A384" s="267">
        <v>376</v>
      </c>
      <c r="B384" s="276" t="s">
        <v>166</v>
      </c>
      <c r="C384" s="277">
        <v>1338.55</v>
      </c>
      <c r="D384" s="278">
        <v>1337.3166666666666</v>
      </c>
      <c r="E384" s="278">
        <v>1317.0333333333333</v>
      </c>
      <c r="F384" s="278">
        <v>1295.5166666666667</v>
      </c>
      <c r="G384" s="278">
        <v>1275.2333333333333</v>
      </c>
      <c r="H384" s="278">
        <v>1358.8333333333333</v>
      </c>
      <c r="I384" s="278">
        <v>1379.1166666666666</v>
      </c>
      <c r="J384" s="278">
        <v>1400.6333333333332</v>
      </c>
      <c r="K384" s="276">
        <v>1357.6</v>
      </c>
      <c r="L384" s="276">
        <v>1315.8</v>
      </c>
      <c r="M384" s="276">
        <v>12.45622</v>
      </c>
    </row>
    <row r="385" spans="1:13">
      <c r="A385" s="267">
        <v>377</v>
      </c>
      <c r="B385" s="276" t="s">
        <v>278</v>
      </c>
      <c r="C385" s="277">
        <v>497.85</v>
      </c>
      <c r="D385" s="278">
        <v>503.01666666666665</v>
      </c>
      <c r="E385" s="278">
        <v>488.0333333333333</v>
      </c>
      <c r="F385" s="278">
        <v>478.21666666666664</v>
      </c>
      <c r="G385" s="278">
        <v>463.23333333333329</v>
      </c>
      <c r="H385" s="278">
        <v>512.83333333333326</v>
      </c>
      <c r="I385" s="278">
        <v>527.81666666666661</v>
      </c>
      <c r="J385" s="278">
        <v>537.63333333333333</v>
      </c>
      <c r="K385" s="276">
        <v>518</v>
      </c>
      <c r="L385" s="276">
        <v>493.2</v>
      </c>
      <c r="M385" s="276">
        <v>1.7696700000000001</v>
      </c>
    </row>
    <row r="386" spans="1:13">
      <c r="A386" s="267">
        <v>378</v>
      </c>
      <c r="B386" s="276" t="s">
        <v>496</v>
      </c>
      <c r="C386" s="277">
        <v>473.65</v>
      </c>
      <c r="D386" s="278">
        <v>475.09999999999997</v>
      </c>
      <c r="E386" s="278">
        <v>465.19999999999993</v>
      </c>
      <c r="F386" s="278">
        <v>456.74999999999994</v>
      </c>
      <c r="G386" s="278">
        <v>446.84999999999991</v>
      </c>
      <c r="H386" s="278">
        <v>483.54999999999995</v>
      </c>
      <c r="I386" s="278">
        <v>493.44999999999993</v>
      </c>
      <c r="J386" s="278">
        <v>501.9</v>
      </c>
      <c r="K386" s="276">
        <v>485</v>
      </c>
      <c r="L386" s="276">
        <v>466.65</v>
      </c>
      <c r="M386" s="276">
        <v>9.3332700000000006</v>
      </c>
    </row>
    <row r="387" spans="1:13">
      <c r="A387" s="267">
        <v>379</v>
      </c>
      <c r="B387" s="276" t="s">
        <v>498</v>
      </c>
      <c r="C387" s="277">
        <v>125.7</v>
      </c>
      <c r="D387" s="278">
        <v>127.26666666666665</v>
      </c>
      <c r="E387" s="278">
        <v>122.83333333333331</v>
      </c>
      <c r="F387" s="278">
        <v>119.96666666666667</v>
      </c>
      <c r="G387" s="278">
        <v>115.53333333333333</v>
      </c>
      <c r="H387" s="278">
        <v>130.1333333333333</v>
      </c>
      <c r="I387" s="278">
        <v>134.56666666666663</v>
      </c>
      <c r="J387" s="278">
        <v>137.43333333333328</v>
      </c>
      <c r="K387" s="276">
        <v>131.69999999999999</v>
      </c>
      <c r="L387" s="276">
        <v>124.4</v>
      </c>
      <c r="M387" s="276">
        <v>34.251519999999999</v>
      </c>
    </row>
    <row r="388" spans="1:13">
      <c r="A388" s="267">
        <v>380</v>
      </c>
      <c r="B388" s="276" t="s">
        <v>279</v>
      </c>
      <c r="C388" s="277">
        <v>482.65</v>
      </c>
      <c r="D388" s="278">
        <v>483.08333333333331</v>
      </c>
      <c r="E388" s="278">
        <v>474.56666666666661</v>
      </c>
      <c r="F388" s="278">
        <v>466.48333333333329</v>
      </c>
      <c r="G388" s="278">
        <v>457.96666666666658</v>
      </c>
      <c r="H388" s="278">
        <v>491.16666666666663</v>
      </c>
      <c r="I388" s="278">
        <v>499.68333333333339</v>
      </c>
      <c r="J388" s="278">
        <v>507.76666666666665</v>
      </c>
      <c r="K388" s="276">
        <v>491.6</v>
      </c>
      <c r="L388" s="276">
        <v>475</v>
      </c>
      <c r="M388" s="276">
        <v>3.9359099999999998</v>
      </c>
    </row>
    <row r="389" spans="1:13">
      <c r="A389" s="267">
        <v>381</v>
      </c>
      <c r="B389" s="276" t="s">
        <v>499</v>
      </c>
      <c r="C389" s="277">
        <v>289.60000000000002</v>
      </c>
      <c r="D389" s="278">
        <v>289.63333333333333</v>
      </c>
      <c r="E389" s="278">
        <v>287.36666666666667</v>
      </c>
      <c r="F389" s="278">
        <v>285.13333333333333</v>
      </c>
      <c r="G389" s="278">
        <v>282.86666666666667</v>
      </c>
      <c r="H389" s="278">
        <v>291.86666666666667</v>
      </c>
      <c r="I389" s="278">
        <v>294.13333333333333</v>
      </c>
      <c r="J389" s="278">
        <v>296.36666666666667</v>
      </c>
      <c r="K389" s="276">
        <v>291.89999999999998</v>
      </c>
      <c r="L389" s="276">
        <v>287.39999999999998</v>
      </c>
      <c r="M389" s="276">
        <v>4.6167699999999998</v>
      </c>
    </row>
    <row r="390" spans="1:13">
      <c r="A390" s="267">
        <v>382</v>
      </c>
      <c r="B390" s="276" t="s">
        <v>167</v>
      </c>
      <c r="C390" s="277">
        <v>889.4</v>
      </c>
      <c r="D390" s="278">
        <v>884.4</v>
      </c>
      <c r="E390" s="278">
        <v>877.3</v>
      </c>
      <c r="F390" s="278">
        <v>865.19999999999993</v>
      </c>
      <c r="G390" s="278">
        <v>858.09999999999991</v>
      </c>
      <c r="H390" s="278">
        <v>896.5</v>
      </c>
      <c r="I390" s="278">
        <v>903.60000000000014</v>
      </c>
      <c r="J390" s="278">
        <v>915.7</v>
      </c>
      <c r="K390" s="276">
        <v>891.5</v>
      </c>
      <c r="L390" s="276">
        <v>872.3</v>
      </c>
      <c r="M390" s="276">
        <v>7.65306</v>
      </c>
    </row>
    <row r="391" spans="1:13">
      <c r="A391" s="267">
        <v>383</v>
      </c>
      <c r="B391" s="276" t="s">
        <v>501</v>
      </c>
      <c r="C391" s="277">
        <v>1645.7</v>
      </c>
      <c r="D391" s="278">
        <v>1655.25</v>
      </c>
      <c r="E391" s="278">
        <v>1630.5</v>
      </c>
      <c r="F391" s="278">
        <v>1615.3</v>
      </c>
      <c r="G391" s="278">
        <v>1590.55</v>
      </c>
      <c r="H391" s="278">
        <v>1670.45</v>
      </c>
      <c r="I391" s="278">
        <v>1695.2</v>
      </c>
      <c r="J391" s="278">
        <v>1710.4</v>
      </c>
      <c r="K391" s="276">
        <v>1680</v>
      </c>
      <c r="L391" s="276">
        <v>1640.05</v>
      </c>
      <c r="M391" s="276">
        <v>6.9199999999999998E-2</v>
      </c>
    </row>
    <row r="392" spans="1:13">
      <c r="A392" s="267">
        <v>384</v>
      </c>
      <c r="B392" s="276" t="s">
        <v>502</v>
      </c>
      <c r="C392" s="277">
        <v>332.95</v>
      </c>
      <c r="D392" s="278">
        <v>333.23333333333329</v>
      </c>
      <c r="E392" s="278">
        <v>325.56666666666661</v>
      </c>
      <c r="F392" s="278">
        <v>318.18333333333334</v>
      </c>
      <c r="G392" s="278">
        <v>310.51666666666665</v>
      </c>
      <c r="H392" s="278">
        <v>340.61666666666656</v>
      </c>
      <c r="I392" s="278">
        <v>348.28333333333319</v>
      </c>
      <c r="J392" s="278">
        <v>355.66666666666652</v>
      </c>
      <c r="K392" s="276">
        <v>340.9</v>
      </c>
      <c r="L392" s="276">
        <v>325.85000000000002</v>
      </c>
      <c r="M392" s="276">
        <v>30.806940000000001</v>
      </c>
    </row>
    <row r="393" spans="1:13">
      <c r="A393" s="267">
        <v>385</v>
      </c>
      <c r="B393" s="276" t="s">
        <v>168</v>
      </c>
      <c r="C393" s="277">
        <v>237.2</v>
      </c>
      <c r="D393" s="278">
        <v>235.75</v>
      </c>
      <c r="E393" s="278">
        <v>232</v>
      </c>
      <c r="F393" s="278">
        <v>226.8</v>
      </c>
      <c r="G393" s="278">
        <v>223.05</v>
      </c>
      <c r="H393" s="278">
        <v>240.95</v>
      </c>
      <c r="I393" s="278">
        <v>244.7</v>
      </c>
      <c r="J393" s="278">
        <v>249.89999999999998</v>
      </c>
      <c r="K393" s="276">
        <v>239.5</v>
      </c>
      <c r="L393" s="276">
        <v>230.55</v>
      </c>
      <c r="M393" s="276">
        <v>231.90815000000001</v>
      </c>
    </row>
    <row r="394" spans="1:13">
      <c r="A394" s="267">
        <v>386</v>
      </c>
      <c r="B394" s="276" t="s">
        <v>500</v>
      </c>
      <c r="C394" s="277">
        <v>49.85</v>
      </c>
      <c r="D394" s="278">
        <v>49.85</v>
      </c>
      <c r="E394" s="278">
        <v>49.300000000000004</v>
      </c>
      <c r="F394" s="278">
        <v>48.75</v>
      </c>
      <c r="G394" s="278">
        <v>48.2</v>
      </c>
      <c r="H394" s="278">
        <v>50.400000000000006</v>
      </c>
      <c r="I394" s="278">
        <v>50.95</v>
      </c>
      <c r="J394" s="278">
        <v>51.500000000000007</v>
      </c>
      <c r="K394" s="276">
        <v>50.4</v>
      </c>
      <c r="L394" s="276">
        <v>49.3</v>
      </c>
      <c r="M394" s="276">
        <v>24.203610000000001</v>
      </c>
    </row>
    <row r="395" spans="1:13">
      <c r="A395" s="267">
        <v>387</v>
      </c>
      <c r="B395" s="276" t="s">
        <v>169</v>
      </c>
      <c r="C395" s="277">
        <v>127.25</v>
      </c>
      <c r="D395" s="278">
        <v>126.85000000000001</v>
      </c>
      <c r="E395" s="278">
        <v>125.45000000000002</v>
      </c>
      <c r="F395" s="278">
        <v>123.65</v>
      </c>
      <c r="G395" s="278">
        <v>122.25000000000001</v>
      </c>
      <c r="H395" s="278">
        <v>128.65000000000003</v>
      </c>
      <c r="I395" s="278">
        <v>130.05000000000001</v>
      </c>
      <c r="J395" s="278">
        <v>131.85000000000002</v>
      </c>
      <c r="K395" s="276">
        <v>128.25</v>
      </c>
      <c r="L395" s="276">
        <v>125.05</v>
      </c>
      <c r="M395" s="276">
        <v>91.293679999999995</v>
      </c>
    </row>
    <row r="396" spans="1:13">
      <c r="A396" s="267">
        <v>388</v>
      </c>
      <c r="B396" s="276" t="s">
        <v>503</v>
      </c>
      <c r="C396" s="277">
        <v>135.4</v>
      </c>
      <c r="D396" s="278">
        <v>135.04999999999998</v>
      </c>
      <c r="E396" s="278">
        <v>134.09999999999997</v>
      </c>
      <c r="F396" s="278">
        <v>132.79999999999998</v>
      </c>
      <c r="G396" s="278">
        <v>131.84999999999997</v>
      </c>
      <c r="H396" s="278">
        <v>136.34999999999997</v>
      </c>
      <c r="I396" s="278">
        <v>137.29999999999995</v>
      </c>
      <c r="J396" s="278">
        <v>138.59999999999997</v>
      </c>
      <c r="K396" s="276">
        <v>136</v>
      </c>
      <c r="L396" s="276">
        <v>133.75</v>
      </c>
      <c r="M396" s="276">
        <v>2.27108</v>
      </c>
    </row>
    <row r="397" spans="1:13">
      <c r="A397" s="267">
        <v>389</v>
      </c>
      <c r="B397" s="276" t="s">
        <v>504</v>
      </c>
      <c r="C397" s="277">
        <v>726.85</v>
      </c>
      <c r="D397" s="278">
        <v>727.9666666666667</v>
      </c>
      <c r="E397" s="278">
        <v>723.88333333333344</v>
      </c>
      <c r="F397" s="278">
        <v>720.91666666666674</v>
      </c>
      <c r="G397" s="278">
        <v>716.83333333333348</v>
      </c>
      <c r="H397" s="278">
        <v>730.93333333333339</v>
      </c>
      <c r="I397" s="278">
        <v>735.01666666666665</v>
      </c>
      <c r="J397" s="278">
        <v>737.98333333333335</v>
      </c>
      <c r="K397" s="276">
        <v>732.05</v>
      </c>
      <c r="L397" s="276">
        <v>725</v>
      </c>
      <c r="M397" s="276">
        <v>1.0955299999999999</v>
      </c>
    </row>
    <row r="398" spans="1:13">
      <c r="A398" s="267">
        <v>390</v>
      </c>
      <c r="B398" s="276" t="s">
        <v>170</v>
      </c>
      <c r="C398" s="277">
        <v>1946.75</v>
      </c>
      <c r="D398" s="278">
        <v>1951.9166666666667</v>
      </c>
      <c r="E398" s="278">
        <v>1934.8333333333335</v>
      </c>
      <c r="F398" s="278">
        <v>1922.9166666666667</v>
      </c>
      <c r="G398" s="278">
        <v>1905.8333333333335</v>
      </c>
      <c r="H398" s="278">
        <v>1963.8333333333335</v>
      </c>
      <c r="I398" s="278">
        <v>1980.916666666667</v>
      </c>
      <c r="J398" s="278">
        <v>1992.8333333333335</v>
      </c>
      <c r="K398" s="276">
        <v>1969</v>
      </c>
      <c r="L398" s="276">
        <v>1940</v>
      </c>
      <c r="M398" s="276">
        <v>85.213880000000003</v>
      </c>
    </row>
    <row r="399" spans="1:13">
      <c r="A399" s="267">
        <v>391</v>
      </c>
      <c r="B399" s="276" t="s">
        <v>519</v>
      </c>
      <c r="C399" s="277">
        <v>9.9499999999999993</v>
      </c>
      <c r="D399" s="278">
        <v>9.9833333333333343</v>
      </c>
      <c r="E399" s="278">
        <v>9.8166666666666682</v>
      </c>
      <c r="F399" s="278">
        <v>9.6833333333333336</v>
      </c>
      <c r="G399" s="278">
        <v>9.5166666666666675</v>
      </c>
      <c r="H399" s="278">
        <v>10.116666666666669</v>
      </c>
      <c r="I399" s="278">
        <v>10.283333333333333</v>
      </c>
      <c r="J399" s="278">
        <v>10.41666666666667</v>
      </c>
      <c r="K399" s="276">
        <v>10.15</v>
      </c>
      <c r="L399" s="276">
        <v>9.85</v>
      </c>
      <c r="M399" s="276">
        <v>13.96336</v>
      </c>
    </row>
    <row r="400" spans="1:13">
      <c r="A400" s="267">
        <v>392</v>
      </c>
      <c r="B400" s="276" t="s">
        <v>508</v>
      </c>
      <c r="C400" s="277">
        <v>261.8</v>
      </c>
      <c r="D400" s="278">
        <v>263.06666666666666</v>
      </c>
      <c r="E400" s="278">
        <v>257.23333333333335</v>
      </c>
      <c r="F400" s="278">
        <v>252.66666666666669</v>
      </c>
      <c r="G400" s="278">
        <v>246.83333333333337</v>
      </c>
      <c r="H400" s="278">
        <v>267.63333333333333</v>
      </c>
      <c r="I400" s="278">
        <v>273.4666666666667</v>
      </c>
      <c r="J400" s="278">
        <v>278.0333333333333</v>
      </c>
      <c r="K400" s="276">
        <v>268.89999999999998</v>
      </c>
      <c r="L400" s="276">
        <v>258.5</v>
      </c>
      <c r="M400" s="276">
        <v>3.0899399999999999</v>
      </c>
    </row>
    <row r="401" spans="1:13">
      <c r="A401" s="267">
        <v>393</v>
      </c>
      <c r="B401" s="276" t="s">
        <v>495</v>
      </c>
      <c r="C401" s="277">
        <v>272.05</v>
      </c>
      <c r="D401" s="278">
        <v>268.41666666666669</v>
      </c>
      <c r="E401" s="278">
        <v>262.88333333333338</v>
      </c>
      <c r="F401" s="278">
        <v>253.7166666666667</v>
      </c>
      <c r="G401" s="278">
        <v>248.18333333333339</v>
      </c>
      <c r="H401" s="278">
        <v>277.58333333333337</v>
      </c>
      <c r="I401" s="278">
        <v>283.11666666666667</v>
      </c>
      <c r="J401" s="278">
        <v>292.28333333333336</v>
      </c>
      <c r="K401" s="276">
        <v>273.95</v>
      </c>
      <c r="L401" s="276">
        <v>259.25</v>
      </c>
      <c r="M401" s="276">
        <v>24.884730000000001</v>
      </c>
    </row>
    <row r="402" spans="1:13">
      <c r="A402" s="267">
        <v>394</v>
      </c>
      <c r="B402" s="276" t="s">
        <v>512</v>
      </c>
      <c r="C402" s="277">
        <v>67.150000000000006</v>
      </c>
      <c r="D402" s="278">
        <v>66.216666666666669</v>
      </c>
      <c r="E402" s="278">
        <v>62.683333333333337</v>
      </c>
      <c r="F402" s="278">
        <v>58.216666666666669</v>
      </c>
      <c r="G402" s="278">
        <v>54.683333333333337</v>
      </c>
      <c r="H402" s="278">
        <v>70.683333333333337</v>
      </c>
      <c r="I402" s="278">
        <v>74.216666666666669</v>
      </c>
      <c r="J402" s="278">
        <v>78.683333333333337</v>
      </c>
      <c r="K402" s="276">
        <v>69.75</v>
      </c>
      <c r="L402" s="276">
        <v>61.75</v>
      </c>
      <c r="M402" s="276">
        <v>40.721400000000003</v>
      </c>
    </row>
    <row r="403" spans="1:13">
      <c r="A403" s="267">
        <v>395</v>
      </c>
      <c r="B403" s="276" t="s">
        <v>171</v>
      </c>
      <c r="C403" s="277">
        <v>54.9</v>
      </c>
      <c r="D403" s="278">
        <v>54.833333333333336</v>
      </c>
      <c r="E403" s="278">
        <v>53.516666666666673</v>
      </c>
      <c r="F403" s="278">
        <v>52.13333333333334</v>
      </c>
      <c r="G403" s="278">
        <v>50.816666666666677</v>
      </c>
      <c r="H403" s="278">
        <v>56.216666666666669</v>
      </c>
      <c r="I403" s="278">
        <v>57.533333333333331</v>
      </c>
      <c r="J403" s="278">
        <v>58.916666666666664</v>
      </c>
      <c r="K403" s="276">
        <v>56.15</v>
      </c>
      <c r="L403" s="276">
        <v>53.45</v>
      </c>
      <c r="M403" s="276">
        <v>650.64684</v>
      </c>
    </row>
    <row r="404" spans="1:13">
      <c r="A404" s="267">
        <v>396</v>
      </c>
      <c r="B404" s="276" t="s">
        <v>513</v>
      </c>
      <c r="C404" s="277">
        <v>7899.9</v>
      </c>
      <c r="D404" s="278">
        <v>7902.9666666666662</v>
      </c>
      <c r="E404" s="278">
        <v>7857.4833333333327</v>
      </c>
      <c r="F404" s="278">
        <v>7815.0666666666666</v>
      </c>
      <c r="G404" s="278">
        <v>7769.583333333333</v>
      </c>
      <c r="H404" s="278">
        <v>7945.3833333333323</v>
      </c>
      <c r="I404" s="278">
        <v>7990.8666666666659</v>
      </c>
      <c r="J404" s="278">
        <v>8033.2833333333319</v>
      </c>
      <c r="K404" s="276">
        <v>7948.45</v>
      </c>
      <c r="L404" s="276">
        <v>7860.55</v>
      </c>
      <c r="M404" s="276">
        <v>0.21758</v>
      </c>
    </row>
    <row r="405" spans="1:13">
      <c r="A405" s="267">
        <v>397</v>
      </c>
      <c r="B405" s="276" t="s">
        <v>3523</v>
      </c>
      <c r="C405" s="277">
        <v>858.85</v>
      </c>
      <c r="D405" s="278">
        <v>853.36666666666667</v>
      </c>
      <c r="E405" s="278">
        <v>845.73333333333335</v>
      </c>
      <c r="F405" s="278">
        <v>832.61666666666667</v>
      </c>
      <c r="G405" s="278">
        <v>824.98333333333335</v>
      </c>
      <c r="H405" s="278">
        <v>866.48333333333335</v>
      </c>
      <c r="I405" s="278">
        <v>874.11666666666679</v>
      </c>
      <c r="J405" s="278">
        <v>887.23333333333335</v>
      </c>
      <c r="K405" s="276">
        <v>861</v>
      </c>
      <c r="L405" s="276">
        <v>840.25</v>
      </c>
      <c r="M405" s="276">
        <v>32.309310000000004</v>
      </c>
    </row>
    <row r="406" spans="1:13">
      <c r="A406" s="267">
        <v>398</v>
      </c>
      <c r="B406" s="276" t="s">
        <v>280</v>
      </c>
      <c r="C406" s="277">
        <v>863</v>
      </c>
      <c r="D406" s="278">
        <v>863.48333333333323</v>
      </c>
      <c r="E406" s="278">
        <v>855.96666666666647</v>
      </c>
      <c r="F406" s="278">
        <v>848.93333333333328</v>
      </c>
      <c r="G406" s="278">
        <v>841.41666666666652</v>
      </c>
      <c r="H406" s="278">
        <v>870.51666666666642</v>
      </c>
      <c r="I406" s="278">
        <v>878.03333333333308</v>
      </c>
      <c r="J406" s="278">
        <v>885.06666666666638</v>
      </c>
      <c r="K406" s="276">
        <v>871</v>
      </c>
      <c r="L406" s="276">
        <v>856.45</v>
      </c>
      <c r="M406" s="276">
        <v>16.541730000000001</v>
      </c>
    </row>
    <row r="407" spans="1:13">
      <c r="A407" s="267">
        <v>399</v>
      </c>
      <c r="B407" s="276" t="s">
        <v>172</v>
      </c>
      <c r="C407" s="277">
        <v>263.5</v>
      </c>
      <c r="D407" s="278">
        <v>260.4666666666667</v>
      </c>
      <c r="E407" s="278">
        <v>256.58333333333337</v>
      </c>
      <c r="F407" s="278">
        <v>249.66666666666669</v>
      </c>
      <c r="G407" s="278">
        <v>245.78333333333336</v>
      </c>
      <c r="H407" s="278">
        <v>267.38333333333338</v>
      </c>
      <c r="I407" s="278">
        <v>271.26666666666671</v>
      </c>
      <c r="J407" s="278">
        <v>278.18333333333339</v>
      </c>
      <c r="K407" s="276">
        <v>264.35000000000002</v>
      </c>
      <c r="L407" s="276">
        <v>253.55</v>
      </c>
      <c r="M407" s="276">
        <v>792.52023999999994</v>
      </c>
    </row>
    <row r="408" spans="1:13">
      <c r="A408" s="267">
        <v>400</v>
      </c>
      <c r="B408" s="276" t="s">
        <v>514</v>
      </c>
      <c r="C408" s="277">
        <v>3913.1</v>
      </c>
      <c r="D408" s="278">
        <v>3929.2166666666672</v>
      </c>
      <c r="E408" s="278">
        <v>3884.9333333333343</v>
      </c>
      <c r="F408" s="278">
        <v>3856.7666666666673</v>
      </c>
      <c r="G408" s="278">
        <v>3812.4833333333345</v>
      </c>
      <c r="H408" s="278">
        <v>3957.3833333333341</v>
      </c>
      <c r="I408" s="278">
        <v>4001.666666666667</v>
      </c>
      <c r="J408" s="278">
        <v>4029.8333333333339</v>
      </c>
      <c r="K408" s="276">
        <v>3973.5</v>
      </c>
      <c r="L408" s="276">
        <v>3901.05</v>
      </c>
      <c r="M408" s="276">
        <v>0.74622999999999995</v>
      </c>
    </row>
    <row r="409" spans="1:13">
      <c r="A409" s="267">
        <v>401</v>
      </c>
      <c r="B409" s="276" t="s">
        <v>2402</v>
      </c>
      <c r="C409" s="277">
        <v>89.45</v>
      </c>
      <c r="D409" s="278">
        <v>89.633333333333326</v>
      </c>
      <c r="E409" s="278">
        <v>86.916666666666657</v>
      </c>
      <c r="F409" s="278">
        <v>84.383333333333326</v>
      </c>
      <c r="G409" s="278">
        <v>81.666666666666657</v>
      </c>
      <c r="H409" s="278">
        <v>92.166666666666657</v>
      </c>
      <c r="I409" s="278">
        <v>94.883333333333326</v>
      </c>
      <c r="J409" s="278">
        <v>97.416666666666657</v>
      </c>
      <c r="K409" s="276">
        <v>92.35</v>
      </c>
      <c r="L409" s="276">
        <v>87.1</v>
      </c>
      <c r="M409" s="276">
        <v>2.3468499999999999</v>
      </c>
    </row>
    <row r="410" spans="1:13">
      <c r="A410" s="267">
        <v>402</v>
      </c>
      <c r="B410" s="276" t="s">
        <v>2404</v>
      </c>
      <c r="C410" s="277">
        <v>64.55</v>
      </c>
      <c r="D410" s="278">
        <v>64.783333333333331</v>
      </c>
      <c r="E410" s="278">
        <v>63.516666666666666</v>
      </c>
      <c r="F410" s="278">
        <v>62.483333333333334</v>
      </c>
      <c r="G410" s="278">
        <v>61.216666666666669</v>
      </c>
      <c r="H410" s="278">
        <v>65.816666666666663</v>
      </c>
      <c r="I410" s="278">
        <v>67.083333333333314</v>
      </c>
      <c r="J410" s="278">
        <v>68.11666666666666</v>
      </c>
      <c r="K410" s="276">
        <v>66.05</v>
      </c>
      <c r="L410" s="276">
        <v>63.75</v>
      </c>
      <c r="M410" s="276">
        <v>97.213939999999994</v>
      </c>
    </row>
    <row r="411" spans="1:13">
      <c r="A411" s="267">
        <v>403</v>
      </c>
      <c r="B411" s="276" t="s">
        <v>2412</v>
      </c>
      <c r="C411" s="277">
        <v>160</v>
      </c>
      <c r="D411" s="278">
        <v>160.85</v>
      </c>
      <c r="E411" s="278">
        <v>157.75</v>
      </c>
      <c r="F411" s="278">
        <v>155.5</v>
      </c>
      <c r="G411" s="278">
        <v>152.4</v>
      </c>
      <c r="H411" s="278">
        <v>163.1</v>
      </c>
      <c r="I411" s="278">
        <v>166.19999999999996</v>
      </c>
      <c r="J411" s="278">
        <v>168.45</v>
      </c>
      <c r="K411" s="276">
        <v>163.95</v>
      </c>
      <c r="L411" s="276">
        <v>158.6</v>
      </c>
      <c r="M411" s="276">
        <v>8.7673000000000005</v>
      </c>
    </row>
    <row r="412" spans="1:13">
      <c r="A412" s="267">
        <v>404</v>
      </c>
      <c r="B412" s="276" t="s">
        <v>516</v>
      </c>
      <c r="C412" s="277">
        <v>1652.1</v>
      </c>
      <c r="D412" s="278">
        <v>1655.8</v>
      </c>
      <c r="E412" s="278">
        <v>1636.6</v>
      </c>
      <c r="F412" s="278">
        <v>1621.1</v>
      </c>
      <c r="G412" s="278">
        <v>1601.8999999999999</v>
      </c>
      <c r="H412" s="278">
        <v>1671.3</v>
      </c>
      <c r="I412" s="278">
        <v>1690.5000000000002</v>
      </c>
      <c r="J412" s="278">
        <v>1706</v>
      </c>
      <c r="K412" s="276">
        <v>1675</v>
      </c>
      <c r="L412" s="276">
        <v>1640.3</v>
      </c>
      <c r="M412" s="276">
        <v>0.26850000000000002</v>
      </c>
    </row>
    <row r="413" spans="1:13">
      <c r="A413" s="267">
        <v>405</v>
      </c>
      <c r="B413" s="276" t="s">
        <v>518</v>
      </c>
      <c r="C413" s="277">
        <v>186.65</v>
      </c>
      <c r="D413" s="278">
        <v>186.9</v>
      </c>
      <c r="E413" s="278">
        <v>183.9</v>
      </c>
      <c r="F413" s="278">
        <v>181.15</v>
      </c>
      <c r="G413" s="278">
        <v>178.15</v>
      </c>
      <c r="H413" s="278">
        <v>189.65</v>
      </c>
      <c r="I413" s="278">
        <v>192.65</v>
      </c>
      <c r="J413" s="278">
        <v>195.4</v>
      </c>
      <c r="K413" s="276">
        <v>189.9</v>
      </c>
      <c r="L413" s="276">
        <v>184.15</v>
      </c>
      <c r="M413" s="276">
        <v>0.97709000000000001</v>
      </c>
    </row>
    <row r="414" spans="1:13">
      <c r="A414" s="267">
        <v>406</v>
      </c>
      <c r="B414" s="276" t="s">
        <v>173</v>
      </c>
      <c r="C414" s="277">
        <v>24912.85</v>
      </c>
      <c r="D414" s="278">
        <v>25022.716666666664</v>
      </c>
      <c r="E414" s="278">
        <v>24710.433333333327</v>
      </c>
      <c r="F414" s="278">
        <v>24508.016666666663</v>
      </c>
      <c r="G414" s="278">
        <v>24195.733333333326</v>
      </c>
      <c r="H414" s="278">
        <v>25225.133333333328</v>
      </c>
      <c r="I414" s="278">
        <v>25537.416666666661</v>
      </c>
      <c r="J414" s="278">
        <v>25739.833333333328</v>
      </c>
      <c r="K414" s="276">
        <v>25335</v>
      </c>
      <c r="L414" s="276">
        <v>24820.3</v>
      </c>
      <c r="M414" s="276">
        <v>0.63297999999999999</v>
      </c>
    </row>
    <row r="415" spans="1:13">
      <c r="A415" s="267">
        <v>407</v>
      </c>
      <c r="B415" s="276" t="s">
        <v>520</v>
      </c>
      <c r="C415" s="277">
        <v>1079.4000000000001</v>
      </c>
      <c r="D415" s="278">
        <v>1081.4666666666667</v>
      </c>
      <c r="E415" s="278">
        <v>1072.9333333333334</v>
      </c>
      <c r="F415" s="278">
        <v>1066.4666666666667</v>
      </c>
      <c r="G415" s="278">
        <v>1057.9333333333334</v>
      </c>
      <c r="H415" s="278">
        <v>1087.9333333333334</v>
      </c>
      <c r="I415" s="278">
        <v>1096.4666666666667</v>
      </c>
      <c r="J415" s="278">
        <v>1102.9333333333334</v>
      </c>
      <c r="K415" s="276">
        <v>1090</v>
      </c>
      <c r="L415" s="276">
        <v>1075</v>
      </c>
      <c r="M415" s="276">
        <v>0.53002000000000005</v>
      </c>
    </row>
    <row r="416" spans="1:13">
      <c r="A416" s="267">
        <v>408</v>
      </c>
      <c r="B416" s="276" t="s">
        <v>174</v>
      </c>
      <c r="C416" s="277">
        <v>1528.75</v>
      </c>
      <c r="D416" s="278">
        <v>1531.9166666666667</v>
      </c>
      <c r="E416" s="278">
        <v>1508.8333333333335</v>
      </c>
      <c r="F416" s="278">
        <v>1488.9166666666667</v>
      </c>
      <c r="G416" s="278">
        <v>1465.8333333333335</v>
      </c>
      <c r="H416" s="278">
        <v>1551.8333333333335</v>
      </c>
      <c r="I416" s="278">
        <v>1574.916666666667</v>
      </c>
      <c r="J416" s="278">
        <v>1594.8333333333335</v>
      </c>
      <c r="K416" s="276">
        <v>1555</v>
      </c>
      <c r="L416" s="276">
        <v>1512</v>
      </c>
      <c r="M416" s="276">
        <v>4.4270399999999999</v>
      </c>
    </row>
    <row r="417" spans="1:13">
      <c r="A417" s="267">
        <v>409</v>
      </c>
      <c r="B417" s="276" t="s">
        <v>515</v>
      </c>
      <c r="C417" s="277">
        <v>452.45</v>
      </c>
      <c r="D417" s="278">
        <v>455.31666666666666</v>
      </c>
      <c r="E417" s="278">
        <v>445.13333333333333</v>
      </c>
      <c r="F417" s="278">
        <v>437.81666666666666</v>
      </c>
      <c r="G417" s="278">
        <v>427.63333333333333</v>
      </c>
      <c r="H417" s="278">
        <v>462.63333333333333</v>
      </c>
      <c r="I417" s="278">
        <v>472.81666666666661</v>
      </c>
      <c r="J417" s="278">
        <v>480.13333333333333</v>
      </c>
      <c r="K417" s="276">
        <v>465.5</v>
      </c>
      <c r="L417" s="276">
        <v>448</v>
      </c>
      <c r="M417" s="276">
        <v>1.5813999999999999</v>
      </c>
    </row>
    <row r="418" spans="1:13">
      <c r="A418" s="267">
        <v>410</v>
      </c>
      <c r="B418" s="276" t="s">
        <v>510</v>
      </c>
      <c r="C418" s="277">
        <v>24.1</v>
      </c>
      <c r="D418" s="278">
        <v>24.150000000000002</v>
      </c>
      <c r="E418" s="278">
        <v>23.950000000000003</v>
      </c>
      <c r="F418" s="278">
        <v>23.8</v>
      </c>
      <c r="G418" s="278">
        <v>23.6</v>
      </c>
      <c r="H418" s="278">
        <v>24.300000000000004</v>
      </c>
      <c r="I418" s="278">
        <v>24.5</v>
      </c>
      <c r="J418" s="278">
        <v>24.650000000000006</v>
      </c>
      <c r="K418" s="276">
        <v>24.35</v>
      </c>
      <c r="L418" s="276">
        <v>24</v>
      </c>
      <c r="M418" s="276">
        <v>18.23902</v>
      </c>
    </row>
    <row r="419" spans="1:13">
      <c r="A419" s="267">
        <v>411</v>
      </c>
      <c r="B419" s="276" t="s">
        <v>511</v>
      </c>
      <c r="C419" s="277">
        <v>1684.8</v>
      </c>
      <c r="D419" s="278">
        <v>1673.2833333333335</v>
      </c>
      <c r="E419" s="278">
        <v>1650.5666666666671</v>
      </c>
      <c r="F419" s="278">
        <v>1616.3333333333335</v>
      </c>
      <c r="G419" s="278">
        <v>1593.616666666667</v>
      </c>
      <c r="H419" s="278">
        <v>1707.5166666666671</v>
      </c>
      <c r="I419" s="278">
        <v>1730.2333333333338</v>
      </c>
      <c r="J419" s="278">
        <v>1764.4666666666672</v>
      </c>
      <c r="K419" s="276">
        <v>1696</v>
      </c>
      <c r="L419" s="276">
        <v>1639.05</v>
      </c>
      <c r="M419" s="276">
        <v>0.59313000000000005</v>
      </c>
    </row>
    <row r="420" spans="1:13">
      <c r="A420" s="267">
        <v>412</v>
      </c>
      <c r="B420" s="276" t="s">
        <v>521</v>
      </c>
      <c r="C420" s="277">
        <v>325.64999999999998</v>
      </c>
      <c r="D420" s="278">
        <v>326.08333333333331</v>
      </c>
      <c r="E420" s="278">
        <v>321.16666666666663</v>
      </c>
      <c r="F420" s="278">
        <v>316.68333333333334</v>
      </c>
      <c r="G420" s="278">
        <v>311.76666666666665</v>
      </c>
      <c r="H420" s="278">
        <v>330.56666666666661</v>
      </c>
      <c r="I420" s="278">
        <v>335.48333333333323</v>
      </c>
      <c r="J420" s="278">
        <v>339.96666666666658</v>
      </c>
      <c r="K420" s="276">
        <v>331</v>
      </c>
      <c r="L420" s="276">
        <v>321.60000000000002</v>
      </c>
      <c r="M420" s="276">
        <v>7.44055</v>
      </c>
    </row>
    <row r="421" spans="1:13">
      <c r="A421" s="267">
        <v>413</v>
      </c>
      <c r="B421" s="276" t="s">
        <v>522</v>
      </c>
      <c r="C421" s="277">
        <v>1061.45</v>
      </c>
      <c r="D421" s="278">
        <v>1056.2</v>
      </c>
      <c r="E421" s="278">
        <v>1042.4000000000001</v>
      </c>
      <c r="F421" s="278">
        <v>1023.3500000000001</v>
      </c>
      <c r="G421" s="278">
        <v>1009.5500000000002</v>
      </c>
      <c r="H421" s="278">
        <v>1075.25</v>
      </c>
      <c r="I421" s="278">
        <v>1089.0499999999997</v>
      </c>
      <c r="J421" s="278">
        <v>1108.0999999999999</v>
      </c>
      <c r="K421" s="276">
        <v>1070</v>
      </c>
      <c r="L421" s="276">
        <v>1037.1500000000001</v>
      </c>
      <c r="M421" s="276">
        <v>0.31247000000000003</v>
      </c>
    </row>
    <row r="422" spans="1:13">
      <c r="A422" s="267">
        <v>414</v>
      </c>
      <c r="B422" s="276" t="s">
        <v>523</v>
      </c>
      <c r="C422" s="277">
        <v>343.85</v>
      </c>
      <c r="D422" s="278">
        <v>343.98333333333335</v>
      </c>
      <c r="E422" s="278">
        <v>339.9666666666667</v>
      </c>
      <c r="F422" s="278">
        <v>336.08333333333337</v>
      </c>
      <c r="G422" s="278">
        <v>332.06666666666672</v>
      </c>
      <c r="H422" s="278">
        <v>347.86666666666667</v>
      </c>
      <c r="I422" s="278">
        <v>351.88333333333333</v>
      </c>
      <c r="J422" s="278">
        <v>355.76666666666665</v>
      </c>
      <c r="K422" s="276">
        <v>348</v>
      </c>
      <c r="L422" s="276">
        <v>340.1</v>
      </c>
      <c r="M422" s="276">
        <v>2.03966</v>
      </c>
    </row>
    <row r="423" spans="1:13">
      <c r="A423" s="267">
        <v>415</v>
      </c>
      <c r="B423" s="276" t="s">
        <v>524</v>
      </c>
      <c r="C423" s="277">
        <v>8.9499999999999993</v>
      </c>
      <c r="D423" s="278">
        <v>9.0666666666666664</v>
      </c>
      <c r="E423" s="278">
        <v>8.3833333333333329</v>
      </c>
      <c r="F423" s="278">
        <v>7.8166666666666664</v>
      </c>
      <c r="G423" s="278">
        <v>7.1333333333333329</v>
      </c>
      <c r="H423" s="278">
        <v>9.6333333333333329</v>
      </c>
      <c r="I423" s="278">
        <v>10.316666666666666</v>
      </c>
      <c r="J423" s="278">
        <v>10.883333333333333</v>
      </c>
      <c r="K423" s="276">
        <v>9.75</v>
      </c>
      <c r="L423" s="276">
        <v>8.5</v>
      </c>
      <c r="M423" s="276">
        <v>706.99929999999995</v>
      </c>
    </row>
    <row r="424" spans="1:13">
      <c r="A424" s="267">
        <v>416</v>
      </c>
      <c r="B424" s="276" t="s">
        <v>2516</v>
      </c>
      <c r="C424" s="277">
        <v>742.95</v>
      </c>
      <c r="D424" s="278">
        <v>747.61666666666667</v>
      </c>
      <c r="E424" s="278">
        <v>735.43333333333339</v>
      </c>
      <c r="F424" s="278">
        <v>727.91666666666674</v>
      </c>
      <c r="G424" s="278">
        <v>715.73333333333346</v>
      </c>
      <c r="H424" s="278">
        <v>755.13333333333333</v>
      </c>
      <c r="I424" s="278">
        <v>767.31666666666649</v>
      </c>
      <c r="J424" s="278">
        <v>774.83333333333326</v>
      </c>
      <c r="K424" s="276">
        <v>759.8</v>
      </c>
      <c r="L424" s="276">
        <v>740.1</v>
      </c>
      <c r="M424" s="276">
        <v>0.27517999999999998</v>
      </c>
    </row>
    <row r="425" spans="1:13">
      <c r="A425" s="267">
        <v>417</v>
      </c>
      <c r="B425" s="276" t="s">
        <v>527</v>
      </c>
      <c r="C425" s="285">
        <v>191.95</v>
      </c>
      <c r="D425" s="286">
        <v>191.21666666666667</v>
      </c>
      <c r="E425" s="286">
        <v>185.93333333333334</v>
      </c>
      <c r="F425" s="286">
        <v>179.91666666666666</v>
      </c>
      <c r="G425" s="286">
        <v>174.63333333333333</v>
      </c>
      <c r="H425" s="286">
        <v>197.23333333333335</v>
      </c>
      <c r="I425" s="286">
        <v>202.51666666666671</v>
      </c>
      <c r="J425" s="286">
        <v>208.53333333333336</v>
      </c>
      <c r="K425" s="287">
        <v>196.5</v>
      </c>
      <c r="L425" s="287">
        <v>185.2</v>
      </c>
      <c r="M425" s="287">
        <v>29.060310000000001</v>
      </c>
    </row>
    <row r="426" spans="1:13">
      <c r="A426" s="267">
        <v>418</v>
      </c>
      <c r="B426" s="276" t="s">
        <v>2525</v>
      </c>
      <c r="C426" s="276">
        <v>89.35</v>
      </c>
      <c r="D426" s="278">
        <v>88.966666666666654</v>
      </c>
      <c r="E426" s="278">
        <v>86.033333333333303</v>
      </c>
      <c r="F426" s="278">
        <v>82.716666666666654</v>
      </c>
      <c r="G426" s="278">
        <v>79.783333333333303</v>
      </c>
      <c r="H426" s="278">
        <v>92.283333333333303</v>
      </c>
      <c r="I426" s="278">
        <v>95.216666666666669</v>
      </c>
      <c r="J426" s="278">
        <v>98.533333333333303</v>
      </c>
      <c r="K426" s="276">
        <v>91.9</v>
      </c>
      <c r="L426" s="276">
        <v>85.65</v>
      </c>
      <c r="M426" s="276">
        <v>356.16662000000002</v>
      </c>
    </row>
    <row r="427" spans="1:13">
      <c r="A427" s="267">
        <v>419</v>
      </c>
      <c r="B427" s="276" t="s">
        <v>175</v>
      </c>
      <c r="C427" s="276">
        <v>5332.9</v>
      </c>
      <c r="D427" s="278">
        <v>5303.2333333333327</v>
      </c>
      <c r="E427" s="278">
        <v>5259.0666666666657</v>
      </c>
      <c r="F427" s="278">
        <v>5185.2333333333327</v>
      </c>
      <c r="G427" s="278">
        <v>5141.0666666666657</v>
      </c>
      <c r="H427" s="278">
        <v>5377.0666666666657</v>
      </c>
      <c r="I427" s="278">
        <v>5421.2333333333318</v>
      </c>
      <c r="J427" s="278">
        <v>5495.0666666666657</v>
      </c>
      <c r="K427" s="276">
        <v>5347.4</v>
      </c>
      <c r="L427" s="276">
        <v>5229.3999999999996</v>
      </c>
      <c r="M427" s="276">
        <v>1.3154999999999999</v>
      </c>
    </row>
    <row r="428" spans="1:13">
      <c r="A428" s="267">
        <v>420</v>
      </c>
      <c r="B428" s="276" t="s">
        <v>176</v>
      </c>
      <c r="C428" s="276">
        <v>1003.1</v>
      </c>
      <c r="D428" s="278">
        <v>1011.5500000000001</v>
      </c>
      <c r="E428" s="278">
        <v>977.80000000000018</v>
      </c>
      <c r="F428" s="278">
        <v>952.50000000000011</v>
      </c>
      <c r="G428" s="278">
        <v>918.75000000000023</v>
      </c>
      <c r="H428" s="278">
        <v>1036.8500000000001</v>
      </c>
      <c r="I428" s="278">
        <v>1070.5999999999999</v>
      </c>
      <c r="J428" s="278">
        <v>1095.9000000000001</v>
      </c>
      <c r="K428" s="276">
        <v>1045.3</v>
      </c>
      <c r="L428" s="276">
        <v>986.25</v>
      </c>
      <c r="M428" s="276">
        <v>50.599130000000002</v>
      </c>
    </row>
    <row r="429" spans="1:13">
      <c r="A429" s="267">
        <v>421</v>
      </c>
      <c r="B429" s="276" t="s">
        <v>177</v>
      </c>
      <c r="C429" s="276">
        <v>799.25</v>
      </c>
      <c r="D429" s="278">
        <v>789.08333333333337</v>
      </c>
      <c r="E429" s="278">
        <v>771.16666666666674</v>
      </c>
      <c r="F429" s="278">
        <v>743.08333333333337</v>
      </c>
      <c r="G429" s="278">
        <v>725.16666666666674</v>
      </c>
      <c r="H429" s="278">
        <v>817.16666666666674</v>
      </c>
      <c r="I429" s="278">
        <v>835.08333333333348</v>
      </c>
      <c r="J429" s="278">
        <v>863.16666666666674</v>
      </c>
      <c r="K429" s="276">
        <v>807</v>
      </c>
      <c r="L429" s="276">
        <v>761</v>
      </c>
      <c r="M429" s="276">
        <v>7.9736000000000002</v>
      </c>
    </row>
    <row r="430" spans="1:13">
      <c r="A430" s="267">
        <v>422</v>
      </c>
      <c r="B430" s="276" t="s">
        <v>525</v>
      </c>
      <c r="C430" s="276">
        <v>95.65</v>
      </c>
      <c r="D430" s="278">
        <v>95.13333333333334</v>
      </c>
      <c r="E430" s="278">
        <v>90.816666666666677</v>
      </c>
      <c r="F430" s="278">
        <v>85.983333333333334</v>
      </c>
      <c r="G430" s="278">
        <v>81.666666666666671</v>
      </c>
      <c r="H430" s="278">
        <v>99.966666666666683</v>
      </c>
      <c r="I430" s="278">
        <v>104.28333333333335</v>
      </c>
      <c r="J430" s="278">
        <v>109.11666666666669</v>
      </c>
      <c r="K430" s="276">
        <v>99.45</v>
      </c>
      <c r="L430" s="276">
        <v>90.3</v>
      </c>
      <c r="M430" s="276">
        <v>26.361059999999998</v>
      </c>
    </row>
    <row r="431" spans="1:13">
      <c r="A431" s="267">
        <v>423</v>
      </c>
      <c r="B431" s="276" t="s">
        <v>526</v>
      </c>
      <c r="C431" s="276">
        <v>507.45</v>
      </c>
      <c r="D431" s="278">
        <v>504.11666666666662</v>
      </c>
      <c r="E431" s="278">
        <v>493.33333333333326</v>
      </c>
      <c r="F431" s="278">
        <v>479.21666666666664</v>
      </c>
      <c r="G431" s="278">
        <v>468.43333333333328</v>
      </c>
      <c r="H431" s="278">
        <v>518.23333333333323</v>
      </c>
      <c r="I431" s="278">
        <v>529.01666666666665</v>
      </c>
      <c r="J431" s="278">
        <v>543.13333333333321</v>
      </c>
      <c r="K431" s="276">
        <v>514.9</v>
      </c>
      <c r="L431" s="276">
        <v>490</v>
      </c>
      <c r="M431" s="276">
        <v>14.784979999999999</v>
      </c>
    </row>
    <row r="432" spans="1:13">
      <c r="A432" s="267">
        <v>425</v>
      </c>
      <c r="B432" s="276" t="s">
        <v>3387</v>
      </c>
      <c r="C432" s="276">
        <v>306.55</v>
      </c>
      <c r="D432" s="278">
        <v>303.09999999999997</v>
      </c>
      <c r="E432" s="278">
        <v>296.44999999999993</v>
      </c>
      <c r="F432" s="278">
        <v>286.34999999999997</v>
      </c>
      <c r="G432" s="278">
        <v>279.69999999999993</v>
      </c>
      <c r="H432" s="278">
        <v>313.19999999999993</v>
      </c>
      <c r="I432" s="278">
        <v>319.84999999999991</v>
      </c>
      <c r="J432" s="278">
        <v>329.94999999999993</v>
      </c>
      <c r="K432" s="276">
        <v>309.75</v>
      </c>
      <c r="L432" s="276">
        <v>293</v>
      </c>
      <c r="M432" s="276">
        <v>30.599319999999999</v>
      </c>
    </row>
    <row r="433" spans="1:13">
      <c r="A433" s="267">
        <v>426</v>
      </c>
      <c r="B433" s="276" t="s">
        <v>529</v>
      </c>
      <c r="C433" s="276">
        <v>1774.95</v>
      </c>
      <c r="D433" s="278">
        <v>1761.5666666666668</v>
      </c>
      <c r="E433" s="278">
        <v>1724.4833333333336</v>
      </c>
      <c r="F433" s="278">
        <v>1674.0166666666667</v>
      </c>
      <c r="G433" s="278">
        <v>1636.9333333333334</v>
      </c>
      <c r="H433" s="278">
        <v>1812.0333333333338</v>
      </c>
      <c r="I433" s="278">
        <v>1849.1166666666672</v>
      </c>
      <c r="J433" s="278">
        <v>1899.5833333333339</v>
      </c>
      <c r="K433" s="276">
        <v>1798.65</v>
      </c>
      <c r="L433" s="276">
        <v>1711.1</v>
      </c>
      <c r="M433" s="276">
        <v>1.1964999999999999</v>
      </c>
    </row>
    <row r="434" spans="1:13">
      <c r="A434" s="267">
        <v>427</v>
      </c>
      <c r="B434" s="276" t="s">
        <v>530</v>
      </c>
      <c r="C434" s="276">
        <v>539.4</v>
      </c>
      <c r="D434" s="278">
        <v>539.68333333333328</v>
      </c>
      <c r="E434" s="278">
        <v>534.41666666666652</v>
      </c>
      <c r="F434" s="278">
        <v>529.43333333333328</v>
      </c>
      <c r="G434" s="278">
        <v>524.16666666666652</v>
      </c>
      <c r="H434" s="278">
        <v>544.66666666666652</v>
      </c>
      <c r="I434" s="278">
        <v>549.93333333333317</v>
      </c>
      <c r="J434" s="278">
        <v>554.91666666666652</v>
      </c>
      <c r="K434" s="276">
        <v>544.95000000000005</v>
      </c>
      <c r="L434" s="276">
        <v>534.70000000000005</v>
      </c>
      <c r="M434" s="276">
        <v>1.02864</v>
      </c>
    </row>
    <row r="435" spans="1:13">
      <c r="A435" s="267">
        <v>428</v>
      </c>
      <c r="B435" s="276" t="s">
        <v>178</v>
      </c>
      <c r="C435" s="276">
        <v>569.04999999999995</v>
      </c>
      <c r="D435" s="278">
        <v>562.38333333333333</v>
      </c>
      <c r="E435" s="278">
        <v>551.86666666666667</v>
      </c>
      <c r="F435" s="278">
        <v>534.68333333333339</v>
      </c>
      <c r="G435" s="278">
        <v>524.16666666666674</v>
      </c>
      <c r="H435" s="278">
        <v>579.56666666666661</v>
      </c>
      <c r="I435" s="278">
        <v>590.08333333333326</v>
      </c>
      <c r="J435" s="278">
        <v>607.26666666666654</v>
      </c>
      <c r="K435" s="276">
        <v>572.9</v>
      </c>
      <c r="L435" s="276">
        <v>545.20000000000005</v>
      </c>
      <c r="M435" s="276">
        <v>161.77536000000001</v>
      </c>
    </row>
    <row r="436" spans="1:13">
      <c r="A436" s="267">
        <v>429</v>
      </c>
      <c r="B436" s="276" t="s">
        <v>531</v>
      </c>
      <c r="C436" s="276">
        <v>328.35</v>
      </c>
      <c r="D436" s="278">
        <v>327.45</v>
      </c>
      <c r="E436" s="278">
        <v>321.89999999999998</v>
      </c>
      <c r="F436" s="278">
        <v>315.45</v>
      </c>
      <c r="G436" s="278">
        <v>309.89999999999998</v>
      </c>
      <c r="H436" s="278">
        <v>333.9</v>
      </c>
      <c r="I436" s="278">
        <v>339.45000000000005</v>
      </c>
      <c r="J436" s="278">
        <v>345.9</v>
      </c>
      <c r="K436" s="276">
        <v>333</v>
      </c>
      <c r="L436" s="276">
        <v>321</v>
      </c>
      <c r="M436" s="276">
        <v>7.5946999999999996</v>
      </c>
    </row>
    <row r="437" spans="1:13">
      <c r="A437" s="267">
        <v>430</v>
      </c>
      <c r="B437" s="276" t="s">
        <v>179</v>
      </c>
      <c r="C437" s="276">
        <v>443.8</v>
      </c>
      <c r="D437" s="278">
        <v>448.48333333333329</v>
      </c>
      <c r="E437" s="278">
        <v>435.96666666666658</v>
      </c>
      <c r="F437" s="278">
        <v>428.13333333333327</v>
      </c>
      <c r="G437" s="278">
        <v>415.61666666666656</v>
      </c>
      <c r="H437" s="278">
        <v>456.31666666666661</v>
      </c>
      <c r="I437" s="278">
        <v>468.83333333333337</v>
      </c>
      <c r="J437" s="278">
        <v>476.66666666666663</v>
      </c>
      <c r="K437" s="276">
        <v>461</v>
      </c>
      <c r="L437" s="276">
        <v>440.65</v>
      </c>
      <c r="M437" s="276">
        <v>103.55986</v>
      </c>
    </row>
    <row r="438" spans="1:13">
      <c r="A438" s="267">
        <v>431</v>
      </c>
      <c r="B438" s="276" t="s">
        <v>532</v>
      </c>
      <c r="C438" s="276">
        <v>202.35</v>
      </c>
      <c r="D438" s="278">
        <v>203.25</v>
      </c>
      <c r="E438" s="278">
        <v>199.6</v>
      </c>
      <c r="F438" s="278">
        <v>196.85</v>
      </c>
      <c r="G438" s="278">
        <v>193.2</v>
      </c>
      <c r="H438" s="278">
        <v>206</v>
      </c>
      <c r="I438" s="278">
        <v>209.64999999999998</v>
      </c>
      <c r="J438" s="278">
        <v>212.4</v>
      </c>
      <c r="K438" s="276">
        <v>206.9</v>
      </c>
      <c r="L438" s="276">
        <v>200.5</v>
      </c>
      <c r="M438" s="276">
        <v>1.1365499999999999</v>
      </c>
    </row>
    <row r="439" spans="1:13">
      <c r="A439" s="267">
        <v>432</v>
      </c>
      <c r="B439" s="276" t="s">
        <v>533</v>
      </c>
      <c r="C439" s="276">
        <v>1663</v>
      </c>
      <c r="D439" s="278">
        <v>1646</v>
      </c>
      <c r="E439" s="278">
        <v>1622</v>
      </c>
      <c r="F439" s="278">
        <v>1581</v>
      </c>
      <c r="G439" s="278">
        <v>1557</v>
      </c>
      <c r="H439" s="278">
        <v>1687</v>
      </c>
      <c r="I439" s="278">
        <v>1711</v>
      </c>
      <c r="J439" s="278">
        <v>1752</v>
      </c>
      <c r="K439" s="276">
        <v>1670</v>
      </c>
      <c r="L439" s="276">
        <v>1605</v>
      </c>
      <c r="M439" s="276">
        <v>1.2723100000000001</v>
      </c>
    </row>
    <row r="440" spans="1:13">
      <c r="A440" s="267">
        <v>433</v>
      </c>
      <c r="B440" s="276" t="s">
        <v>534</v>
      </c>
      <c r="C440" s="276">
        <v>3.5</v>
      </c>
      <c r="D440" s="278">
        <v>3.5500000000000003</v>
      </c>
      <c r="E440" s="278">
        <v>3.4000000000000004</v>
      </c>
      <c r="F440" s="278">
        <v>3.3000000000000003</v>
      </c>
      <c r="G440" s="278">
        <v>3.1500000000000004</v>
      </c>
      <c r="H440" s="278">
        <v>3.6500000000000004</v>
      </c>
      <c r="I440" s="278">
        <v>3.8</v>
      </c>
      <c r="J440" s="278">
        <v>3.9000000000000004</v>
      </c>
      <c r="K440" s="276">
        <v>3.7</v>
      </c>
      <c r="L440" s="276">
        <v>3.45</v>
      </c>
      <c r="M440" s="276">
        <v>271.19715000000002</v>
      </c>
    </row>
    <row r="441" spans="1:13">
      <c r="A441" s="267">
        <v>434</v>
      </c>
      <c r="B441" s="276" t="s">
        <v>535</v>
      </c>
      <c r="C441" s="276">
        <v>135.94999999999999</v>
      </c>
      <c r="D441" s="278">
        <v>137.36666666666667</v>
      </c>
      <c r="E441" s="278">
        <v>133.68333333333334</v>
      </c>
      <c r="F441" s="278">
        <v>131.41666666666666</v>
      </c>
      <c r="G441" s="278">
        <v>127.73333333333332</v>
      </c>
      <c r="H441" s="278">
        <v>139.63333333333335</v>
      </c>
      <c r="I441" s="278">
        <v>143.31666666666669</v>
      </c>
      <c r="J441" s="278">
        <v>145.58333333333337</v>
      </c>
      <c r="K441" s="276">
        <v>141.05000000000001</v>
      </c>
      <c r="L441" s="276">
        <v>135.1</v>
      </c>
      <c r="M441" s="276">
        <v>1.9067499999999999</v>
      </c>
    </row>
    <row r="442" spans="1:13">
      <c r="A442" s="267">
        <v>435</v>
      </c>
      <c r="B442" s="276" t="s">
        <v>2593</v>
      </c>
      <c r="C442" s="276">
        <v>244.2</v>
      </c>
      <c r="D442" s="278">
        <v>245.65</v>
      </c>
      <c r="E442" s="278">
        <v>240.15</v>
      </c>
      <c r="F442" s="278">
        <v>236.1</v>
      </c>
      <c r="G442" s="278">
        <v>230.6</v>
      </c>
      <c r="H442" s="278">
        <v>249.70000000000002</v>
      </c>
      <c r="I442" s="278">
        <v>255.20000000000002</v>
      </c>
      <c r="J442" s="278">
        <v>259.25</v>
      </c>
      <c r="K442" s="276">
        <v>251.15</v>
      </c>
      <c r="L442" s="276">
        <v>241.6</v>
      </c>
      <c r="M442" s="276">
        <v>4.5879399999999997</v>
      </c>
    </row>
    <row r="443" spans="1:13">
      <c r="A443" s="267">
        <v>436</v>
      </c>
      <c r="B443" s="276" t="s">
        <v>536</v>
      </c>
      <c r="C443" s="276">
        <v>871.8</v>
      </c>
      <c r="D443" s="278">
        <v>872.16666666666663</v>
      </c>
      <c r="E443" s="278">
        <v>852.63333333333321</v>
      </c>
      <c r="F443" s="278">
        <v>833.46666666666658</v>
      </c>
      <c r="G443" s="278">
        <v>813.93333333333317</v>
      </c>
      <c r="H443" s="278">
        <v>891.33333333333326</v>
      </c>
      <c r="I443" s="278">
        <v>910.86666666666679</v>
      </c>
      <c r="J443" s="278">
        <v>930.0333333333333</v>
      </c>
      <c r="K443" s="276">
        <v>891.7</v>
      </c>
      <c r="L443" s="276">
        <v>853</v>
      </c>
      <c r="M443" s="276">
        <v>4.8700400000000004</v>
      </c>
    </row>
    <row r="444" spans="1:13">
      <c r="A444" s="267">
        <v>437</v>
      </c>
      <c r="B444" s="276" t="s">
        <v>282</v>
      </c>
      <c r="C444" s="276">
        <v>572.1</v>
      </c>
      <c r="D444" s="278">
        <v>571.81666666666672</v>
      </c>
      <c r="E444" s="278">
        <v>567.98333333333346</v>
      </c>
      <c r="F444" s="278">
        <v>563.86666666666679</v>
      </c>
      <c r="G444" s="278">
        <v>560.03333333333353</v>
      </c>
      <c r="H444" s="278">
        <v>575.93333333333339</v>
      </c>
      <c r="I444" s="278">
        <v>579.76666666666665</v>
      </c>
      <c r="J444" s="278">
        <v>583.88333333333333</v>
      </c>
      <c r="K444" s="276">
        <v>575.65</v>
      </c>
      <c r="L444" s="276">
        <v>567.70000000000005</v>
      </c>
      <c r="M444" s="276">
        <v>2.6171000000000002</v>
      </c>
    </row>
    <row r="445" spans="1:13">
      <c r="A445" s="267">
        <v>438</v>
      </c>
      <c r="B445" s="276" t="s">
        <v>542</v>
      </c>
      <c r="C445" s="276">
        <v>43.45</v>
      </c>
      <c r="D445" s="278">
        <v>43.983333333333327</v>
      </c>
      <c r="E445" s="278">
        <v>42.166666666666657</v>
      </c>
      <c r="F445" s="278">
        <v>40.883333333333333</v>
      </c>
      <c r="G445" s="278">
        <v>39.066666666666663</v>
      </c>
      <c r="H445" s="278">
        <v>45.266666666666652</v>
      </c>
      <c r="I445" s="278">
        <v>47.083333333333329</v>
      </c>
      <c r="J445" s="278">
        <v>48.366666666666646</v>
      </c>
      <c r="K445" s="276">
        <v>45.8</v>
      </c>
      <c r="L445" s="276">
        <v>42.7</v>
      </c>
      <c r="M445" s="276">
        <v>22.592400000000001</v>
      </c>
    </row>
    <row r="446" spans="1:13">
      <c r="A446" s="267">
        <v>439</v>
      </c>
      <c r="B446" s="276" t="s">
        <v>2608</v>
      </c>
      <c r="C446" s="276">
        <v>11173.15</v>
      </c>
      <c r="D446" s="278">
        <v>11200.533333333335</v>
      </c>
      <c r="E446" s="278">
        <v>11111.066666666669</v>
      </c>
      <c r="F446" s="278">
        <v>11048.983333333335</v>
      </c>
      <c r="G446" s="278">
        <v>10959.51666666667</v>
      </c>
      <c r="H446" s="278">
        <v>11262.616666666669</v>
      </c>
      <c r="I446" s="278">
        <v>11352.083333333332</v>
      </c>
      <c r="J446" s="278">
        <v>11414.166666666668</v>
      </c>
      <c r="K446" s="276">
        <v>11290</v>
      </c>
      <c r="L446" s="276">
        <v>11138.45</v>
      </c>
      <c r="M446" s="276">
        <v>5.7000000000000002E-3</v>
      </c>
    </row>
    <row r="447" spans="1:13">
      <c r="A447" s="267">
        <v>440</v>
      </c>
      <c r="B447" s="276" t="s">
        <v>2613</v>
      </c>
      <c r="C447" s="276">
        <v>1014.2</v>
      </c>
      <c r="D447" s="278">
        <v>1021.3000000000001</v>
      </c>
      <c r="E447" s="278">
        <v>1000.9000000000001</v>
      </c>
      <c r="F447" s="278">
        <v>987.6</v>
      </c>
      <c r="G447" s="278">
        <v>967.2</v>
      </c>
      <c r="H447" s="278">
        <v>1034.6000000000001</v>
      </c>
      <c r="I447" s="278">
        <v>1055</v>
      </c>
      <c r="J447" s="278">
        <v>1068.3000000000002</v>
      </c>
      <c r="K447" s="276">
        <v>1041.7</v>
      </c>
      <c r="L447" s="276">
        <v>1008</v>
      </c>
      <c r="M447" s="276">
        <v>1.0851500000000001</v>
      </c>
    </row>
    <row r="448" spans="1:13">
      <c r="A448" s="267">
        <v>441</v>
      </c>
      <c r="B448" s="276" t="s">
        <v>3464</v>
      </c>
      <c r="C448" s="276">
        <v>563.5</v>
      </c>
      <c r="D448" s="278">
        <v>560.05000000000007</v>
      </c>
      <c r="E448" s="278">
        <v>553.20000000000016</v>
      </c>
      <c r="F448" s="278">
        <v>542.90000000000009</v>
      </c>
      <c r="G448" s="278">
        <v>536.05000000000018</v>
      </c>
      <c r="H448" s="278">
        <v>570.35000000000014</v>
      </c>
      <c r="I448" s="278">
        <v>577.20000000000005</v>
      </c>
      <c r="J448" s="278">
        <v>587.50000000000011</v>
      </c>
      <c r="K448" s="276">
        <v>566.9</v>
      </c>
      <c r="L448" s="276">
        <v>549.75</v>
      </c>
      <c r="M448" s="276">
        <v>41.702950000000001</v>
      </c>
    </row>
    <row r="449" spans="1:13">
      <c r="A449" s="267">
        <v>442</v>
      </c>
      <c r="B449" s="276" t="s">
        <v>182</v>
      </c>
      <c r="C449" s="276">
        <v>1669.8</v>
      </c>
      <c r="D449" s="278">
        <v>1672.25</v>
      </c>
      <c r="E449" s="278">
        <v>1647.55</v>
      </c>
      <c r="F449" s="278">
        <v>1625.3</v>
      </c>
      <c r="G449" s="278">
        <v>1600.6</v>
      </c>
      <c r="H449" s="278">
        <v>1694.5</v>
      </c>
      <c r="I449" s="278">
        <v>1719.1999999999998</v>
      </c>
      <c r="J449" s="278">
        <v>1741.45</v>
      </c>
      <c r="K449" s="276">
        <v>1696.95</v>
      </c>
      <c r="L449" s="276">
        <v>1650</v>
      </c>
      <c r="M449" s="276">
        <v>3.11097</v>
      </c>
    </row>
    <row r="450" spans="1:13">
      <c r="A450" s="267">
        <v>443</v>
      </c>
      <c r="B450" s="276" t="s">
        <v>543</v>
      </c>
      <c r="C450" s="276">
        <v>984.7</v>
      </c>
      <c r="D450" s="278">
        <v>981.4666666666667</v>
      </c>
      <c r="E450" s="278">
        <v>972.93333333333339</v>
      </c>
      <c r="F450" s="278">
        <v>961.16666666666674</v>
      </c>
      <c r="G450" s="278">
        <v>952.63333333333344</v>
      </c>
      <c r="H450" s="278">
        <v>993.23333333333335</v>
      </c>
      <c r="I450" s="278">
        <v>1001.7666666666667</v>
      </c>
      <c r="J450" s="278">
        <v>1013.5333333333333</v>
      </c>
      <c r="K450" s="276">
        <v>990</v>
      </c>
      <c r="L450" s="276">
        <v>969.7</v>
      </c>
      <c r="M450" s="276">
        <v>0.26336999999999999</v>
      </c>
    </row>
    <row r="451" spans="1:13">
      <c r="A451" s="267">
        <v>444</v>
      </c>
      <c r="B451" s="276" t="s">
        <v>183</v>
      </c>
      <c r="C451" s="276">
        <v>184.15</v>
      </c>
      <c r="D451" s="278">
        <v>185.05000000000004</v>
      </c>
      <c r="E451" s="278">
        <v>181.30000000000007</v>
      </c>
      <c r="F451" s="278">
        <v>178.45000000000002</v>
      </c>
      <c r="G451" s="278">
        <v>174.70000000000005</v>
      </c>
      <c r="H451" s="278">
        <v>187.90000000000009</v>
      </c>
      <c r="I451" s="278">
        <v>191.65000000000003</v>
      </c>
      <c r="J451" s="278">
        <v>194.50000000000011</v>
      </c>
      <c r="K451" s="276">
        <v>188.8</v>
      </c>
      <c r="L451" s="276">
        <v>182.2</v>
      </c>
      <c r="M451" s="276">
        <v>479.95639</v>
      </c>
    </row>
    <row r="452" spans="1:13">
      <c r="A452" s="267">
        <v>445</v>
      </c>
      <c r="B452" s="276" t="s">
        <v>184</v>
      </c>
      <c r="C452" s="276">
        <v>77.25</v>
      </c>
      <c r="D452" s="278">
        <v>77.566666666666663</v>
      </c>
      <c r="E452" s="278">
        <v>75.533333333333331</v>
      </c>
      <c r="F452" s="278">
        <v>73.816666666666663</v>
      </c>
      <c r="G452" s="278">
        <v>71.783333333333331</v>
      </c>
      <c r="H452" s="278">
        <v>79.283333333333331</v>
      </c>
      <c r="I452" s="278">
        <v>81.316666666666663</v>
      </c>
      <c r="J452" s="278">
        <v>83.033333333333331</v>
      </c>
      <c r="K452" s="276">
        <v>79.599999999999994</v>
      </c>
      <c r="L452" s="276">
        <v>75.849999999999994</v>
      </c>
      <c r="M452" s="276">
        <v>62.463329999999999</v>
      </c>
    </row>
    <row r="453" spans="1:13">
      <c r="A453" s="267">
        <v>446</v>
      </c>
      <c r="B453" s="276" t="s">
        <v>185</v>
      </c>
      <c r="C453" s="276">
        <v>71.650000000000006</v>
      </c>
      <c r="D453" s="278">
        <v>71.533333333333331</v>
      </c>
      <c r="E453" s="278">
        <v>69.466666666666669</v>
      </c>
      <c r="F453" s="278">
        <v>67.283333333333331</v>
      </c>
      <c r="G453" s="278">
        <v>65.216666666666669</v>
      </c>
      <c r="H453" s="278">
        <v>73.716666666666669</v>
      </c>
      <c r="I453" s="278">
        <v>75.783333333333331</v>
      </c>
      <c r="J453" s="278">
        <v>77.966666666666669</v>
      </c>
      <c r="K453" s="276">
        <v>73.599999999999994</v>
      </c>
      <c r="L453" s="276">
        <v>69.349999999999994</v>
      </c>
      <c r="M453" s="276">
        <v>977.38908000000004</v>
      </c>
    </row>
    <row r="454" spans="1:13">
      <c r="A454" s="267">
        <v>447</v>
      </c>
      <c r="B454" s="276" t="s">
        <v>186</v>
      </c>
      <c r="C454" s="276">
        <v>622.70000000000005</v>
      </c>
      <c r="D454" s="278">
        <v>623.26666666666677</v>
      </c>
      <c r="E454" s="278">
        <v>614.03333333333353</v>
      </c>
      <c r="F454" s="278">
        <v>605.36666666666679</v>
      </c>
      <c r="G454" s="278">
        <v>596.13333333333355</v>
      </c>
      <c r="H454" s="278">
        <v>631.93333333333351</v>
      </c>
      <c r="I454" s="278">
        <v>641.16666666666686</v>
      </c>
      <c r="J454" s="278">
        <v>649.83333333333348</v>
      </c>
      <c r="K454" s="276">
        <v>632.5</v>
      </c>
      <c r="L454" s="276">
        <v>614.6</v>
      </c>
      <c r="M454" s="276">
        <v>201.53551999999999</v>
      </c>
    </row>
    <row r="455" spans="1:13">
      <c r="A455" s="267">
        <v>448</v>
      </c>
      <c r="B455" s="276" t="s">
        <v>2624</v>
      </c>
      <c r="C455" s="276">
        <v>38.799999999999997</v>
      </c>
      <c r="D455" s="278">
        <v>38.766666666666666</v>
      </c>
      <c r="E455" s="278">
        <v>38.083333333333329</v>
      </c>
      <c r="F455" s="278">
        <v>37.36666666666666</v>
      </c>
      <c r="G455" s="278">
        <v>36.683333333333323</v>
      </c>
      <c r="H455" s="278">
        <v>39.483333333333334</v>
      </c>
      <c r="I455" s="278">
        <v>40.166666666666671</v>
      </c>
      <c r="J455" s="278">
        <v>40.88333333333334</v>
      </c>
      <c r="K455" s="276">
        <v>39.450000000000003</v>
      </c>
      <c r="L455" s="276">
        <v>38.049999999999997</v>
      </c>
      <c r="M455" s="276">
        <v>77.311099999999996</v>
      </c>
    </row>
    <row r="456" spans="1:13">
      <c r="A456" s="267">
        <v>449</v>
      </c>
      <c r="B456" s="276" t="s">
        <v>537</v>
      </c>
      <c r="C456" s="276">
        <v>870.35</v>
      </c>
      <c r="D456" s="278">
        <v>878.08333333333337</v>
      </c>
      <c r="E456" s="278">
        <v>861.26666666666677</v>
      </c>
      <c r="F456" s="278">
        <v>852.18333333333339</v>
      </c>
      <c r="G456" s="278">
        <v>835.36666666666679</v>
      </c>
      <c r="H456" s="278">
        <v>887.16666666666674</v>
      </c>
      <c r="I456" s="278">
        <v>903.98333333333335</v>
      </c>
      <c r="J456" s="278">
        <v>913.06666666666672</v>
      </c>
      <c r="K456" s="276">
        <v>894.9</v>
      </c>
      <c r="L456" s="276">
        <v>869</v>
      </c>
      <c r="M456" s="276">
        <v>0.23033999999999999</v>
      </c>
    </row>
    <row r="457" spans="1:13">
      <c r="A457" s="267">
        <v>450</v>
      </c>
      <c r="B457" s="276" t="s">
        <v>538</v>
      </c>
      <c r="C457" s="276">
        <v>407.95</v>
      </c>
      <c r="D457" s="278">
        <v>408.06666666666661</v>
      </c>
      <c r="E457" s="278">
        <v>401.23333333333323</v>
      </c>
      <c r="F457" s="278">
        <v>394.51666666666665</v>
      </c>
      <c r="G457" s="278">
        <v>387.68333333333328</v>
      </c>
      <c r="H457" s="278">
        <v>414.78333333333319</v>
      </c>
      <c r="I457" s="278">
        <v>421.61666666666656</v>
      </c>
      <c r="J457" s="278">
        <v>428.33333333333314</v>
      </c>
      <c r="K457" s="276">
        <v>414.9</v>
      </c>
      <c r="L457" s="276">
        <v>401.35</v>
      </c>
      <c r="M457" s="276">
        <v>0.23724000000000001</v>
      </c>
    </row>
    <row r="458" spans="1:13">
      <c r="A458" s="267">
        <v>451</v>
      </c>
      <c r="B458" s="276" t="s">
        <v>187</v>
      </c>
      <c r="C458" s="276">
        <v>2727.55</v>
      </c>
      <c r="D458" s="278">
        <v>2721.7999999999997</v>
      </c>
      <c r="E458" s="278">
        <v>2704.7499999999995</v>
      </c>
      <c r="F458" s="278">
        <v>2681.95</v>
      </c>
      <c r="G458" s="278">
        <v>2664.8999999999996</v>
      </c>
      <c r="H458" s="278">
        <v>2744.5999999999995</v>
      </c>
      <c r="I458" s="278">
        <v>2761.6499999999996</v>
      </c>
      <c r="J458" s="278">
        <v>2784.4499999999994</v>
      </c>
      <c r="K458" s="276">
        <v>2738.85</v>
      </c>
      <c r="L458" s="276">
        <v>2699</v>
      </c>
      <c r="M458" s="276">
        <v>26.865269999999999</v>
      </c>
    </row>
    <row r="459" spans="1:13">
      <c r="A459" s="267">
        <v>452</v>
      </c>
      <c r="B459" s="276" t="s">
        <v>544</v>
      </c>
      <c r="C459" s="276">
        <v>2755.1</v>
      </c>
      <c r="D459" s="278">
        <v>2788.4666666666672</v>
      </c>
      <c r="E459" s="278">
        <v>2677.9333333333343</v>
      </c>
      <c r="F459" s="278">
        <v>2600.7666666666673</v>
      </c>
      <c r="G459" s="278">
        <v>2490.2333333333345</v>
      </c>
      <c r="H459" s="278">
        <v>2865.6333333333341</v>
      </c>
      <c r="I459" s="278">
        <v>2976.166666666667</v>
      </c>
      <c r="J459" s="278">
        <v>3053.3333333333339</v>
      </c>
      <c r="K459" s="276">
        <v>2899</v>
      </c>
      <c r="L459" s="276">
        <v>2711.3</v>
      </c>
      <c r="M459" s="276">
        <v>0.32083</v>
      </c>
    </row>
    <row r="460" spans="1:13">
      <c r="A460" s="267">
        <v>453</v>
      </c>
      <c r="B460" s="276" t="s">
        <v>188</v>
      </c>
      <c r="C460" s="276">
        <v>923.1</v>
      </c>
      <c r="D460" s="278">
        <v>919.81666666666661</v>
      </c>
      <c r="E460" s="278">
        <v>910.33333333333326</v>
      </c>
      <c r="F460" s="278">
        <v>897.56666666666661</v>
      </c>
      <c r="G460" s="278">
        <v>888.08333333333326</v>
      </c>
      <c r="H460" s="278">
        <v>932.58333333333326</v>
      </c>
      <c r="I460" s="278">
        <v>942.06666666666661</v>
      </c>
      <c r="J460" s="278">
        <v>954.83333333333326</v>
      </c>
      <c r="K460" s="276">
        <v>929.3</v>
      </c>
      <c r="L460" s="276">
        <v>907.05</v>
      </c>
      <c r="M460" s="276">
        <v>43.026260000000001</v>
      </c>
    </row>
    <row r="461" spans="1:13">
      <c r="A461" s="267">
        <v>454</v>
      </c>
      <c r="B461" s="276" t="s">
        <v>546</v>
      </c>
      <c r="C461" s="276">
        <v>917.7</v>
      </c>
      <c r="D461" s="278">
        <v>916.2166666666667</v>
      </c>
      <c r="E461" s="278">
        <v>902.48333333333335</v>
      </c>
      <c r="F461" s="278">
        <v>887.26666666666665</v>
      </c>
      <c r="G461" s="278">
        <v>873.5333333333333</v>
      </c>
      <c r="H461" s="278">
        <v>931.43333333333339</v>
      </c>
      <c r="I461" s="278">
        <v>945.16666666666674</v>
      </c>
      <c r="J461" s="278">
        <v>960.38333333333344</v>
      </c>
      <c r="K461" s="276">
        <v>929.95</v>
      </c>
      <c r="L461" s="276">
        <v>901</v>
      </c>
      <c r="M461" s="276">
        <v>0.34808</v>
      </c>
    </row>
    <row r="462" spans="1:13">
      <c r="A462" s="267">
        <v>455</v>
      </c>
      <c r="B462" s="276" t="s">
        <v>547</v>
      </c>
      <c r="C462" s="276">
        <v>1049.5999999999999</v>
      </c>
      <c r="D462" s="278">
        <v>1049.5999999999999</v>
      </c>
      <c r="E462" s="278">
        <v>1040.1499999999999</v>
      </c>
      <c r="F462" s="278">
        <v>1030.7</v>
      </c>
      <c r="G462" s="278">
        <v>1021.25</v>
      </c>
      <c r="H462" s="278">
        <v>1059.0499999999997</v>
      </c>
      <c r="I462" s="278">
        <v>1068.4999999999995</v>
      </c>
      <c r="J462" s="278">
        <v>1077.9499999999996</v>
      </c>
      <c r="K462" s="276">
        <v>1059.05</v>
      </c>
      <c r="L462" s="276">
        <v>1040.1500000000001</v>
      </c>
      <c r="M462" s="276">
        <v>0.56964999999999999</v>
      </c>
    </row>
    <row r="463" spans="1:13">
      <c r="A463" s="267">
        <v>456</v>
      </c>
      <c r="B463" s="276" t="s">
        <v>552</v>
      </c>
      <c r="C463" s="276">
        <v>839.9</v>
      </c>
      <c r="D463" s="278">
        <v>837.91666666666663</v>
      </c>
      <c r="E463" s="278">
        <v>833.33333333333326</v>
      </c>
      <c r="F463" s="278">
        <v>826.76666666666665</v>
      </c>
      <c r="G463" s="278">
        <v>822.18333333333328</v>
      </c>
      <c r="H463" s="278">
        <v>844.48333333333323</v>
      </c>
      <c r="I463" s="278">
        <v>849.06666666666649</v>
      </c>
      <c r="J463" s="278">
        <v>855.63333333333321</v>
      </c>
      <c r="K463" s="276">
        <v>842.5</v>
      </c>
      <c r="L463" s="276">
        <v>831.35</v>
      </c>
      <c r="M463" s="276">
        <v>0.94343999999999995</v>
      </c>
    </row>
    <row r="464" spans="1:13">
      <c r="A464" s="267">
        <v>457</v>
      </c>
      <c r="B464" s="276" t="s">
        <v>548</v>
      </c>
      <c r="C464" s="276">
        <v>49.2</v>
      </c>
      <c r="D464" s="278">
        <v>49.716666666666669</v>
      </c>
      <c r="E464" s="278">
        <v>47.433333333333337</v>
      </c>
      <c r="F464" s="278">
        <v>45.666666666666671</v>
      </c>
      <c r="G464" s="278">
        <v>43.38333333333334</v>
      </c>
      <c r="H464" s="278">
        <v>51.483333333333334</v>
      </c>
      <c r="I464" s="278">
        <v>53.766666666666666</v>
      </c>
      <c r="J464" s="278">
        <v>55.533333333333331</v>
      </c>
      <c r="K464" s="276">
        <v>52</v>
      </c>
      <c r="L464" s="276">
        <v>47.95</v>
      </c>
      <c r="M464" s="276">
        <v>19.200489999999999</v>
      </c>
    </row>
    <row r="465" spans="1:13">
      <c r="A465" s="267">
        <v>458</v>
      </c>
      <c r="B465" s="276" t="s">
        <v>549</v>
      </c>
      <c r="C465" s="276">
        <v>1127.3</v>
      </c>
      <c r="D465" s="278">
        <v>1140.75</v>
      </c>
      <c r="E465" s="278">
        <v>1106.55</v>
      </c>
      <c r="F465" s="278">
        <v>1085.8</v>
      </c>
      <c r="G465" s="278">
        <v>1051.5999999999999</v>
      </c>
      <c r="H465" s="278">
        <v>1161.5</v>
      </c>
      <c r="I465" s="278">
        <v>1195.6999999999998</v>
      </c>
      <c r="J465" s="278">
        <v>1216.45</v>
      </c>
      <c r="K465" s="276">
        <v>1174.95</v>
      </c>
      <c r="L465" s="276">
        <v>1120</v>
      </c>
      <c r="M465" s="276">
        <v>0.43867</v>
      </c>
    </row>
    <row r="466" spans="1:13">
      <c r="A466" s="267">
        <v>459</v>
      </c>
      <c r="B466" s="276" t="s">
        <v>189</v>
      </c>
      <c r="C466" s="276">
        <v>1437.15</v>
      </c>
      <c r="D466" s="278">
        <v>1430.4666666666665</v>
      </c>
      <c r="E466" s="278">
        <v>1420.383333333333</v>
      </c>
      <c r="F466" s="278">
        <v>1403.6166666666666</v>
      </c>
      <c r="G466" s="278">
        <v>1393.5333333333331</v>
      </c>
      <c r="H466" s="278">
        <v>1447.2333333333329</v>
      </c>
      <c r="I466" s="278">
        <v>1457.3166666666664</v>
      </c>
      <c r="J466" s="278">
        <v>1474.0833333333328</v>
      </c>
      <c r="K466" s="276">
        <v>1440.55</v>
      </c>
      <c r="L466" s="276">
        <v>1413.7</v>
      </c>
      <c r="M466" s="276">
        <v>22.294589999999999</v>
      </c>
    </row>
    <row r="467" spans="1:13">
      <c r="A467" s="267">
        <v>460</v>
      </c>
      <c r="B467" s="244" t="s">
        <v>190</v>
      </c>
      <c r="C467" s="276">
        <v>2665.25</v>
      </c>
      <c r="D467" s="278">
        <v>2661.0333333333333</v>
      </c>
      <c r="E467" s="278">
        <v>2634.7166666666667</v>
      </c>
      <c r="F467" s="278">
        <v>2604.1833333333334</v>
      </c>
      <c r="G467" s="278">
        <v>2577.8666666666668</v>
      </c>
      <c r="H467" s="278">
        <v>2691.5666666666666</v>
      </c>
      <c r="I467" s="278">
        <v>2717.8833333333332</v>
      </c>
      <c r="J467" s="278">
        <v>2748.4166666666665</v>
      </c>
      <c r="K467" s="276">
        <v>2687.35</v>
      </c>
      <c r="L467" s="276">
        <v>2630.5</v>
      </c>
      <c r="M467" s="276">
        <v>4.1214700000000004</v>
      </c>
    </row>
    <row r="468" spans="1:13">
      <c r="A468" s="267">
        <v>461</v>
      </c>
      <c r="B468" s="244" t="s">
        <v>191</v>
      </c>
      <c r="C468" s="276">
        <v>323</v>
      </c>
      <c r="D468" s="278">
        <v>324.51666666666665</v>
      </c>
      <c r="E468" s="278">
        <v>317.63333333333333</v>
      </c>
      <c r="F468" s="278">
        <v>312.26666666666665</v>
      </c>
      <c r="G468" s="278">
        <v>305.38333333333333</v>
      </c>
      <c r="H468" s="278">
        <v>329.88333333333333</v>
      </c>
      <c r="I468" s="278">
        <v>336.76666666666665</v>
      </c>
      <c r="J468" s="278">
        <v>342.13333333333333</v>
      </c>
      <c r="K468" s="276">
        <v>331.4</v>
      </c>
      <c r="L468" s="276">
        <v>319.14999999999998</v>
      </c>
      <c r="M468" s="276">
        <v>40.203339999999997</v>
      </c>
    </row>
    <row r="469" spans="1:13">
      <c r="A469" s="267">
        <v>462</v>
      </c>
      <c r="B469" s="244" t="s">
        <v>550</v>
      </c>
      <c r="C469" s="276">
        <v>677</v>
      </c>
      <c r="D469" s="278">
        <v>678.95</v>
      </c>
      <c r="E469" s="278">
        <v>666.50000000000011</v>
      </c>
      <c r="F469" s="278">
        <v>656.00000000000011</v>
      </c>
      <c r="G469" s="278">
        <v>643.55000000000018</v>
      </c>
      <c r="H469" s="278">
        <v>689.45</v>
      </c>
      <c r="I469" s="278">
        <v>701.89999999999986</v>
      </c>
      <c r="J469" s="278">
        <v>712.4</v>
      </c>
      <c r="K469" s="276">
        <v>691.4</v>
      </c>
      <c r="L469" s="276">
        <v>668.45</v>
      </c>
      <c r="M469" s="276">
        <v>8.1853499999999997</v>
      </c>
    </row>
    <row r="470" spans="1:13">
      <c r="A470" s="267">
        <v>463</v>
      </c>
      <c r="B470" s="244" t="s">
        <v>551</v>
      </c>
      <c r="C470" s="276">
        <v>9.1999999999999993</v>
      </c>
      <c r="D470" s="278">
        <v>9.1</v>
      </c>
      <c r="E470" s="278">
        <v>8.8999999999999986</v>
      </c>
      <c r="F470" s="278">
        <v>8.6</v>
      </c>
      <c r="G470" s="278">
        <v>8.3999999999999986</v>
      </c>
      <c r="H470" s="278">
        <v>9.3999999999999986</v>
      </c>
      <c r="I470" s="278">
        <v>9.5999999999999979</v>
      </c>
      <c r="J470" s="278">
        <v>9.8999999999999986</v>
      </c>
      <c r="K470" s="276">
        <v>9.3000000000000007</v>
      </c>
      <c r="L470" s="276">
        <v>8.8000000000000007</v>
      </c>
      <c r="M470" s="276">
        <v>329.53001999999998</v>
      </c>
    </row>
    <row r="471" spans="1:13">
      <c r="A471" s="267">
        <v>464</v>
      </c>
      <c r="B471" s="244" t="s">
        <v>539</v>
      </c>
      <c r="C471" s="276">
        <v>5806.65</v>
      </c>
      <c r="D471" s="278">
        <v>5793.8833333333341</v>
      </c>
      <c r="E471" s="278">
        <v>5762.7666666666682</v>
      </c>
      <c r="F471" s="278">
        <v>5718.8833333333341</v>
      </c>
      <c r="G471" s="278">
        <v>5687.7666666666682</v>
      </c>
      <c r="H471" s="278">
        <v>5837.7666666666682</v>
      </c>
      <c r="I471" s="278">
        <v>5868.883333333335</v>
      </c>
      <c r="J471" s="278">
        <v>5912.7666666666682</v>
      </c>
      <c r="K471" s="276">
        <v>5825</v>
      </c>
      <c r="L471" s="276">
        <v>5750</v>
      </c>
      <c r="M471" s="276">
        <v>5.323E-2</v>
      </c>
    </row>
    <row r="472" spans="1:13">
      <c r="A472" s="267">
        <v>465</v>
      </c>
      <c r="B472" s="244" t="s">
        <v>541</v>
      </c>
      <c r="C472" s="276">
        <v>32.700000000000003</v>
      </c>
      <c r="D472" s="278">
        <v>32.85</v>
      </c>
      <c r="E472" s="278">
        <v>31.6</v>
      </c>
      <c r="F472" s="278">
        <v>30.5</v>
      </c>
      <c r="G472" s="278">
        <v>29.25</v>
      </c>
      <c r="H472" s="278">
        <v>33.950000000000003</v>
      </c>
      <c r="I472" s="278">
        <v>35.200000000000003</v>
      </c>
      <c r="J472" s="278">
        <v>36.300000000000004</v>
      </c>
      <c r="K472" s="276">
        <v>34.1</v>
      </c>
      <c r="L472" s="276">
        <v>31.75</v>
      </c>
      <c r="M472" s="276">
        <v>80.296589999999995</v>
      </c>
    </row>
    <row r="473" spans="1:13">
      <c r="A473" s="267">
        <v>466</v>
      </c>
      <c r="B473" s="244" t="s">
        <v>192</v>
      </c>
      <c r="C473" s="276">
        <v>498.1</v>
      </c>
      <c r="D473" s="278">
        <v>498.16666666666669</v>
      </c>
      <c r="E473" s="278">
        <v>492.58333333333337</v>
      </c>
      <c r="F473" s="276">
        <v>487.06666666666666</v>
      </c>
      <c r="G473" s="278">
        <v>481.48333333333335</v>
      </c>
      <c r="H473" s="278">
        <v>503.68333333333339</v>
      </c>
      <c r="I473" s="276">
        <v>509.26666666666677</v>
      </c>
      <c r="J473" s="278">
        <v>514.78333333333342</v>
      </c>
      <c r="K473" s="278">
        <v>503.75</v>
      </c>
      <c r="L473" s="276">
        <v>492.65</v>
      </c>
      <c r="M473" s="278">
        <v>16.554040000000001</v>
      </c>
    </row>
    <row r="474" spans="1:13">
      <c r="A474" s="267">
        <v>467</v>
      </c>
      <c r="B474" s="244" t="s">
        <v>540</v>
      </c>
      <c r="C474" s="276">
        <v>216.7</v>
      </c>
      <c r="D474" s="278">
        <v>218.56666666666669</v>
      </c>
      <c r="E474" s="278">
        <v>214.13333333333338</v>
      </c>
      <c r="F474" s="276">
        <v>211.56666666666669</v>
      </c>
      <c r="G474" s="278">
        <v>207.13333333333338</v>
      </c>
      <c r="H474" s="278">
        <v>221.13333333333338</v>
      </c>
      <c r="I474" s="276">
        <v>225.56666666666672</v>
      </c>
      <c r="J474" s="278">
        <v>228.13333333333338</v>
      </c>
      <c r="K474" s="278">
        <v>223</v>
      </c>
      <c r="L474" s="276">
        <v>216</v>
      </c>
      <c r="M474" s="278">
        <v>1.1529199999999999</v>
      </c>
    </row>
    <row r="475" spans="1:13">
      <c r="A475" s="267">
        <v>468</v>
      </c>
      <c r="B475" s="244" t="s">
        <v>193</v>
      </c>
      <c r="C475" s="244">
        <v>1091.6500000000001</v>
      </c>
      <c r="D475" s="288">
        <v>1089.6166666666668</v>
      </c>
      <c r="E475" s="288">
        <v>1074.2333333333336</v>
      </c>
      <c r="F475" s="288">
        <v>1056.8166666666668</v>
      </c>
      <c r="G475" s="288">
        <v>1041.4333333333336</v>
      </c>
      <c r="H475" s="288">
        <v>1107.0333333333335</v>
      </c>
      <c r="I475" s="288">
        <v>1122.4166666666667</v>
      </c>
      <c r="J475" s="288">
        <v>1139.8333333333335</v>
      </c>
      <c r="K475" s="288">
        <v>1105</v>
      </c>
      <c r="L475" s="288">
        <v>1072.2</v>
      </c>
      <c r="M475" s="288">
        <v>7.5084799999999996</v>
      </c>
    </row>
    <row r="476" spans="1:13">
      <c r="A476" s="267">
        <v>469</v>
      </c>
      <c r="B476" s="244" t="s">
        <v>553</v>
      </c>
      <c r="C476" s="244">
        <v>12.95</v>
      </c>
      <c r="D476" s="288">
        <v>12.983333333333334</v>
      </c>
      <c r="E476" s="288">
        <v>12.666666666666668</v>
      </c>
      <c r="F476" s="288">
        <v>12.383333333333333</v>
      </c>
      <c r="G476" s="288">
        <v>12.066666666666666</v>
      </c>
      <c r="H476" s="288">
        <v>13.266666666666669</v>
      </c>
      <c r="I476" s="288">
        <v>13.583333333333336</v>
      </c>
      <c r="J476" s="288">
        <v>13.866666666666671</v>
      </c>
      <c r="K476" s="288">
        <v>13.3</v>
      </c>
      <c r="L476" s="288">
        <v>12.7</v>
      </c>
      <c r="M476" s="288">
        <v>48.454560000000001</v>
      </c>
    </row>
    <row r="477" spans="1:13">
      <c r="A477" s="267">
        <v>470</v>
      </c>
      <c r="B477" s="244" t="s">
        <v>554</v>
      </c>
      <c r="C477" s="288">
        <v>390.2</v>
      </c>
      <c r="D477" s="288">
        <v>388.63333333333338</v>
      </c>
      <c r="E477" s="288">
        <v>382.06666666666678</v>
      </c>
      <c r="F477" s="288">
        <v>373.93333333333339</v>
      </c>
      <c r="G477" s="288">
        <v>367.36666666666679</v>
      </c>
      <c r="H477" s="288">
        <v>396.76666666666677</v>
      </c>
      <c r="I477" s="288">
        <v>403.33333333333337</v>
      </c>
      <c r="J477" s="288">
        <v>411.46666666666675</v>
      </c>
      <c r="K477" s="288">
        <v>395.2</v>
      </c>
      <c r="L477" s="288">
        <v>380.5</v>
      </c>
      <c r="M477" s="288">
        <v>3.3927900000000002</v>
      </c>
    </row>
    <row r="478" spans="1:13">
      <c r="A478" s="267">
        <v>471</v>
      </c>
      <c r="B478" s="244" t="s">
        <v>194</v>
      </c>
      <c r="C478" s="288">
        <v>277.3</v>
      </c>
      <c r="D478" s="288">
        <v>279.36666666666667</v>
      </c>
      <c r="E478" s="288">
        <v>272.93333333333334</v>
      </c>
      <c r="F478" s="288">
        <v>268.56666666666666</v>
      </c>
      <c r="G478" s="288">
        <v>262.13333333333333</v>
      </c>
      <c r="H478" s="288">
        <v>283.73333333333335</v>
      </c>
      <c r="I478" s="288">
        <v>290.16666666666674</v>
      </c>
      <c r="J478" s="288">
        <v>294.53333333333336</v>
      </c>
      <c r="K478" s="288">
        <v>285.8</v>
      </c>
      <c r="L478" s="288">
        <v>275</v>
      </c>
      <c r="M478" s="288">
        <v>6.9215799999999996</v>
      </c>
    </row>
    <row r="479" spans="1:13">
      <c r="A479" s="267">
        <v>472</v>
      </c>
      <c r="B479" s="244" t="s">
        <v>3098</v>
      </c>
      <c r="C479" s="288">
        <v>38.049999999999997</v>
      </c>
      <c r="D479" s="288">
        <v>38.15</v>
      </c>
      <c r="E479" s="288">
        <v>37.849999999999994</v>
      </c>
      <c r="F479" s="288">
        <v>37.65</v>
      </c>
      <c r="G479" s="288">
        <v>37.349999999999994</v>
      </c>
      <c r="H479" s="288">
        <v>38.349999999999994</v>
      </c>
      <c r="I479" s="288">
        <v>38.649999999999991</v>
      </c>
      <c r="J479" s="288">
        <v>38.849999999999994</v>
      </c>
      <c r="K479" s="288">
        <v>38.450000000000003</v>
      </c>
      <c r="L479" s="288">
        <v>37.950000000000003</v>
      </c>
      <c r="M479" s="288">
        <v>11.75489</v>
      </c>
    </row>
    <row r="480" spans="1:13">
      <c r="A480" s="267">
        <v>473</v>
      </c>
      <c r="B480" s="244" t="s">
        <v>195</v>
      </c>
      <c r="C480" s="288">
        <v>5091.3999999999996</v>
      </c>
      <c r="D480" s="288">
        <v>5083.5</v>
      </c>
      <c r="E480" s="288">
        <v>4968</v>
      </c>
      <c r="F480" s="288">
        <v>4844.6000000000004</v>
      </c>
      <c r="G480" s="288">
        <v>4729.1000000000004</v>
      </c>
      <c r="H480" s="288">
        <v>5206.8999999999996</v>
      </c>
      <c r="I480" s="288">
        <v>5322.4</v>
      </c>
      <c r="J480" s="288">
        <v>5445.7999999999993</v>
      </c>
      <c r="K480" s="288">
        <v>5199</v>
      </c>
      <c r="L480" s="288">
        <v>4960.1000000000004</v>
      </c>
      <c r="M480" s="288">
        <v>29.962479999999999</v>
      </c>
    </row>
    <row r="481" spans="1:13">
      <c r="A481" s="267">
        <v>474</v>
      </c>
      <c r="B481" s="244" t="s">
        <v>196</v>
      </c>
      <c r="C481" s="288">
        <v>31.15</v>
      </c>
      <c r="D481" s="288">
        <v>31.049999999999997</v>
      </c>
      <c r="E481" s="288">
        <v>30.149999999999995</v>
      </c>
      <c r="F481" s="288">
        <v>29.15</v>
      </c>
      <c r="G481" s="288">
        <v>28.249999999999996</v>
      </c>
      <c r="H481" s="288">
        <v>32.049999999999997</v>
      </c>
      <c r="I481" s="288">
        <v>32.950000000000003</v>
      </c>
      <c r="J481" s="288">
        <v>33.949999999999989</v>
      </c>
      <c r="K481" s="288">
        <v>31.95</v>
      </c>
      <c r="L481" s="288">
        <v>30.05</v>
      </c>
      <c r="M481" s="288">
        <v>151.59912</v>
      </c>
    </row>
    <row r="482" spans="1:13">
      <c r="A482" s="267">
        <v>475</v>
      </c>
      <c r="B482" s="244" t="s">
        <v>197</v>
      </c>
      <c r="C482" s="288">
        <v>455.7</v>
      </c>
      <c r="D482" s="288">
        <v>457.06666666666666</v>
      </c>
      <c r="E482" s="288">
        <v>451.13333333333333</v>
      </c>
      <c r="F482" s="288">
        <v>446.56666666666666</v>
      </c>
      <c r="G482" s="288">
        <v>440.63333333333333</v>
      </c>
      <c r="H482" s="288">
        <v>461.63333333333333</v>
      </c>
      <c r="I482" s="288">
        <v>467.56666666666661</v>
      </c>
      <c r="J482" s="288">
        <v>472.13333333333333</v>
      </c>
      <c r="K482" s="288">
        <v>463</v>
      </c>
      <c r="L482" s="288">
        <v>452.5</v>
      </c>
      <c r="M482" s="288">
        <v>77.199219999999997</v>
      </c>
    </row>
    <row r="483" spans="1:13">
      <c r="A483" s="267">
        <v>476</v>
      </c>
      <c r="B483" s="244" t="s">
        <v>560</v>
      </c>
      <c r="C483" s="288">
        <v>2114.4</v>
      </c>
      <c r="D483" s="288">
        <v>2122.916666666667</v>
      </c>
      <c r="E483" s="288">
        <v>2098.5333333333338</v>
      </c>
      <c r="F483" s="288">
        <v>2082.666666666667</v>
      </c>
      <c r="G483" s="288">
        <v>2058.2833333333338</v>
      </c>
      <c r="H483" s="288">
        <v>2138.7833333333338</v>
      </c>
      <c r="I483" s="288">
        <v>2163.166666666667</v>
      </c>
      <c r="J483" s="288">
        <v>2179.0333333333338</v>
      </c>
      <c r="K483" s="288">
        <v>2147.3000000000002</v>
      </c>
      <c r="L483" s="288">
        <v>2107.0500000000002</v>
      </c>
      <c r="M483" s="288">
        <v>5.3069999999999999E-2</v>
      </c>
    </row>
    <row r="484" spans="1:13">
      <c r="A484" s="267">
        <v>477</v>
      </c>
      <c r="B484" s="244" t="s">
        <v>561</v>
      </c>
      <c r="C484" s="288">
        <v>41.5</v>
      </c>
      <c r="D484" s="288">
        <v>42.449999999999996</v>
      </c>
      <c r="E484" s="288">
        <v>40.54999999999999</v>
      </c>
      <c r="F484" s="288">
        <v>39.599999999999994</v>
      </c>
      <c r="G484" s="288">
        <v>37.699999999999989</v>
      </c>
      <c r="H484" s="288">
        <v>43.399999999999991</v>
      </c>
      <c r="I484" s="288">
        <v>45.3</v>
      </c>
      <c r="J484" s="288">
        <v>46.249999999999993</v>
      </c>
      <c r="K484" s="288">
        <v>44.35</v>
      </c>
      <c r="L484" s="288">
        <v>41.5</v>
      </c>
      <c r="M484" s="288">
        <v>109.82028</v>
      </c>
    </row>
    <row r="485" spans="1:13">
      <c r="A485" s="267">
        <v>478</v>
      </c>
      <c r="B485" s="244" t="s">
        <v>285</v>
      </c>
      <c r="C485" s="288">
        <v>439.6</v>
      </c>
      <c r="D485" s="288">
        <v>431.2</v>
      </c>
      <c r="E485" s="288">
        <v>418.4</v>
      </c>
      <c r="F485" s="288">
        <v>397.2</v>
      </c>
      <c r="G485" s="288">
        <v>384.4</v>
      </c>
      <c r="H485" s="288">
        <v>452.4</v>
      </c>
      <c r="I485" s="288">
        <v>465.20000000000005</v>
      </c>
      <c r="J485" s="288">
        <v>486.4</v>
      </c>
      <c r="K485" s="288">
        <v>444</v>
      </c>
      <c r="L485" s="288">
        <v>410</v>
      </c>
      <c r="M485" s="288">
        <v>4.3032700000000004</v>
      </c>
    </row>
    <row r="486" spans="1:13">
      <c r="A486" s="267">
        <v>479</v>
      </c>
      <c r="B486" s="244" t="s">
        <v>563</v>
      </c>
      <c r="C486" s="288">
        <v>835.4</v>
      </c>
      <c r="D486" s="288">
        <v>841.76666666666677</v>
      </c>
      <c r="E486" s="288">
        <v>824.63333333333355</v>
      </c>
      <c r="F486" s="288">
        <v>813.86666666666679</v>
      </c>
      <c r="G486" s="288">
        <v>796.73333333333358</v>
      </c>
      <c r="H486" s="288">
        <v>852.53333333333353</v>
      </c>
      <c r="I486" s="288">
        <v>869.66666666666674</v>
      </c>
      <c r="J486" s="288">
        <v>880.43333333333351</v>
      </c>
      <c r="K486" s="288">
        <v>858.9</v>
      </c>
      <c r="L486" s="288">
        <v>831</v>
      </c>
      <c r="M486" s="288">
        <v>2.0598200000000002</v>
      </c>
    </row>
    <row r="487" spans="1:13">
      <c r="A487" s="267">
        <v>480</v>
      </c>
      <c r="B487" s="244" t="s">
        <v>564</v>
      </c>
      <c r="C487" s="288">
        <v>1671.2</v>
      </c>
      <c r="D487" s="288">
        <v>1679.5333333333335</v>
      </c>
      <c r="E487" s="288">
        <v>1654.0666666666671</v>
      </c>
      <c r="F487" s="288">
        <v>1636.9333333333336</v>
      </c>
      <c r="G487" s="288">
        <v>1611.4666666666672</v>
      </c>
      <c r="H487" s="288">
        <v>1696.666666666667</v>
      </c>
      <c r="I487" s="288">
        <v>1722.1333333333337</v>
      </c>
      <c r="J487" s="288">
        <v>1739.2666666666669</v>
      </c>
      <c r="K487" s="288">
        <v>1705</v>
      </c>
      <c r="L487" s="288">
        <v>1662.4</v>
      </c>
      <c r="M487" s="288">
        <v>0.76717000000000002</v>
      </c>
    </row>
    <row r="488" spans="1:13">
      <c r="A488" s="267">
        <v>481</v>
      </c>
      <c r="B488" s="244" t="s">
        <v>2780</v>
      </c>
      <c r="C488" s="288">
        <v>972.75</v>
      </c>
      <c r="D488" s="288">
        <v>979.36666666666667</v>
      </c>
      <c r="E488" s="288">
        <v>958.63333333333333</v>
      </c>
      <c r="F488" s="288">
        <v>944.51666666666665</v>
      </c>
      <c r="G488" s="288">
        <v>923.7833333333333</v>
      </c>
      <c r="H488" s="288">
        <v>993.48333333333335</v>
      </c>
      <c r="I488" s="288">
        <v>1014.2166666666667</v>
      </c>
      <c r="J488" s="288">
        <v>1028.3333333333335</v>
      </c>
      <c r="K488" s="288">
        <v>1000.1</v>
      </c>
      <c r="L488" s="288">
        <v>965.25</v>
      </c>
      <c r="M488" s="288">
        <v>7.0959999999999995E-2</v>
      </c>
    </row>
    <row r="489" spans="1:13">
      <c r="A489" s="267">
        <v>482</v>
      </c>
      <c r="B489" s="244" t="s">
        <v>284</v>
      </c>
      <c r="C489" s="288">
        <v>189.8</v>
      </c>
      <c r="D489" s="288">
        <v>189.25</v>
      </c>
      <c r="E489" s="288">
        <v>184.25</v>
      </c>
      <c r="F489" s="288">
        <v>178.7</v>
      </c>
      <c r="G489" s="288">
        <v>173.7</v>
      </c>
      <c r="H489" s="288">
        <v>194.8</v>
      </c>
      <c r="I489" s="288">
        <v>199.8</v>
      </c>
      <c r="J489" s="288">
        <v>205.35000000000002</v>
      </c>
      <c r="K489" s="288">
        <v>194.25</v>
      </c>
      <c r="L489" s="288">
        <v>183.7</v>
      </c>
      <c r="M489" s="288">
        <v>5.9449399999999999</v>
      </c>
    </row>
    <row r="490" spans="1:13">
      <c r="A490" s="267">
        <v>483</v>
      </c>
      <c r="B490" s="244" t="s">
        <v>565</v>
      </c>
      <c r="C490" s="288">
        <v>1140.05</v>
      </c>
      <c r="D490" s="288">
        <v>1147.3500000000001</v>
      </c>
      <c r="E490" s="288">
        <v>1129.7000000000003</v>
      </c>
      <c r="F490" s="288">
        <v>1119.3500000000001</v>
      </c>
      <c r="G490" s="288">
        <v>1101.7000000000003</v>
      </c>
      <c r="H490" s="288">
        <v>1157.7000000000003</v>
      </c>
      <c r="I490" s="288">
        <v>1175.3500000000004</v>
      </c>
      <c r="J490" s="288">
        <v>1185.7000000000003</v>
      </c>
      <c r="K490" s="288">
        <v>1165</v>
      </c>
      <c r="L490" s="288">
        <v>1137</v>
      </c>
      <c r="M490" s="288">
        <v>0.84103000000000006</v>
      </c>
    </row>
    <row r="491" spans="1:13">
      <c r="A491" s="267">
        <v>484</v>
      </c>
      <c r="B491" s="244" t="s">
        <v>556</v>
      </c>
      <c r="C491" s="288">
        <v>359.65</v>
      </c>
      <c r="D491" s="288">
        <v>361.2166666666667</v>
      </c>
      <c r="E491" s="288">
        <v>356.43333333333339</v>
      </c>
      <c r="F491" s="288">
        <v>353.2166666666667</v>
      </c>
      <c r="G491" s="288">
        <v>348.43333333333339</v>
      </c>
      <c r="H491" s="288">
        <v>364.43333333333339</v>
      </c>
      <c r="I491" s="288">
        <v>369.2166666666667</v>
      </c>
      <c r="J491" s="288">
        <v>372.43333333333339</v>
      </c>
      <c r="K491" s="288">
        <v>366</v>
      </c>
      <c r="L491" s="288">
        <v>358</v>
      </c>
      <c r="M491" s="288">
        <v>1.86687</v>
      </c>
    </row>
    <row r="492" spans="1:13">
      <c r="A492" s="267">
        <v>485</v>
      </c>
      <c r="B492" s="244" t="s">
        <v>555</v>
      </c>
      <c r="C492" s="288">
        <v>2177.6999999999998</v>
      </c>
      <c r="D492" s="288">
        <v>2185.9</v>
      </c>
      <c r="E492" s="288">
        <v>2156.8000000000002</v>
      </c>
      <c r="F492" s="288">
        <v>2135.9</v>
      </c>
      <c r="G492" s="288">
        <v>2106.8000000000002</v>
      </c>
      <c r="H492" s="288">
        <v>2206.8000000000002</v>
      </c>
      <c r="I492" s="288">
        <v>2235.8999999999996</v>
      </c>
      <c r="J492" s="288">
        <v>2256.8000000000002</v>
      </c>
      <c r="K492" s="288">
        <v>2215</v>
      </c>
      <c r="L492" s="288">
        <v>2165</v>
      </c>
      <c r="M492" s="288">
        <v>0.42858000000000002</v>
      </c>
    </row>
    <row r="493" spans="1:13">
      <c r="A493" s="267">
        <v>486</v>
      </c>
      <c r="B493" s="244" t="s">
        <v>199</v>
      </c>
      <c r="C493" s="288">
        <v>820.55</v>
      </c>
      <c r="D493" s="288">
        <v>818.94999999999993</v>
      </c>
      <c r="E493" s="288">
        <v>811.09999999999991</v>
      </c>
      <c r="F493" s="288">
        <v>801.65</v>
      </c>
      <c r="G493" s="288">
        <v>793.8</v>
      </c>
      <c r="H493" s="288">
        <v>828.39999999999986</v>
      </c>
      <c r="I493" s="288">
        <v>836.25</v>
      </c>
      <c r="J493" s="288">
        <v>845.69999999999982</v>
      </c>
      <c r="K493" s="288">
        <v>826.8</v>
      </c>
      <c r="L493" s="288">
        <v>809.5</v>
      </c>
      <c r="M493" s="288">
        <v>16.72137</v>
      </c>
    </row>
    <row r="494" spans="1:13">
      <c r="A494" s="267">
        <v>487</v>
      </c>
      <c r="B494" s="244" t="s">
        <v>557</v>
      </c>
      <c r="C494" s="288">
        <v>186.8</v>
      </c>
      <c r="D494" s="288">
        <v>186.88333333333333</v>
      </c>
      <c r="E494" s="288">
        <v>183.81666666666666</v>
      </c>
      <c r="F494" s="288">
        <v>180.83333333333334</v>
      </c>
      <c r="G494" s="288">
        <v>177.76666666666668</v>
      </c>
      <c r="H494" s="288">
        <v>189.86666666666665</v>
      </c>
      <c r="I494" s="288">
        <v>192.93333333333331</v>
      </c>
      <c r="J494" s="288">
        <v>195.91666666666663</v>
      </c>
      <c r="K494" s="288">
        <v>189.95</v>
      </c>
      <c r="L494" s="288">
        <v>183.9</v>
      </c>
      <c r="M494" s="288">
        <v>6.9822699999999998</v>
      </c>
    </row>
    <row r="495" spans="1:13">
      <c r="A495" s="267">
        <v>488</v>
      </c>
      <c r="B495" s="244" t="s">
        <v>558</v>
      </c>
      <c r="C495" s="288">
        <v>3751.7</v>
      </c>
      <c r="D495" s="288">
        <v>3742.2833333333333</v>
      </c>
      <c r="E495" s="288">
        <v>3699.5666666666666</v>
      </c>
      <c r="F495" s="288">
        <v>3647.4333333333334</v>
      </c>
      <c r="G495" s="288">
        <v>3604.7166666666667</v>
      </c>
      <c r="H495" s="288">
        <v>3794.4166666666665</v>
      </c>
      <c r="I495" s="288">
        <v>3837.1333333333328</v>
      </c>
      <c r="J495" s="288">
        <v>3889.2666666666664</v>
      </c>
      <c r="K495" s="288">
        <v>3785</v>
      </c>
      <c r="L495" s="288">
        <v>3690.15</v>
      </c>
      <c r="M495" s="288">
        <v>7.6020000000000004E-2</v>
      </c>
    </row>
    <row r="496" spans="1:13">
      <c r="A496" s="267">
        <v>489</v>
      </c>
      <c r="B496" s="244" t="s">
        <v>562</v>
      </c>
      <c r="C496" s="288">
        <v>922.15</v>
      </c>
      <c r="D496" s="288">
        <v>912</v>
      </c>
      <c r="E496" s="288">
        <v>895.1</v>
      </c>
      <c r="F496" s="288">
        <v>868.05000000000007</v>
      </c>
      <c r="G496" s="288">
        <v>851.15000000000009</v>
      </c>
      <c r="H496" s="288">
        <v>939.05</v>
      </c>
      <c r="I496" s="288">
        <v>955.95</v>
      </c>
      <c r="J496" s="288">
        <v>982.99999999999989</v>
      </c>
      <c r="K496" s="288">
        <v>928.9</v>
      </c>
      <c r="L496" s="288">
        <v>884.95</v>
      </c>
      <c r="M496" s="288">
        <v>2.0236999999999998</v>
      </c>
    </row>
    <row r="497" spans="1:13">
      <c r="A497" s="267">
        <v>490</v>
      </c>
      <c r="B497" s="244" t="s">
        <v>566</v>
      </c>
      <c r="C497" s="288">
        <v>5794.85</v>
      </c>
      <c r="D497" s="288">
        <v>5854.916666666667</v>
      </c>
      <c r="E497" s="288">
        <v>5721.9333333333343</v>
      </c>
      <c r="F497" s="288">
        <v>5649.0166666666673</v>
      </c>
      <c r="G497" s="288">
        <v>5516.0333333333347</v>
      </c>
      <c r="H497" s="288">
        <v>5927.8333333333339</v>
      </c>
      <c r="I497" s="288">
        <v>6060.8166666666657</v>
      </c>
      <c r="J497" s="288">
        <v>6133.7333333333336</v>
      </c>
      <c r="K497" s="288">
        <v>5987.9</v>
      </c>
      <c r="L497" s="288">
        <v>5782</v>
      </c>
      <c r="M497" s="288">
        <v>4.3319999999999997E-2</v>
      </c>
    </row>
    <row r="498" spans="1:13">
      <c r="A498" s="267">
        <v>491</v>
      </c>
      <c r="B498" s="244" t="s">
        <v>567</v>
      </c>
      <c r="C498" s="288">
        <v>126.65</v>
      </c>
      <c r="D498" s="288">
        <v>126.81666666666668</v>
      </c>
      <c r="E498" s="288">
        <v>123.83333333333334</v>
      </c>
      <c r="F498" s="288">
        <v>121.01666666666667</v>
      </c>
      <c r="G498" s="288">
        <v>118.03333333333333</v>
      </c>
      <c r="H498" s="288">
        <v>129.63333333333335</v>
      </c>
      <c r="I498" s="288">
        <v>132.61666666666667</v>
      </c>
      <c r="J498" s="288">
        <v>135.43333333333337</v>
      </c>
      <c r="K498" s="288">
        <v>129.80000000000001</v>
      </c>
      <c r="L498" s="288">
        <v>124</v>
      </c>
      <c r="M498" s="288">
        <v>15.118069999999999</v>
      </c>
    </row>
    <row r="499" spans="1:13">
      <c r="A499" s="267">
        <v>492</v>
      </c>
      <c r="B499" s="244" t="s">
        <v>568</v>
      </c>
      <c r="C499" s="288">
        <v>66.099999999999994</v>
      </c>
      <c r="D499" s="288">
        <v>66.416666666666671</v>
      </c>
      <c r="E499" s="288">
        <v>65.38333333333334</v>
      </c>
      <c r="F499" s="288">
        <v>64.666666666666671</v>
      </c>
      <c r="G499" s="288">
        <v>63.63333333333334</v>
      </c>
      <c r="H499" s="288">
        <v>67.13333333333334</v>
      </c>
      <c r="I499" s="288">
        <v>68.166666666666671</v>
      </c>
      <c r="J499" s="288">
        <v>68.88333333333334</v>
      </c>
      <c r="K499" s="288">
        <v>67.45</v>
      </c>
      <c r="L499" s="288">
        <v>65.7</v>
      </c>
      <c r="M499" s="288">
        <v>7.2527299999999997</v>
      </c>
    </row>
    <row r="500" spans="1:13">
      <c r="A500" s="267">
        <v>493</v>
      </c>
      <c r="B500" s="244" t="s">
        <v>2851</v>
      </c>
      <c r="C500" s="288">
        <v>429.5</v>
      </c>
      <c r="D500" s="288">
        <v>432.36666666666662</v>
      </c>
      <c r="E500" s="288">
        <v>423.18333333333322</v>
      </c>
      <c r="F500" s="288">
        <v>416.86666666666662</v>
      </c>
      <c r="G500" s="288">
        <v>407.68333333333322</v>
      </c>
      <c r="H500" s="288">
        <v>438.68333333333322</v>
      </c>
      <c r="I500" s="288">
        <v>447.86666666666662</v>
      </c>
      <c r="J500" s="288">
        <v>454.18333333333322</v>
      </c>
      <c r="K500" s="288">
        <v>441.55</v>
      </c>
      <c r="L500" s="288">
        <v>426.05</v>
      </c>
      <c r="M500" s="288">
        <v>1.12148</v>
      </c>
    </row>
    <row r="501" spans="1:13">
      <c r="A501" s="267">
        <v>494</v>
      </c>
      <c r="B501" s="244" t="s">
        <v>569</v>
      </c>
      <c r="C501" s="288">
        <v>2132.3000000000002</v>
      </c>
      <c r="D501" s="288">
        <v>2140.5666666666666</v>
      </c>
      <c r="E501" s="288">
        <v>2112.7833333333333</v>
      </c>
      <c r="F501" s="288">
        <v>2093.2666666666669</v>
      </c>
      <c r="G501" s="288">
        <v>2065.4833333333336</v>
      </c>
      <c r="H501" s="288">
        <v>2160.083333333333</v>
      </c>
      <c r="I501" s="288">
        <v>2187.8666666666659</v>
      </c>
      <c r="J501" s="288">
        <v>2207.3833333333328</v>
      </c>
      <c r="K501" s="288">
        <v>2168.35</v>
      </c>
      <c r="L501" s="288">
        <v>2121.0500000000002</v>
      </c>
      <c r="M501" s="288">
        <v>0.67457999999999996</v>
      </c>
    </row>
    <row r="502" spans="1:13">
      <c r="A502" s="267">
        <v>495</v>
      </c>
      <c r="B502" s="244" t="s">
        <v>200</v>
      </c>
      <c r="C502" s="288">
        <v>360.8</v>
      </c>
      <c r="D502" s="288">
        <v>360.73333333333335</v>
      </c>
      <c r="E502" s="288">
        <v>359.06666666666672</v>
      </c>
      <c r="F502" s="288">
        <v>357.33333333333337</v>
      </c>
      <c r="G502" s="288">
        <v>355.66666666666674</v>
      </c>
      <c r="H502" s="288">
        <v>362.4666666666667</v>
      </c>
      <c r="I502" s="288">
        <v>364.13333333333333</v>
      </c>
      <c r="J502" s="288">
        <v>365.86666666666667</v>
      </c>
      <c r="K502" s="288">
        <v>362.4</v>
      </c>
      <c r="L502" s="288">
        <v>359</v>
      </c>
      <c r="M502" s="288">
        <v>74.273929999999993</v>
      </c>
    </row>
    <row r="503" spans="1:13">
      <c r="A503" s="267">
        <v>496</v>
      </c>
      <c r="B503" s="244" t="s">
        <v>570</v>
      </c>
      <c r="C503" s="288">
        <v>442.1</v>
      </c>
      <c r="D503" s="288">
        <v>446.40000000000003</v>
      </c>
      <c r="E503" s="288">
        <v>434.80000000000007</v>
      </c>
      <c r="F503" s="288">
        <v>427.50000000000006</v>
      </c>
      <c r="G503" s="288">
        <v>415.90000000000009</v>
      </c>
      <c r="H503" s="288">
        <v>453.70000000000005</v>
      </c>
      <c r="I503" s="288">
        <v>465.30000000000007</v>
      </c>
      <c r="J503" s="288">
        <v>472.6</v>
      </c>
      <c r="K503" s="288">
        <v>458</v>
      </c>
      <c r="L503" s="288">
        <v>439.1</v>
      </c>
      <c r="M503" s="288">
        <v>6.6549199999999997</v>
      </c>
    </row>
    <row r="504" spans="1:13">
      <c r="A504" s="267">
        <v>497</v>
      </c>
      <c r="B504" s="244" t="s">
        <v>202</v>
      </c>
      <c r="C504" s="288">
        <v>206.85</v>
      </c>
      <c r="D504" s="288">
        <v>208.21666666666667</v>
      </c>
      <c r="E504" s="288">
        <v>204.13333333333333</v>
      </c>
      <c r="F504" s="288">
        <v>201.41666666666666</v>
      </c>
      <c r="G504" s="288">
        <v>197.33333333333331</v>
      </c>
      <c r="H504" s="288">
        <v>210.93333333333334</v>
      </c>
      <c r="I504" s="288">
        <v>215.01666666666665</v>
      </c>
      <c r="J504" s="288">
        <v>217.73333333333335</v>
      </c>
      <c r="K504" s="288">
        <v>212.3</v>
      </c>
      <c r="L504" s="288">
        <v>205.5</v>
      </c>
      <c r="M504" s="288">
        <v>239.08626000000001</v>
      </c>
    </row>
    <row r="505" spans="1:13">
      <c r="A505" s="267">
        <v>498</v>
      </c>
      <c r="B505" s="244" t="s">
        <v>571</v>
      </c>
      <c r="C505" s="288">
        <v>218.85</v>
      </c>
      <c r="D505" s="288">
        <v>218.05000000000004</v>
      </c>
      <c r="E505" s="288">
        <v>214.10000000000008</v>
      </c>
      <c r="F505" s="288">
        <v>209.35000000000005</v>
      </c>
      <c r="G505" s="288">
        <v>205.40000000000009</v>
      </c>
      <c r="H505" s="288">
        <v>222.80000000000007</v>
      </c>
      <c r="I505" s="288">
        <v>226.75000000000006</v>
      </c>
      <c r="J505" s="288">
        <v>231.50000000000006</v>
      </c>
      <c r="K505" s="288">
        <v>222</v>
      </c>
      <c r="L505" s="288">
        <v>213.3</v>
      </c>
      <c r="M505" s="288">
        <v>0.76393</v>
      </c>
    </row>
    <row r="506" spans="1:13">
      <c r="A506" s="267">
        <v>499</v>
      </c>
      <c r="B506" s="244" t="s">
        <v>572</v>
      </c>
      <c r="C506" s="288">
        <v>1827.25</v>
      </c>
      <c r="D506" s="288">
        <v>1828.5666666666666</v>
      </c>
      <c r="E506" s="288">
        <v>1818.7333333333331</v>
      </c>
      <c r="F506" s="288">
        <v>1810.2166666666665</v>
      </c>
      <c r="G506" s="288">
        <v>1800.383333333333</v>
      </c>
      <c r="H506" s="288">
        <v>1837.0833333333333</v>
      </c>
      <c r="I506" s="288">
        <v>1846.9166666666667</v>
      </c>
      <c r="J506" s="288">
        <v>1855.4333333333334</v>
      </c>
      <c r="K506" s="288">
        <v>1838.4</v>
      </c>
      <c r="L506" s="288">
        <v>1820.05</v>
      </c>
      <c r="M506" s="288">
        <v>0.20352000000000001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56"/>
      <c r="B5" s="556"/>
      <c r="C5" s="557"/>
      <c r="D5" s="557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58" t="s">
        <v>574</v>
      </c>
      <c r="C7" s="558"/>
      <c r="D7" s="261">
        <f>Main!B10</f>
        <v>44172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44169</v>
      </c>
      <c r="B10" s="266">
        <v>538351</v>
      </c>
      <c r="C10" s="267" t="s">
        <v>3667</v>
      </c>
      <c r="D10" s="267" t="s">
        <v>3722</v>
      </c>
      <c r="E10" s="267" t="s">
        <v>584</v>
      </c>
      <c r="F10" s="380">
        <v>38779</v>
      </c>
      <c r="G10" s="266">
        <v>12.33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44169</v>
      </c>
      <c r="B11" s="266">
        <v>511463</v>
      </c>
      <c r="C11" s="267" t="s">
        <v>3651</v>
      </c>
      <c r="D11" s="267" t="s">
        <v>3691</v>
      </c>
      <c r="E11" s="267" t="s">
        <v>583</v>
      </c>
      <c r="F11" s="380">
        <v>83750</v>
      </c>
      <c r="G11" s="266">
        <v>11.28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44169</v>
      </c>
      <c r="B12" s="266">
        <v>541006</v>
      </c>
      <c r="C12" s="267" t="s">
        <v>3723</v>
      </c>
      <c r="D12" s="267" t="s">
        <v>3724</v>
      </c>
      <c r="E12" s="267" t="s">
        <v>584</v>
      </c>
      <c r="F12" s="380">
        <v>280000</v>
      </c>
      <c r="G12" s="266">
        <v>6.81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44169</v>
      </c>
      <c r="B13" s="266">
        <v>541006</v>
      </c>
      <c r="C13" s="267" t="s">
        <v>3723</v>
      </c>
      <c r="D13" s="267" t="s">
        <v>3725</v>
      </c>
      <c r="E13" s="267" t="s">
        <v>583</v>
      </c>
      <c r="F13" s="380">
        <v>140000</v>
      </c>
      <c r="G13" s="266">
        <v>6.81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44169</v>
      </c>
      <c r="B14" s="266">
        <v>542437</v>
      </c>
      <c r="C14" s="267" t="s">
        <v>3726</v>
      </c>
      <c r="D14" s="267" t="s">
        <v>3727</v>
      </c>
      <c r="E14" s="267" t="s">
        <v>583</v>
      </c>
      <c r="F14" s="380">
        <v>180000</v>
      </c>
      <c r="G14" s="266">
        <v>33.01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44169</v>
      </c>
      <c r="B15" s="266">
        <v>542437</v>
      </c>
      <c r="C15" s="267" t="s">
        <v>3726</v>
      </c>
      <c r="D15" s="267" t="s">
        <v>3728</v>
      </c>
      <c r="E15" s="267" t="s">
        <v>584</v>
      </c>
      <c r="F15" s="380">
        <v>180000</v>
      </c>
      <c r="G15" s="266">
        <v>33.01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44169</v>
      </c>
      <c r="B16" s="266">
        <v>539032</v>
      </c>
      <c r="C16" s="267" t="s">
        <v>3729</v>
      </c>
      <c r="D16" s="267" t="s">
        <v>3730</v>
      </c>
      <c r="E16" s="267" t="s">
        <v>583</v>
      </c>
      <c r="F16" s="380">
        <v>96211</v>
      </c>
      <c r="G16" s="266">
        <v>5.0199999999999996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44169</v>
      </c>
      <c r="B17" s="266">
        <v>539032</v>
      </c>
      <c r="C17" s="267" t="s">
        <v>3729</v>
      </c>
      <c r="D17" s="267" t="s">
        <v>3731</v>
      </c>
      <c r="E17" s="267" t="s">
        <v>584</v>
      </c>
      <c r="F17" s="380">
        <v>50000</v>
      </c>
      <c r="G17" s="266">
        <v>5.0199999999999996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44169</v>
      </c>
      <c r="B18" s="266">
        <v>540936</v>
      </c>
      <c r="C18" s="267" t="s">
        <v>3732</v>
      </c>
      <c r="D18" s="267" t="s">
        <v>3733</v>
      </c>
      <c r="E18" s="267" t="s">
        <v>584</v>
      </c>
      <c r="F18" s="380">
        <v>99000</v>
      </c>
      <c r="G18" s="266">
        <v>25.95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44169</v>
      </c>
      <c r="B19" s="266">
        <v>540936</v>
      </c>
      <c r="C19" s="267" t="s">
        <v>3732</v>
      </c>
      <c r="D19" s="267" t="s">
        <v>3734</v>
      </c>
      <c r="E19" s="267" t="s">
        <v>584</v>
      </c>
      <c r="F19" s="380">
        <v>309600</v>
      </c>
      <c r="G19" s="266">
        <v>25.95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44169</v>
      </c>
      <c r="B20" s="266">
        <v>540936</v>
      </c>
      <c r="C20" s="267" t="s">
        <v>3732</v>
      </c>
      <c r="D20" s="267" t="s">
        <v>3735</v>
      </c>
      <c r="E20" s="267" t="s">
        <v>583</v>
      </c>
      <c r="F20" s="380">
        <v>153000</v>
      </c>
      <c r="G20" s="266">
        <v>25.95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44169</v>
      </c>
      <c r="B21" s="266">
        <v>540936</v>
      </c>
      <c r="C21" s="267" t="s">
        <v>3732</v>
      </c>
      <c r="D21" s="267" t="s">
        <v>3736</v>
      </c>
      <c r="E21" s="267" t="s">
        <v>583</v>
      </c>
      <c r="F21" s="380">
        <v>255600</v>
      </c>
      <c r="G21" s="266">
        <v>25.95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44169</v>
      </c>
      <c r="B22" s="266">
        <v>539097</v>
      </c>
      <c r="C22" s="267" t="s">
        <v>3668</v>
      </c>
      <c r="D22" s="267" t="s">
        <v>3703</v>
      </c>
      <c r="E22" s="267" t="s">
        <v>584</v>
      </c>
      <c r="F22" s="380">
        <v>110000</v>
      </c>
      <c r="G22" s="266">
        <v>37.450000000000003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44169</v>
      </c>
      <c r="B23" s="266">
        <v>590065</v>
      </c>
      <c r="C23" s="267" t="s">
        <v>1607</v>
      </c>
      <c r="D23" s="267" t="s">
        <v>3737</v>
      </c>
      <c r="E23" s="267" t="s">
        <v>583</v>
      </c>
      <c r="F23" s="380">
        <v>43399</v>
      </c>
      <c r="G23" s="266">
        <v>521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44169</v>
      </c>
      <c r="B24" s="266">
        <v>590065</v>
      </c>
      <c r="C24" s="267" t="s">
        <v>1607</v>
      </c>
      <c r="D24" s="267" t="s">
        <v>3738</v>
      </c>
      <c r="E24" s="267" t="s">
        <v>584</v>
      </c>
      <c r="F24" s="380">
        <v>43399</v>
      </c>
      <c r="G24" s="266">
        <v>521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44169</v>
      </c>
      <c r="B25" s="266">
        <v>514312</v>
      </c>
      <c r="C25" s="267" t="s">
        <v>3739</v>
      </c>
      <c r="D25" s="267" t="s">
        <v>3740</v>
      </c>
      <c r="E25" s="267" t="s">
        <v>584</v>
      </c>
      <c r="F25" s="380">
        <v>25000</v>
      </c>
      <c r="G25" s="266">
        <v>2.4500000000000002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44169</v>
      </c>
      <c r="B26" s="266">
        <v>514312</v>
      </c>
      <c r="C26" s="267" t="s">
        <v>3739</v>
      </c>
      <c r="D26" s="267" t="s">
        <v>3741</v>
      </c>
      <c r="E26" s="267" t="s">
        <v>583</v>
      </c>
      <c r="F26" s="380">
        <v>25000</v>
      </c>
      <c r="G26" s="266">
        <v>2.4500000000000002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44169</v>
      </c>
      <c r="B27" s="266">
        <v>511551</v>
      </c>
      <c r="C27" s="267" t="s">
        <v>3742</v>
      </c>
      <c r="D27" s="267" t="s">
        <v>3743</v>
      </c>
      <c r="E27" s="267" t="s">
        <v>584</v>
      </c>
      <c r="F27" s="380">
        <v>700000</v>
      </c>
      <c r="G27" s="266">
        <v>35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44169</v>
      </c>
      <c r="B28" s="266">
        <v>511551</v>
      </c>
      <c r="C28" s="267" t="s">
        <v>3742</v>
      </c>
      <c r="D28" s="267" t="s">
        <v>3744</v>
      </c>
      <c r="E28" s="267" t="s">
        <v>583</v>
      </c>
      <c r="F28" s="380">
        <v>692633</v>
      </c>
      <c r="G28" s="266">
        <v>35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44169</v>
      </c>
      <c r="B29" s="266">
        <v>540243</v>
      </c>
      <c r="C29" s="267" t="s">
        <v>3745</v>
      </c>
      <c r="D29" s="267" t="s">
        <v>3746</v>
      </c>
      <c r="E29" s="267" t="s">
        <v>584</v>
      </c>
      <c r="F29" s="380">
        <v>13100</v>
      </c>
      <c r="G29" s="266">
        <v>28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44169</v>
      </c>
      <c r="B30" s="266">
        <v>535136</v>
      </c>
      <c r="C30" s="267" t="s">
        <v>3747</v>
      </c>
      <c r="D30" s="267" t="s">
        <v>3748</v>
      </c>
      <c r="E30" s="267" t="s">
        <v>583</v>
      </c>
      <c r="F30" s="380">
        <v>152000</v>
      </c>
      <c r="G30" s="266">
        <v>16.38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44169</v>
      </c>
      <c r="B31" s="266">
        <v>535136</v>
      </c>
      <c r="C31" s="267" t="s">
        <v>3747</v>
      </c>
      <c r="D31" s="267" t="s">
        <v>3749</v>
      </c>
      <c r="E31" s="267" t="s">
        <v>584</v>
      </c>
      <c r="F31" s="380">
        <v>149363</v>
      </c>
      <c r="G31" s="266">
        <v>16.38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44169</v>
      </c>
      <c r="B32" s="266">
        <v>523151</v>
      </c>
      <c r="C32" s="267" t="s">
        <v>3750</v>
      </c>
      <c r="D32" s="267" t="s">
        <v>3751</v>
      </c>
      <c r="E32" s="267" t="s">
        <v>584</v>
      </c>
      <c r="F32" s="380">
        <v>69372</v>
      </c>
      <c r="G32" s="266">
        <v>10.4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44169</v>
      </c>
      <c r="B33" s="266">
        <v>523151</v>
      </c>
      <c r="C33" s="267" t="s">
        <v>3750</v>
      </c>
      <c r="D33" s="267" t="s">
        <v>3752</v>
      </c>
      <c r="E33" s="267" t="s">
        <v>584</v>
      </c>
      <c r="F33" s="380">
        <v>91543</v>
      </c>
      <c r="G33" s="266">
        <v>10.4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44169</v>
      </c>
      <c r="B34" s="266">
        <v>523151</v>
      </c>
      <c r="C34" s="267" t="s">
        <v>3750</v>
      </c>
      <c r="D34" s="267" t="s">
        <v>3753</v>
      </c>
      <c r="E34" s="267" t="s">
        <v>584</v>
      </c>
      <c r="F34" s="380">
        <v>152734</v>
      </c>
      <c r="G34" s="266">
        <v>10.4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44169</v>
      </c>
      <c r="B35" s="266">
        <v>539673</v>
      </c>
      <c r="C35" s="267" t="s">
        <v>3652</v>
      </c>
      <c r="D35" s="267" t="s">
        <v>3754</v>
      </c>
      <c r="E35" s="267" t="s">
        <v>583</v>
      </c>
      <c r="F35" s="380">
        <v>12000</v>
      </c>
      <c r="G35" s="266">
        <v>16.8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44169</v>
      </c>
      <c r="B36" s="266">
        <v>539673</v>
      </c>
      <c r="C36" s="267" t="s">
        <v>3652</v>
      </c>
      <c r="D36" s="267" t="s">
        <v>3755</v>
      </c>
      <c r="E36" s="267" t="s">
        <v>583</v>
      </c>
      <c r="F36" s="380">
        <v>2312</v>
      </c>
      <c r="G36" s="266">
        <v>17.2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44169</v>
      </c>
      <c r="B37" s="266">
        <v>539673</v>
      </c>
      <c r="C37" s="267" t="s">
        <v>3652</v>
      </c>
      <c r="D37" s="267" t="s">
        <v>3692</v>
      </c>
      <c r="E37" s="267" t="s">
        <v>583</v>
      </c>
      <c r="F37" s="380">
        <v>14098</v>
      </c>
      <c r="G37" s="266">
        <v>16.309999999999999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44169</v>
      </c>
      <c r="B38" s="266">
        <v>539673</v>
      </c>
      <c r="C38" s="267" t="s">
        <v>3652</v>
      </c>
      <c r="D38" s="267" t="s">
        <v>3692</v>
      </c>
      <c r="E38" s="267" t="s">
        <v>584</v>
      </c>
      <c r="F38" s="380">
        <v>11580</v>
      </c>
      <c r="G38" s="266">
        <v>16.73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44169</v>
      </c>
      <c r="B39" s="266">
        <v>539673</v>
      </c>
      <c r="C39" s="267" t="s">
        <v>3652</v>
      </c>
      <c r="D39" s="267" t="s">
        <v>3693</v>
      </c>
      <c r="E39" s="267" t="s">
        <v>584</v>
      </c>
      <c r="F39" s="380">
        <v>37322</v>
      </c>
      <c r="G39" s="266">
        <v>17.100000000000001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44169</v>
      </c>
      <c r="B40" s="266">
        <v>539673</v>
      </c>
      <c r="C40" s="267" t="s">
        <v>3652</v>
      </c>
      <c r="D40" s="267" t="s">
        <v>3755</v>
      </c>
      <c r="E40" s="267" t="s">
        <v>584</v>
      </c>
      <c r="F40" s="380">
        <v>64820</v>
      </c>
      <c r="G40" s="266">
        <v>17.04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44169</v>
      </c>
      <c r="B41" s="266">
        <v>539673</v>
      </c>
      <c r="C41" s="267" t="s">
        <v>3652</v>
      </c>
      <c r="D41" s="267" t="s">
        <v>3756</v>
      </c>
      <c r="E41" s="267" t="s">
        <v>583</v>
      </c>
      <c r="F41" s="380">
        <v>10000</v>
      </c>
      <c r="G41" s="266">
        <v>16.8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44169</v>
      </c>
      <c r="B42" s="266">
        <v>539673</v>
      </c>
      <c r="C42" s="267" t="s">
        <v>3652</v>
      </c>
      <c r="D42" s="267" t="s">
        <v>3757</v>
      </c>
      <c r="E42" s="267" t="s">
        <v>583</v>
      </c>
      <c r="F42" s="380">
        <v>25000</v>
      </c>
      <c r="G42" s="266">
        <v>17.3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44169</v>
      </c>
      <c r="B43" s="266">
        <v>539673</v>
      </c>
      <c r="C43" s="267" t="s">
        <v>3652</v>
      </c>
      <c r="D43" s="267" t="s">
        <v>3758</v>
      </c>
      <c r="E43" s="267" t="s">
        <v>583</v>
      </c>
      <c r="F43" s="380">
        <v>25000</v>
      </c>
      <c r="G43" s="266">
        <v>17.100000000000001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44169</v>
      </c>
      <c r="B44" s="266">
        <v>539673</v>
      </c>
      <c r="C44" s="267" t="s">
        <v>3652</v>
      </c>
      <c r="D44" s="267" t="s">
        <v>3759</v>
      </c>
      <c r="E44" s="267" t="s">
        <v>584</v>
      </c>
      <c r="F44" s="380">
        <v>10000</v>
      </c>
      <c r="G44" s="266">
        <v>16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44169</v>
      </c>
      <c r="B45" s="266">
        <v>539673</v>
      </c>
      <c r="C45" s="267" t="s">
        <v>3652</v>
      </c>
      <c r="D45" s="267" t="s">
        <v>3760</v>
      </c>
      <c r="E45" s="267" t="s">
        <v>584</v>
      </c>
      <c r="F45" s="380">
        <v>7462</v>
      </c>
      <c r="G45" s="266">
        <v>17.260000000000002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44169</v>
      </c>
      <c r="B46" s="266">
        <v>539526</v>
      </c>
      <c r="C46" s="267" t="s">
        <v>3646</v>
      </c>
      <c r="D46" s="267" t="s">
        <v>3761</v>
      </c>
      <c r="E46" s="267" t="s">
        <v>584</v>
      </c>
      <c r="F46" s="380">
        <v>1183000</v>
      </c>
      <c r="G46" s="266">
        <v>0.73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44169</v>
      </c>
      <c r="B47" s="266">
        <v>540079</v>
      </c>
      <c r="C47" s="267" t="s">
        <v>3762</v>
      </c>
      <c r="D47" s="267" t="s">
        <v>3763</v>
      </c>
      <c r="E47" s="267" t="s">
        <v>583</v>
      </c>
      <c r="F47" s="380">
        <v>24000</v>
      </c>
      <c r="G47" s="266">
        <v>13.88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44169</v>
      </c>
      <c r="B48" s="266">
        <v>538732</v>
      </c>
      <c r="C48" s="267" t="s">
        <v>3669</v>
      </c>
      <c r="D48" s="267" t="s">
        <v>3670</v>
      </c>
      <c r="E48" s="267" t="s">
        <v>583</v>
      </c>
      <c r="F48" s="380">
        <v>300000</v>
      </c>
      <c r="G48" s="266">
        <v>16.8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44169</v>
      </c>
      <c r="B49" s="266">
        <v>538732</v>
      </c>
      <c r="C49" s="267" t="s">
        <v>3669</v>
      </c>
      <c r="D49" s="267" t="s">
        <v>3671</v>
      </c>
      <c r="E49" s="267" t="s">
        <v>584</v>
      </c>
      <c r="F49" s="380">
        <v>300000</v>
      </c>
      <c r="G49" s="266">
        <v>16.8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44169</v>
      </c>
      <c r="B50" s="266">
        <v>539222</v>
      </c>
      <c r="C50" s="267" t="s">
        <v>3694</v>
      </c>
      <c r="D50" s="267" t="s">
        <v>3764</v>
      </c>
      <c r="E50" s="267" t="s">
        <v>583</v>
      </c>
      <c r="F50" s="380">
        <v>40000</v>
      </c>
      <c r="G50" s="266">
        <v>39.43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44169</v>
      </c>
      <c r="B51" s="266">
        <v>539222</v>
      </c>
      <c r="C51" s="267" t="s">
        <v>3694</v>
      </c>
      <c r="D51" s="267" t="s">
        <v>3765</v>
      </c>
      <c r="E51" s="267" t="s">
        <v>584</v>
      </c>
      <c r="F51" s="380">
        <v>35000</v>
      </c>
      <c r="G51" s="266">
        <v>38.659999999999997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44169</v>
      </c>
      <c r="B52" s="266">
        <v>511601</v>
      </c>
      <c r="C52" s="267" t="s">
        <v>3766</v>
      </c>
      <c r="D52" s="267" t="s">
        <v>3767</v>
      </c>
      <c r="E52" s="267" t="s">
        <v>584</v>
      </c>
      <c r="F52" s="380">
        <v>87927</v>
      </c>
      <c r="G52" s="266">
        <v>12.76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44169</v>
      </c>
      <c r="B53" s="266" t="s">
        <v>822</v>
      </c>
      <c r="C53" s="267" t="s">
        <v>3695</v>
      </c>
      <c r="D53" s="267" t="s">
        <v>3701</v>
      </c>
      <c r="E53" s="267" t="s">
        <v>583</v>
      </c>
      <c r="F53" s="380">
        <v>116830</v>
      </c>
      <c r="G53" s="266">
        <v>518.42999999999995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44169</v>
      </c>
      <c r="B54" s="266" t="s">
        <v>822</v>
      </c>
      <c r="C54" s="267" t="s">
        <v>3695</v>
      </c>
      <c r="D54" s="267" t="s">
        <v>3696</v>
      </c>
      <c r="E54" s="267" t="s">
        <v>583</v>
      </c>
      <c r="F54" s="380">
        <v>400000</v>
      </c>
      <c r="G54" s="266">
        <v>501.2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44169</v>
      </c>
      <c r="B55" s="266" t="s">
        <v>3672</v>
      </c>
      <c r="C55" s="267" t="s">
        <v>3673</v>
      </c>
      <c r="D55" s="267" t="s">
        <v>3768</v>
      </c>
      <c r="E55" s="267" t="s">
        <v>583</v>
      </c>
      <c r="F55" s="380">
        <v>100000</v>
      </c>
      <c r="G55" s="266">
        <v>60.59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44169</v>
      </c>
      <c r="B56" s="266" t="s">
        <v>3672</v>
      </c>
      <c r="C56" s="267" t="s">
        <v>3673</v>
      </c>
      <c r="D56" s="267" t="s">
        <v>3769</v>
      </c>
      <c r="E56" s="267" t="s">
        <v>583</v>
      </c>
      <c r="F56" s="380">
        <v>100000</v>
      </c>
      <c r="G56" s="266">
        <v>60.28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44169</v>
      </c>
      <c r="B57" s="266" t="s">
        <v>2983</v>
      </c>
      <c r="C57" s="267" t="s">
        <v>3770</v>
      </c>
      <c r="D57" s="267" t="s">
        <v>3771</v>
      </c>
      <c r="E57" s="267" t="s">
        <v>583</v>
      </c>
      <c r="F57" s="380">
        <v>113588</v>
      </c>
      <c r="G57" s="266">
        <v>680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44169</v>
      </c>
      <c r="B58" s="266" t="s">
        <v>1117</v>
      </c>
      <c r="C58" s="267" t="s">
        <v>3772</v>
      </c>
      <c r="D58" s="267" t="s">
        <v>3773</v>
      </c>
      <c r="E58" s="267" t="s">
        <v>583</v>
      </c>
      <c r="F58" s="380">
        <v>400000</v>
      </c>
      <c r="G58" s="266">
        <v>4.58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44169</v>
      </c>
      <c r="B59" s="266" t="s">
        <v>1181</v>
      </c>
      <c r="C59" s="267" t="s">
        <v>3774</v>
      </c>
      <c r="D59" s="267" t="s">
        <v>3775</v>
      </c>
      <c r="E59" s="267" t="s">
        <v>583</v>
      </c>
      <c r="F59" s="380">
        <v>68796</v>
      </c>
      <c r="G59" s="266">
        <v>248.56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44169</v>
      </c>
      <c r="B60" s="266" t="s">
        <v>354</v>
      </c>
      <c r="C60" s="267" t="s">
        <v>3776</v>
      </c>
      <c r="D60" s="267" t="s">
        <v>3777</v>
      </c>
      <c r="E60" s="267" t="s">
        <v>583</v>
      </c>
      <c r="F60" s="380">
        <v>3076765</v>
      </c>
      <c r="G60" s="266">
        <v>31.41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44169</v>
      </c>
      <c r="B61" s="266" t="s">
        <v>1868</v>
      </c>
      <c r="C61" s="267" t="s">
        <v>3699</v>
      </c>
      <c r="D61" s="267" t="s">
        <v>3674</v>
      </c>
      <c r="E61" s="267" t="s">
        <v>583</v>
      </c>
      <c r="F61" s="380">
        <v>108056</v>
      </c>
      <c r="G61" s="266">
        <v>97.9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44169</v>
      </c>
      <c r="B62" s="266" t="s">
        <v>1868</v>
      </c>
      <c r="C62" s="267" t="s">
        <v>3699</v>
      </c>
      <c r="D62" s="267" t="s">
        <v>3700</v>
      </c>
      <c r="E62" s="267" t="s">
        <v>583</v>
      </c>
      <c r="F62" s="380">
        <v>88829</v>
      </c>
      <c r="G62" s="266">
        <v>89.74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44169</v>
      </c>
      <c r="B63" s="266" t="s">
        <v>2232</v>
      </c>
      <c r="C63" s="267" t="s">
        <v>3778</v>
      </c>
      <c r="D63" s="267" t="s">
        <v>3775</v>
      </c>
      <c r="E63" s="267" t="s">
        <v>583</v>
      </c>
      <c r="F63" s="380">
        <v>103928</v>
      </c>
      <c r="G63" s="266">
        <v>102.54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44169</v>
      </c>
      <c r="B64" s="266" t="s">
        <v>3704</v>
      </c>
      <c r="C64" s="267" t="s">
        <v>3705</v>
      </c>
      <c r="D64" s="267" t="s">
        <v>3771</v>
      </c>
      <c r="E64" s="267" t="s">
        <v>583</v>
      </c>
      <c r="F64" s="380">
        <v>200000</v>
      </c>
      <c r="G64" s="266">
        <v>13.95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44169</v>
      </c>
      <c r="B65" s="266" t="s">
        <v>2300</v>
      </c>
      <c r="C65" s="267" t="s">
        <v>3779</v>
      </c>
      <c r="D65" s="267" t="s">
        <v>3777</v>
      </c>
      <c r="E65" s="267" t="s">
        <v>583</v>
      </c>
      <c r="F65" s="380">
        <v>186080</v>
      </c>
      <c r="G65" s="266">
        <v>116.74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44169</v>
      </c>
      <c r="B66" s="266" t="s">
        <v>2606</v>
      </c>
      <c r="C66" s="267" t="s">
        <v>3780</v>
      </c>
      <c r="D66" s="267" t="s">
        <v>3781</v>
      </c>
      <c r="E66" s="267" t="s">
        <v>583</v>
      </c>
      <c r="F66" s="380">
        <v>275028</v>
      </c>
      <c r="G66" s="266">
        <v>39.799999999999997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44169</v>
      </c>
      <c r="B67" s="266" t="s">
        <v>181</v>
      </c>
      <c r="C67" s="267" t="s">
        <v>3782</v>
      </c>
      <c r="D67" s="267" t="s">
        <v>3783</v>
      </c>
      <c r="E67" s="267" t="s">
        <v>583</v>
      </c>
      <c r="F67" s="380">
        <v>2571651</v>
      </c>
      <c r="G67" s="266">
        <v>471.88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44169</v>
      </c>
      <c r="B68" s="266" t="s">
        <v>2704</v>
      </c>
      <c r="C68" s="267" t="s">
        <v>3784</v>
      </c>
      <c r="D68" s="267" t="s">
        <v>3777</v>
      </c>
      <c r="E68" s="267" t="s">
        <v>583</v>
      </c>
      <c r="F68" s="380">
        <v>1282214</v>
      </c>
      <c r="G68" s="266">
        <v>17.37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44169</v>
      </c>
      <c r="B69" s="266" t="s">
        <v>2793</v>
      </c>
      <c r="C69" s="267" t="s">
        <v>3785</v>
      </c>
      <c r="D69" s="267" t="s">
        <v>3698</v>
      </c>
      <c r="E69" s="267" t="s">
        <v>583</v>
      </c>
      <c r="F69" s="380">
        <v>5389330</v>
      </c>
      <c r="G69" s="266">
        <v>7.72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44169</v>
      </c>
      <c r="B70" s="266" t="s">
        <v>822</v>
      </c>
      <c r="C70" s="267" t="s">
        <v>3695</v>
      </c>
      <c r="D70" s="267" t="s">
        <v>3701</v>
      </c>
      <c r="E70" s="267" t="s">
        <v>584</v>
      </c>
      <c r="F70" s="380">
        <v>200000</v>
      </c>
      <c r="G70" s="266">
        <v>501.2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44169</v>
      </c>
      <c r="B71" s="266" t="s">
        <v>822</v>
      </c>
      <c r="C71" s="267" t="s">
        <v>3695</v>
      </c>
      <c r="D71" s="267" t="s">
        <v>3697</v>
      </c>
      <c r="E71" s="267" t="s">
        <v>584</v>
      </c>
      <c r="F71" s="380">
        <v>200000</v>
      </c>
      <c r="G71" s="266">
        <v>501.2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44169</v>
      </c>
      <c r="B72" s="266" t="s">
        <v>3672</v>
      </c>
      <c r="C72" s="267" t="s">
        <v>3673</v>
      </c>
      <c r="D72" s="267" t="s">
        <v>3675</v>
      </c>
      <c r="E72" s="267" t="s">
        <v>584</v>
      </c>
      <c r="F72" s="380">
        <v>68000</v>
      </c>
      <c r="G72" s="266">
        <v>60.58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44169</v>
      </c>
      <c r="B73" s="266" t="s">
        <v>3672</v>
      </c>
      <c r="C73" s="267" t="s">
        <v>3673</v>
      </c>
      <c r="D73" s="267" t="s">
        <v>3702</v>
      </c>
      <c r="E73" s="267" t="s">
        <v>584</v>
      </c>
      <c r="F73" s="380">
        <v>128000</v>
      </c>
      <c r="G73" s="266">
        <v>60.35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44169</v>
      </c>
      <c r="B74" s="266" t="s">
        <v>1181</v>
      </c>
      <c r="C74" s="267" t="s">
        <v>3774</v>
      </c>
      <c r="D74" s="267" t="s">
        <v>3775</v>
      </c>
      <c r="E74" s="267" t="s">
        <v>584</v>
      </c>
      <c r="F74" s="380">
        <v>68796</v>
      </c>
      <c r="G74" s="266">
        <v>250.53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44169</v>
      </c>
      <c r="B75" s="266" t="s">
        <v>354</v>
      </c>
      <c r="C75" s="267" t="s">
        <v>3776</v>
      </c>
      <c r="D75" s="267" t="s">
        <v>3777</v>
      </c>
      <c r="E75" s="267" t="s">
        <v>584</v>
      </c>
      <c r="F75" s="380">
        <v>3002376</v>
      </c>
      <c r="G75" s="266">
        <v>32.53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44169</v>
      </c>
      <c r="B76" s="266" t="s">
        <v>1868</v>
      </c>
      <c r="C76" s="267" t="s">
        <v>3699</v>
      </c>
      <c r="D76" s="267" t="s">
        <v>3700</v>
      </c>
      <c r="E76" s="267" t="s">
        <v>584</v>
      </c>
      <c r="F76" s="380">
        <v>88829</v>
      </c>
      <c r="G76" s="266">
        <v>96.97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44169</v>
      </c>
      <c r="B77" s="266" t="s">
        <v>1868</v>
      </c>
      <c r="C77" s="267" t="s">
        <v>3699</v>
      </c>
      <c r="D77" s="267" t="s">
        <v>3674</v>
      </c>
      <c r="E77" s="267" t="s">
        <v>584</v>
      </c>
      <c r="F77" s="380">
        <v>108056</v>
      </c>
      <c r="G77" s="266">
        <v>98.04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44169</v>
      </c>
      <c r="B78" s="266" t="s">
        <v>2232</v>
      </c>
      <c r="C78" s="267" t="s">
        <v>3778</v>
      </c>
      <c r="D78" s="267" t="s">
        <v>3775</v>
      </c>
      <c r="E78" s="267" t="s">
        <v>584</v>
      </c>
      <c r="F78" s="380">
        <v>103928</v>
      </c>
      <c r="G78" s="266">
        <v>102.87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44169</v>
      </c>
      <c r="B79" s="266" t="s">
        <v>3704</v>
      </c>
      <c r="C79" s="267" t="s">
        <v>3705</v>
      </c>
      <c r="D79" s="267" t="s">
        <v>3706</v>
      </c>
      <c r="E79" s="267" t="s">
        <v>584</v>
      </c>
      <c r="F79" s="380">
        <v>467681</v>
      </c>
      <c r="G79" s="266">
        <v>14.03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44169</v>
      </c>
      <c r="B80" s="266" t="s">
        <v>2300</v>
      </c>
      <c r="C80" s="267" t="s">
        <v>3779</v>
      </c>
      <c r="D80" s="267" t="s">
        <v>3777</v>
      </c>
      <c r="E80" s="267" t="s">
        <v>584</v>
      </c>
      <c r="F80" s="380">
        <v>186081</v>
      </c>
      <c r="G80" s="266">
        <v>116.81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44169</v>
      </c>
      <c r="B81" s="266" t="s">
        <v>2606</v>
      </c>
      <c r="C81" s="267" t="s">
        <v>3780</v>
      </c>
      <c r="D81" s="267" t="s">
        <v>3786</v>
      </c>
      <c r="E81" s="267" t="s">
        <v>584</v>
      </c>
      <c r="F81" s="380">
        <v>276000</v>
      </c>
      <c r="G81" s="266">
        <v>39.799999999999997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44169</v>
      </c>
      <c r="B82" s="266" t="s">
        <v>2704</v>
      </c>
      <c r="C82" s="267" t="s">
        <v>3784</v>
      </c>
      <c r="D82" s="267" t="s">
        <v>3777</v>
      </c>
      <c r="E82" s="267" t="s">
        <v>584</v>
      </c>
      <c r="F82" s="380">
        <v>1300014</v>
      </c>
      <c r="G82" s="266">
        <v>19.05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44169</v>
      </c>
      <c r="B83" s="266" t="s">
        <v>2793</v>
      </c>
      <c r="C83" s="267" t="s">
        <v>3785</v>
      </c>
      <c r="D83" s="267" t="s">
        <v>3698</v>
      </c>
      <c r="E83" s="267" t="s">
        <v>584</v>
      </c>
      <c r="F83" s="380">
        <v>5978231</v>
      </c>
      <c r="G83" s="266">
        <v>7.52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1"/>
  <sheetViews>
    <sheetView zoomScale="70" zoomScaleNormal="70" workbookViewId="0">
      <selection activeCell="B10" sqref="B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44172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2" customFormat="1" ht="14.25">
      <c r="A10" s="518">
        <v>1</v>
      </c>
      <c r="B10" s="519">
        <v>44110</v>
      </c>
      <c r="C10" s="520"/>
      <c r="D10" s="521" t="s">
        <v>142</v>
      </c>
      <c r="E10" s="522" t="s">
        <v>600</v>
      </c>
      <c r="F10" s="504">
        <v>6890</v>
      </c>
      <c r="G10" s="522">
        <v>6600</v>
      </c>
      <c r="H10" s="522">
        <v>7320</v>
      </c>
      <c r="I10" s="523">
        <v>7450</v>
      </c>
      <c r="J10" s="485" t="s">
        <v>3677</v>
      </c>
      <c r="K10" s="485">
        <f t="shared" ref="K10" si="0">H10-F10</f>
        <v>430</v>
      </c>
      <c r="L10" s="486">
        <f t="shared" ref="L10" si="1">(F10*-0.8)/100</f>
        <v>-55.12</v>
      </c>
      <c r="M10" s="487">
        <f t="shared" ref="M10" si="2">(K10+L10)/F10</f>
        <v>5.4409288824383166E-2</v>
      </c>
      <c r="N10" s="506" t="s">
        <v>599</v>
      </c>
      <c r="O10" s="488">
        <v>44168</v>
      </c>
      <c r="Q10" s="413"/>
      <c r="R10" s="414" t="s">
        <v>3633</v>
      </c>
      <c r="S10" s="413"/>
      <c r="T10" s="413"/>
      <c r="U10" s="413"/>
      <c r="V10" s="413"/>
      <c r="W10" s="413"/>
      <c r="X10" s="413"/>
      <c r="Y10" s="413"/>
      <c r="Z10" s="413"/>
      <c r="AA10" s="413"/>
      <c r="AB10" s="413"/>
    </row>
    <row r="11" spans="1:28" s="5" customFormat="1" ht="14.25">
      <c r="A11" s="382">
        <v>2</v>
      </c>
      <c r="B11" s="404">
        <v>44153</v>
      </c>
      <c r="C11" s="405"/>
      <c r="D11" s="418" t="s">
        <v>116</v>
      </c>
      <c r="E11" s="409" t="s">
        <v>600</v>
      </c>
      <c r="F11" s="409" t="s">
        <v>3642</v>
      </c>
      <c r="G11" s="416">
        <v>2000</v>
      </c>
      <c r="H11" s="409"/>
      <c r="I11" s="406" t="s">
        <v>3643</v>
      </c>
      <c r="J11" s="411" t="s">
        <v>601</v>
      </c>
      <c r="K11" s="411"/>
      <c r="L11" s="423"/>
      <c r="M11" s="375"/>
      <c r="N11" s="385"/>
      <c r="O11" s="381"/>
      <c r="P11" s="412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382">
        <v>3</v>
      </c>
      <c r="B12" s="404">
        <v>44154</v>
      </c>
      <c r="C12" s="405"/>
      <c r="D12" s="418" t="s">
        <v>472</v>
      </c>
      <c r="E12" s="409" t="s">
        <v>600</v>
      </c>
      <c r="F12" s="409" t="s">
        <v>3644</v>
      </c>
      <c r="G12" s="416">
        <v>1515</v>
      </c>
      <c r="H12" s="409"/>
      <c r="I12" s="406" t="s">
        <v>3645</v>
      </c>
      <c r="J12" s="411" t="s">
        <v>601</v>
      </c>
      <c r="K12" s="411"/>
      <c r="L12" s="423"/>
      <c r="M12" s="375"/>
      <c r="N12" s="385"/>
      <c r="O12" s="381"/>
      <c r="P12" s="412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18">
        <v>4</v>
      </c>
      <c r="B13" s="519">
        <v>44154</v>
      </c>
      <c r="C13" s="520"/>
      <c r="D13" s="521" t="s">
        <v>252</v>
      </c>
      <c r="E13" s="522" t="s">
        <v>600</v>
      </c>
      <c r="F13" s="504">
        <v>2450</v>
      </c>
      <c r="G13" s="522">
        <v>2300</v>
      </c>
      <c r="H13" s="522">
        <v>2605</v>
      </c>
      <c r="I13" s="523">
        <v>2750</v>
      </c>
      <c r="J13" s="541" t="s">
        <v>3787</v>
      </c>
      <c r="K13" s="538">
        <f t="shared" ref="K13" si="3">H13-F13</f>
        <v>155</v>
      </c>
      <c r="L13" s="486">
        <f t="shared" ref="L13" si="4">(F13*-0.8)/100</f>
        <v>-19.600000000000001</v>
      </c>
      <c r="M13" s="487">
        <f t="shared" ref="M13" si="5">(K13+L13)/F13</f>
        <v>5.5265306122448982E-2</v>
      </c>
      <c r="N13" s="506" t="s">
        <v>599</v>
      </c>
      <c r="O13" s="488">
        <v>44169</v>
      </c>
      <c r="P13" s="412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382">
        <v>5</v>
      </c>
      <c r="B14" s="404">
        <v>44167</v>
      </c>
      <c r="C14" s="405"/>
      <c r="D14" s="418" t="s">
        <v>98</v>
      </c>
      <c r="E14" s="409" t="s">
        <v>600</v>
      </c>
      <c r="F14" s="409" t="s">
        <v>3659</v>
      </c>
      <c r="G14" s="416">
        <v>167</v>
      </c>
      <c r="H14" s="409"/>
      <c r="I14" s="406" t="s">
        <v>3660</v>
      </c>
      <c r="J14" s="411" t="s">
        <v>601</v>
      </c>
      <c r="K14" s="411"/>
      <c r="L14" s="423"/>
      <c r="M14" s="375"/>
      <c r="N14" s="385"/>
      <c r="O14" s="381"/>
      <c r="P14" s="412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382"/>
      <c r="B15" s="404"/>
      <c r="C15" s="405"/>
      <c r="D15" s="418"/>
      <c r="E15" s="409"/>
      <c r="F15" s="409"/>
      <c r="G15" s="416"/>
      <c r="H15" s="409"/>
      <c r="I15" s="406"/>
      <c r="J15" s="411"/>
      <c r="K15" s="411"/>
      <c r="L15" s="423"/>
      <c r="M15" s="375"/>
      <c r="N15" s="385"/>
      <c r="O15" s="381"/>
      <c r="P15" s="412"/>
      <c r="Q15" s="64"/>
      <c r="R15" s="340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382"/>
      <c r="B16" s="404"/>
      <c r="C16" s="405"/>
      <c r="D16" s="418"/>
      <c r="E16" s="409"/>
      <c r="F16" s="409"/>
      <c r="G16" s="416"/>
      <c r="H16" s="409"/>
      <c r="I16" s="406"/>
      <c r="J16" s="411"/>
      <c r="K16" s="411"/>
      <c r="L16" s="423"/>
      <c r="M16" s="375"/>
      <c r="N16" s="385"/>
      <c r="O16" s="381"/>
      <c r="P16" s="412"/>
      <c r="Q16" s="64"/>
      <c r="R16" s="340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68"/>
      <c r="B17" s="469"/>
      <c r="C17" s="470"/>
      <c r="D17" s="471"/>
      <c r="E17" s="472"/>
      <c r="F17" s="472"/>
      <c r="G17" s="435"/>
      <c r="H17" s="472"/>
      <c r="I17" s="473"/>
      <c r="J17" s="436"/>
      <c r="K17" s="436"/>
      <c r="L17" s="474"/>
      <c r="M17" s="79"/>
      <c r="N17" s="475"/>
      <c r="O17" s="476"/>
      <c r="P17" s="412"/>
      <c r="Q17" s="64"/>
      <c r="R17" s="340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68"/>
      <c r="B18" s="469"/>
      <c r="C18" s="470"/>
      <c r="D18" s="471"/>
      <c r="E18" s="472"/>
      <c r="F18" s="472"/>
      <c r="G18" s="435"/>
      <c r="H18" s="472"/>
      <c r="I18" s="473"/>
      <c r="J18" s="436"/>
      <c r="K18" s="436"/>
      <c r="L18" s="474"/>
      <c r="M18" s="79"/>
      <c r="N18" s="475"/>
      <c r="O18" s="476"/>
      <c r="P18" s="412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603</v>
      </c>
      <c r="B19" s="24"/>
      <c r="C19" s="25"/>
      <c r="D19" s="26"/>
      <c r="E19" s="27"/>
      <c r="F19" s="28"/>
      <c r="G19" s="28"/>
      <c r="H19" s="28"/>
      <c r="I19" s="28"/>
      <c r="J19" s="65"/>
      <c r="K19" s="28"/>
      <c r="L19" s="424"/>
      <c r="M19" s="38"/>
      <c r="N19" s="65"/>
      <c r="O19" s="66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604</v>
      </c>
      <c r="B20" s="23"/>
      <c r="C20" s="23"/>
      <c r="D20" s="23"/>
      <c r="F20" s="30" t="s">
        <v>605</v>
      </c>
      <c r="G20" s="17"/>
      <c r="H20" s="31"/>
      <c r="I20" s="36"/>
      <c r="J20" s="67"/>
      <c r="K20" s="68"/>
      <c r="L20" s="425"/>
      <c r="M20" s="69"/>
      <c r="N20" s="16"/>
      <c r="O20" s="70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606</v>
      </c>
      <c r="B21" s="23"/>
      <c r="C21" s="23"/>
      <c r="D21" s="23"/>
      <c r="E21" s="32"/>
      <c r="F21" s="30" t="s">
        <v>607</v>
      </c>
      <c r="G21" s="17"/>
      <c r="H21" s="31"/>
      <c r="I21" s="36"/>
      <c r="J21" s="67"/>
      <c r="K21" s="68"/>
      <c r="L21" s="425"/>
      <c r="M21" s="69"/>
      <c r="N21" s="16"/>
      <c r="O21" s="70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1"/>
      <c r="K22" s="68"/>
      <c r="L22" s="425"/>
      <c r="M22" s="17"/>
      <c r="N22" s="72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11"/>
      <c r="B23" s="33" t="s">
        <v>608</v>
      </c>
      <c r="C23" s="33"/>
      <c r="D23" s="33"/>
      <c r="E23" s="33"/>
      <c r="F23" s="34"/>
      <c r="G23" s="32"/>
      <c r="H23" s="32"/>
      <c r="I23" s="73"/>
      <c r="J23" s="74"/>
      <c r="K23" s="75"/>
      <c r="L23" s="426"/>
      <c r="M23" s="12"/>
      <c r="N23" s="11"/>
      <c r="O23" s="53"/>
      <c r="P23" s="7"/>
      <c r="R23" s="82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8.25">
      <c r="A24" s="20" t="s">
        <v>16</v>
      </c>
      <c r="B24" s="21" t="s">
        <v>575</v>
      </c>
      <c r="C24" s="21"/>
      <c r="D24" s="22" t="s">
        <v>588</v>
      </c>
      <c r="E24" s="21" t="s">
        <v>589</v>
      </c>
      <c r="F24" s="21" t="s">
        <v>590</v>
      </c>
      <c r="G24" s="21" t="s">
        <v>609</v>
      </c>
      <c r="H24" s="21" t="s">
        <v>592</v>
      </c>
      <c r="I24" s="21" t="s">
        <v>593</v>
      </c>
      <c r="J24" s="21" t="s">
        <v>594</v>
      </c>
      <c r="K24" s="62" t="s">
        <v>610</v>
      </c>
      <c r="L24" s="427" t="s">
        <v>3630</v>
      </c>
      <c r="M24" s="63" t="s">
        <v>3629</v>
      </c>
      <c r="N24" s="21" t="s">
        <v>597</v>
      </c>
      <c r="O24" s="78" t="s">
        <v>598</v>
      </c>
      <c r="P24" s="7"/>
      <c r="Q24" s="40"/>
      <c r="R24" s="38"/>
      <c r="S24" s="38"/>
      <c r="T24" s="38"/>
    </row>
    <row r="25" spans="1:38" s="400" customFormat="1" ht="15" customHeight="1">
      <c r="A25" s="489">
        <v>1</v>
      </c>
      <c r="B25" s="490">
        <v>44153</v>
      </c>
      <c r="C25" s="491"/>
      <c r="D25" s="492" t="s">
        <v>3641</v>
      </c>
      <c r="E25" s="493" t="s">
        <v>600</v>
      </c>
      <c r="F25" s="493">
        <v>376</v>
      </c>
      <c r="G25" s="494">
        <v>367</v>
      </c>
      <c r="H25" s="494">
        <v>376.5</v>
      </c>
      <c r="I25" s="493">
        <v>396</v>
      </c>
      <c r="J25" s="495" t="s">
        <v>3658</v>
      </c>
      <c r="K25" s="495">
        <f t="shared" ref="K25" si="6">H25-F25</f>
        <v>0.5</v>
      </c>
      <c r="L25" s="496">
        <f t="shared" ref="L25:L26" si="7">(F25*-0.7)/100</f>
        <v>-2.6319999999999997</v>
      </c>
      <c r="M25" s="497">
        <f t="shared" ref="M25:M26" si="8">(K25+L25)/F25</f>
        <v>-5.6702127659574459E-3</v>
      </c>
      <c r="N25" s="498" t="s">
        <v>708</v>
      </c>
      <c r="O25" s="499">
        <v>44167</v>
      </c>
      <c r="P25" s="7"/>
      <c r="Q25" s="7"/>
      <c r="R25" s="343" t="s">
        <v>602</v>
      </c>
      <c r="S25" s="40"/>
      <c r="T25" s="40"/>
      <c r="U25" s="40"/>
      <c r="V25" s="40"/>
      <c r="W25" s="40"/>
      <c r="X25" s="40"/>
      <c r="Y25" s="40"/>
      <c r="Z25" s="40"/>
      <c r="AA25" s="40"/>
    </row>
    <row r="26" spans="1:38" s="400" customFormat="1" ht="15" customHeight="1">
      <c r="A26" s="500">
        <v>2</v>
      </c>
      <c r="B26" s="501">
        <v>44161</v>
      </c>
      <c r="C26" s="502"/>
      <c r="D26" s="503" t="s">
        <v>133</v>
      </c>
      <c r="E26" s="504" t="s">
        <v>3627</v>
      </c>
      <c r="F26" s="504">
        <v>1877</v>
      </c>
      <c r="G26" s="505">
        <v>1925</v>
      </c>
      <c r="H26" s="505">
        <v>1837</v>
      </c>
      <c r="I26" s="504">
        <v>1800</v>
      </c>
      <c r="J26" s="485" t="s">
        <v>636</v>
      </c>
      <c r="K26" s="485">
        <f>F26-H26</f>
        <v>40</v>
      </c>
      <c r="L26" s="486">
        <f t="shared" si="7"/>
        <v>-13.138999999999999</v>
      </c>
      <c r="M26" s="487">
        <f t="shared" si="8"/>
        <v>1.4310602024507194E-2</v>
      </c>
      <c r="N26" s="506" t="s">
        <v>599</v>
      </c>
      <c r="O26" s="488">
        <v>44167</v>
      </c>
      <c r="P26" s="7"/>
      <c r="Q26" s="7"/>
      <c r="R26" s="343" t="s">
        <v>602</v>
      </c>
      <c r="S26" s="40"/>
      <c r="T26" s="40"/>
      <c r="U26" s="40"/>
      <c r="V26" s="40"/>
      <c r="W26" s="40"/>
      <c r="X26" s="40"/>
      <c r="Y26" s="40"/>
      <c r="Z26" s="40"/>
      <c r="AA26" s="40"/>
    </row>
    <row r="27" spans="1:38" s="400" customFormat="1" ht="15" customHeight="1">
      <c r="A27" s="429">
        <v>3</v>
      </c>
      <c r="B27" s="453">
        <v>44166</v>
      </c>
      <c r="C27" s="456"/>
      <c r="D27" s="421" t="s">
        <v>253</v>
      </c>
      <c r="E27" s="422" t="s">
        <v>600</v>
      </c>
      <c r="F27" s="422" t="s">
        <v>3653</v>
      </c>
      <c r="G27" s="457">
        <v>619</v>
      </c>
      <c r="H27" s="457"/>
      <c r="I27" s="422">
        <v>680</v>
      </c>
      <c r="J27" s="449" t="s">
        <v>601</v>
      </c>
      <c r="K27" s="449"/>
      <c r="L27" s="450"/>
      <c r="M27" s="437"/>
      <c r="N27" s="410"/>
      <c r="O27" s="444"/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400" customFormat="1" ht="15" customHeight="1">
      <c r="A28" s="500">
        <v>4</v>
      </c>
      <c r="B28" s="501">
        <v>44166</v>
      </c>
      <c r="C28" s="502"/>
      <c r="D28" s="503" t="s">
        <v>957</v>
      </c>
      <c r="E28" s="504" t="s">
        <v>600</v>
      </c>
      <c r="F28" s="504">
        <v>115.5</v>
      </c>
      <c r="G28" s="505">
        <v>112</v>
      </c>
      <c r="H28" s="505">
        <v>118.5</v>
      </c>
      <c r="I28" s="504">
        <v>122</v>
      </c>
      <c r="J28" s="525" t="s">
        <v>3707</v>
      </c>
      <c r="K28" s="485">
        <f t="shared" ref="K28" si="9">H28-F28</f>
        <v>3</v>
      </c>
      <c r="L28" s="486">
        <f t="shared" ref="L28" si="10">(F28*-0.7)/100</f>
        <v>-0.8085</v>
      </c>
      <c r="M28" s="487">
        <f t="shared" ref="M28" si="11">(K28+L28)/F28</f>
        <v>1.8974025974025973E-2</v>
      </c>
      <c r="N28" s="506" t="s">
        <v>599</v>
      </c>
      <c r="O28" s="488">
        <v>44168</v>
      </c>
      <c r="P28" s="7"/>
      <c r="Q28" s="7"/>
      <c r="R28" s="343" t="s">
        <v>3186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400" customFormat="1" ht="15" customHeight="1">
      <c r="A29" s="429">
        <v>5</v>
      </c>
      <c r="B29" s="453">
        <v>44167</v>
      </c>
      <c r="C29" s="456"/>
      <c r="D29" s="421" t="s">
        <v>55</v>
      </c>
      <c r="E29" s="422" t="s">
        <v>600</v>
      </c>
      <c r="F29" s="422" t="s">
        <v>3661</v>
      </c>
      <c r="G29" s="457">
        <v>590</v>
      </c>
      <c r="H29" s="457"/>
      <c r="I29" s="422">
        <v>640</v>
      </c>
      <c r="J29" s="449" t="s">
        <v>601</v>
      </c>
      <c r="K29" s="449"/>
      <c r="L29" s="450"/>
      <c r="M29" s="437"/>
      <c r="N29" s="410"/>
      <c r="O29" s="444"/>
      <c r="P29" s="7"/>
      <c r="Q29" s="7"/>
      <c r="R29" s="343" t="s">
        <v>3186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400" customFormat="1" ht="15" customHeight="1">
      <c r="A30" s="500">
        <v>6</v>
      </c>
      <c r="B30" s="501">
        <v>44167</v>
      </c>
      <c r="C30" s="502"/>
      <c r="D30" s="503" t="s">
        <v>197</v>
      </c>
      <c r="E30" s="504" t="s">
        <v>600</v>
      </c>
      <c r="F30" s="504">
        <v>440</v>
      </c>
      <c r="G30" s="505">
        <v>428</v>
      </c>
      <c r="H30" s="505">
        <v>450.5</v>
      </c>
      <c r="I30" s="504" t="s">
        <v>3662</v>
      </c>
      <c r="J30" s="485" t="s">
        <v>3676</v>
      </c>
      <c r="K30" s="485">
        <f t="shared" ref="K30" si="12">H30-F30</f>
        <v>10.5</v>
      </c>
      <c r="L30" s="486">
        <f t="shared" ref="L30" si="13">(F30*-0.7)/100</f>
        <v>-3.08</v>
      </c>
      <c r="M30" s="487">
        <f t="shared" ref="M30" si="14">(K30+L30)/F30</f>
        <v>1.6863636363636362E-2</v>
      </c>
      <c r="N30" s="506" t="s">
        <v>599</v>
      </c>
      <c r="O30" s="488">
        <v>44168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400" customFormat="1" ht="15" customHeight="1">
      <c r="A31" s="429">
        <v>7</v>
      </c>
      <c r="B31" s="453">
        <v>44167</v>
      </c>
      <c r="C31" s="456"/>
      <c r="D31" s="421" t="s">
        <v>75</v>
      </c>
      <c r="E31" s="422" t="s">
        <v>600</v>
      </c>
      <c r="F31" s="422" t="s">
        <v>3663</v>
      </c>
      <c r="G31" s="457">
        <v>3480</v>
      </c>
      <c r="H31" s="457"/>
      <c r="I31" s="422">
        <v>3800</v>
      </c>
      <c r="J31" s="449" t="s">
        <v>601</v>
      </c>
      <c r="K31" s="449"/>
      <c r="L31" s="450"/>
      <c r="M31" s="437"/>
      <c r="N31" s="410"/>
      <c r="O31" s="444"/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400" customFormat="1" ht="15" customHeight="1">
      <c r="A32" s="429">
        <v>8</v>
      </c>
      <c r="B32" s="453">
        <v>44168</v>
      </c>
      <c r="C32" s="456"/>
      <c r="D32" s="421" t="s">
        <v>315</v>
      </c>
      <c r="E32" s="422" t="s">
        <v>600</v>
      </c>
      <c r="F32" s="422" t="s">
        <v>3683</v>
      </c>
      <c r="G32" s="457">
        <v>193</v>
      </c>
      <c r="H32" s="457"/>
      <c r="I32" s="422">
        <v>210</v>
      </c>
      <c r="J32" s="449" t="s">
        <v>601</v>
      </c>
      <c r="K32" s="449"/>
      <c r="L32" s="450"/>
      <c r="M32" s="437"/>
      <c r="N32" s="410"/>
      <c r="O32" s="444"/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34" s="400" customFormat="1" ht="15" customHeight="1">
      <c r="A33" s="500">
        <v>9</v>
      </c>
      <c r="B33" s="501">
        <v>44168</v>
      </c>
      <c r="C33" s="502"/>
      <c r="D33" s="503" t="s">
        <v>409</v>
      </c>
      <c r="E33" s="504" t="s">
        <v>600</v>
      </c>
      <c r="F33" s="504">
        <v>87.25</v>
      </c>
      <c r="G33" s="505">
        <v>84.5</v>
      </c>
      <c r="H33" s="505">
        <v>89.25</v>
      </c>
      <c r="I33" s="504" t="s">
        <v>3684</v>
      </c>
      <c r="J33" s="485" t="s">
        <v>3685</v>
      </c>
      <c r="K33" s="485">
        <f t="shared" ref="K33:K34" si="15">H33-F33</f>
        <v>2</v>
      </c>
      <c r="L33" s="486">
        <f>(F33*-0.07)/100</f>
        <v>-6.1075000000000011E-2</v>
      </c>
      <c r="M33" s="487">
        <f t="shared" ref="M33:M34" si="16">(K33+L33)/F33</f>
        <v>2.2222636103151863E-2</v>
      </c>
      <c r="N33" s="506" t="s">
        <v>599</v>
      </c>
      <c r="O33" s="524">
        <v>44168</v>
      </c>
      <c r="P33" s="7"/>
      <c r="Q33" s="7"/>
      <c r="R33" s="343" t="s">
        <v>3186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34" s="400" customFormat="1" ht="15" customHeight="1">
      <c r="A34" s="500">
        <v>10</v>
      </c>
      <c r="B34" s="501">
        <v>44168</v>
      </c>
      <c r="C34" s="502"/>
      <c r="D34" s="503" t="s">
        <v>2931</v>
      </c>
      <c r="E34" s="504" t="s">
        <v>600</v>
      </c>
      <c r="F34" s="504">
        <v>1370</v>
      </c>
      <c r="G34" s="505">
        <v>1335</v>
      </c>
      <c r="H34" s="505">
        <v>1407.5</v>
      </c>
      <c r="I34" s="504" t="s">
        <v>3686</v>
      </c>
      <c r="J34" s="538" t="s">
        <v>3709</v>
      </c>
      <c r="K34" s="538">
        <f t="shared" si="15"/>
        <v>37.5</v>
      </c>
      <c r="L34" s="486">
        <f t="shared" ref="L34" si="17">(F34*-0.7)/100</f>
        <v>-9.5899999999999981</v>
      </c>
      <c r="M34" s="487">
        <f t="shared" si="16"/>
        <v>2.037226277372263E-2</v>
      </c>
      <c r="N34" s="506" t="s">
        <v>599</v>
      </c>
      <c r="O34" s="488">
        <v>44169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34" s="400" customFormat="1" ht="15" customHeight="1">
      <c r="A35" s="429">
        <v>11</v>
      </c>
      <c r="B35" s="453">
        <v>44168</v>
      </c>
      <c r="C35" s="456"/>
      <c r="D35" s="421" t="s">
        <v>523</v>
      </c>
      <c r="E35" s="422" t="s">
        <v>600</v>
      </c>
      <c r="F35" s="422" t="s">
        <v>3689</v>
      </c>
      <c r="G35" s="457">
        <v>335</v>
      </c>
      <c r="H35" s="457"/>
      <c r="I35" s="422">
        <v>365</v>
      </c>
      <c r="J35" s="449" t="s">
        <v>601</v>
      </c>
      <c r="K35" s="449"/>
      <c r="L35" s="450"/>
      <c r="M35" s="437"/>
      <c r="N35" s="410"/>
      <c r="O35" s="444"/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34" s="400" customFormat="1" ht="15" customHeight="1">
      <c r="A36" s="429">
        <v>12</v>
      </c>
      <c r="B36" s="453">
        <v>44169</v>
      </c>
      <c r="C36" s="456"/>
      <c r="D36" s="421" t="s">
        <v>565</v>
      </c>
      <c r="E36" s="422" t="s">
        <v>600</v>
      </c>
      <c r="F36" s="422" t="s">
        <v>3710</v>
      </c>
      <c r="G36" s="457">
        <v>1115</v>
      </c>
      <c r="H36" s="457"/>
      <c r="I36" s="422" t="s">
        <v>3711</v>
      </c>
      <c r="J36" s="449" t="s">
        <v>601</v>
      </c>
      <c r="K36" s="449"/>
      <c r="L36" s="450"/>
      <c r="M36" s="437"/>
      <c r="N36" s="410"/>
      <c r="O36" s="444"/>
      <c r="P36" s="7"/>
      <c r="Q36" s="7"/>
      <c r="R36" s="343"/>
      <c r="S36" s="40"/>
      <c r="T36" s="40"/>
      <c r="U36" s="40"/>
      <c r="V36" s="40"/>
      <c r="W36" s="40"/>
      <c r="X36" s="40"/>
      <c r="Y36" s="40"/>
      <c r="Z36" s="40"/>
      <c r="AA36" s="40"/>
    </row>
    <row r="37" spans="1:34" s="400" customFormat="1" ht="15" customHeight="1">
      <c r="A37" s="429">
        <v>13</v>
      </c>
      <c r="B37" s="453">
        <v>44169</v>
      </c>
      <c r="C37" s="456"/>
      <c r="D37" s="421" t="s">
        <v>179</v>
      </c>
      <c r="E37" s="422" t="s">
        <v>600</v>
      </c>
      <c r="F37" s="422" t="s">
        <v>3715</v>
      </c>
      <c r="G37" s="457">
        <v>437</v>
      </c>
      <c r="H37" s="457"/>
      <c r="I37" s="422">
        <v>475</v>
      </c>
      <c r="J37" s="449" t="s">
        <v>601</v>
      </c>
      <c r="K37" s="449"/>
      <c r="L37" s="450"/>
      <c r="M37" s="437"/>
      <c r="N37" s="410"/>
      <c r="O37" s="444"/>
      <c r="P37" s="7"/>
      <c r="Q37" s="7"/>
      <c r="R37" s="343"/>
      <c r="S37" s="40"/>
      <c r="T37" s="40"/>
      <c r="U37" s="40"/>
      <c r="V37" s="40"/>
      <c r="W37" s="40"/>
      <c r="X37" s="40"/>
      <c r="Y37" s="40"/>
      <c r="Z37" s="40"/>
      <c r="AA37" s="40"/>
    </row>
    <row r="38" spans="1:34" s="400" customFormat="1" ht="15" customHeight="1">
      <c r="A38" s="429"/>
      <c r="B38" s="453"/>
      <c r="C38" s="456"/>
      <c r="D38" s="421"/>
      <c r="E38" s="422"/>
      <c r="F38" s="422"/>
      <c r="G38" s="457"/>
      <c r="H38" s="457"/>
      <c r="I38" s="422"/>
      <c r="J38" s="449"/>
      <c r="K38" s="449"/>
      <c r="L38" s="450"/>
      <c r="M38" s="437"/>
      <c r="N38" s="410"/>
      <c r="O38" s="444"/>
      <c r="P38" s="7"/>
      <c r="Q38" s="7"/>
      <c r="R38" s="343"/>
      <c r="S38" s="40"/>
      <c r="T38" s="40"/>
      <c r="U38" s="40"/>
      <c r="V38" s="40"/>
      <c r="W38" s="40"/>
      <c r="X38" s="40"/>
      <c r="Y38" s="40"/>
      <c r="Z38" s="40"/>
      <c r="AA38" s="40"/>
    </row>
    <row r="39" spans="1:34" s="400" customFormat="1" ht="15" customHeight="1">
      <c r="A39" s="429"/>
      <c r="B39" s="453"/>
      <c r="C39" s="456"/>
      <c r="D39" s="419"/>
      <c r="E39" s="422"/>
      <c r="F39" s="422"/>
      <c r="G39" s="457"/>
      <c r="H39" s="457"/>
      <c r="I39" s="422"/>
      <c r="J39" s="376"/>
      <c r="K39" s="376"/>
      <c r="L39" s="439"/>
      <c r="M39" s="437"/>
      <c r="N39" s="411"/>
      <c r="O39" s="428"/>
      <c r="P39" s="7"/>
      <c r="Q39" s="7"/>
      <c r="R39" s="343"/>
      <c r="S39" s="40"/>
      <c r="T39" s="40"/>
      <c r="U39" s="40"/>
      <c r="V39" s="40"/>
      <c r="W39" s="40"/>
      <c r="X39" s="40"/>
      <c r="Y39" s="40"/>
      <c r="Z39" s="40"/>
      <c r="AA39" s="40"/>
    </row>
    <row r="40" spans="1:34" ht="44.25" customHeight="1">
      <c r="A40" s="23" t="s">
        <v>603</v>
      </c>
      <c r="B40" s="39"/>
      <c r="C40" s="39"/>
      <c r="D40" s="40"/>
      <c r="E40" s="36"/>
      <c r="F40" s="36"/>
      <c r="G40" s="35"/>
      <c r="H40" s="35" t="s">
        <v>3632</v>
      </c>
      <c r="I40" s="36"/>
      <c r="J40" s="17"/>
      <c r="K40" s="79"/>
      <c r="L40" s="80"/>
      <c r="M40" s="79"/>
      <c r="N40" s="81"/>
      <c r="O40" s="79"/>
      <c r="P40" s="7"/>
      <c r="Q40" s="445"/>
      <c r="R40" s="458"/>
      <c r="S40" s="445"/>
      <c r="T40" s="445"/>
      <c r="U40" s="445"/>
      <c r="V40" s="445"/>
      <c r="W40" s="445"/>
      <c r="X40" s="445"/>
      <c r="Y40" s="445"/>
      <c r="Z40" s="40"/>
      <c r="AA40" s="40"/>
      <c r="AB40" s="40"/>
    </row>
    <row r="41" spans="1:34" s="6" customFormat="1">
      <c r="A41" s="29" t="s">
        <v>604</v>
      </c>
      <c r="B41" s="23"/>
      <c r="C41" s="23"/>
      <c r="D41" s="23"/>
      <c r="E41" s="5"/>
      <c r="F41" s="30" t="s">
        <v>605</v>
      </c>
      <c r="G41" s="41"/>
      <c r="H41" s="42"/>
      <c r="I41" s="82"/>
      <c r="J41" s="17"/>
      <c r="K41" s="83"/>
      <c r="L41" s="84"/>
      <c r="M41" s="85"/>
      <c r="N41" s="86"/>
      <c r="O41" s="87"/>
      <c r="P41" s="5"/>
      <c r="Q41" s="4"/>
      <c r="R41" s="12"/>
      <c r="Z41" s="9"/>
      <c r="AA41" s="9"/>
      <c r="AB41" s="9"/>
      <c r="AC41" s="9"/>
      <c r="AD41" s="9"/>
      <c r="AE41" s="9"/>
      <c r="AF41" s="9"/>
      <c r="AG41" s="9"/>
      <c r="AH41" s="9"/>
    </row>
    <row r="42" spans="1:34" s="9" customFormat="1" ht="14.25" customHeight="1">
      <c r="A42" s="29"/>
      <c r="B42" s="23"/>
      <c r="C42" s="23"/>
      <c r="D42" s="23"/>
      <c r="E42" s="32"/>
      <c r="F42" s="30" t="s">
        <v>607</v>
      </c>
      <c r="G42" s="41"/>
      <c r="H42" s="42"/>
      <c r="I42" s="82"/>
      <c r="J42" s="17"/>
      <c r="K42" s="83"/>
      <c r="L42" s="84"/>
      <c r="M42" s="85"/>
      <c r="N42" s="86"/>
      <c r="O42" s="87"/>
      <c r="P42" s="5"/>
      <c r="Q42" s="4"/>
      <c r="R42" s="12"/>
      <c r="S42" s="6"/>
      <c r="Y42" s="6"/>
      <c r="Z42" s="6"/>
    </row>
    <row r="43" spans="1:34" s="9" customFormat="1" ht="14.25" customHeight="1">
      <c r="A43" s="23"/>
      <c r="B43" s="23"/>
      <c r="C43" s="23"/>
      <c r="D43" s="23"/>
      <c r="E43" s="32"/>
      <c r="F43" s="17"/>
      <c r="G43" s="17"/>
      <c r="H43" s="31"/>
      <c r="I43" s="36"/>
      <c r="J43" s="71"/>
      <c r="K43" s="68"/>
      <c r="L43" s="69"/>
      <c r="M43" s="17"/>
      <c r="N43" s="72"/>
      <c r="O43" s="57"/>
      <c r="P43" s="8"/>
      <c r="Q43" s="4"/>
      <c r="R43" s="12"/>
      <c r="S43" s="6"/>
      <c r="Y43" s="6"/>
      <c r="Z43" s="6"/>
    </row>
    <row r="44" spans="1:34" s="9" customFormat="1" ht="15">
      <c r="A44" s="43" t="s">
        <v>614</v>
      </c>
      <c r="B44" s="43"/>
      <c r="C44" s="43"/>
      <c r="D44" s="43"/>
      <c r="E44" s="32"/>
      <c r="F44" s="17"/>
      <c r="G44" s="12"/>
      <c r="H44" s="17"/>
      <c r="I44" s="12"/>
      <c r="J44" s="88"/>
      <c r="K44" s="12"/>
      <c r="L44" s="12"/>
      <c r="M44" s="12"/>
      <c r="N44" s="12"/>
      <c r="O44" s="89"/>
      <c r="P44"/>
      <c r="Q44" s="4"/>
      <c r="R44" s="12"/>
      <c r="S44" s="6"/>
      <c r="Y44" s="6"/>
      <c r="Z44" s="6"/>
    </row>
    <row r="45" spans="1:34" s="9" customFormat="1" ht="38.25">
      <c r="A45" s="21" t="s">
        <v>16</v>
      </c>
      <c r="B45" s="21" t="s">
        <v>575</v>
      </c>
      <c r="C45" s="21"/>
      <c r="D45" s="22" t="s">
        <v>588</v>
      </c>
      <c r="E45" s="21" t="s">
        <v>589</v>
      </c>
      <c r="F45" s="21" t="s">
        <v>590</v>
      </c>
      <c r="G45" s="21" t="s">
        <v>609</v>
      </c>
      <c r="H45" s="21" t="s">
        <v>592</v>
      </c>
      <c r="I45" s="21" t="s">
        <v>593</v>
      </c>
      <c r="J45" s="20" t="s">
        <v>594</v>
      </c>
      <c r="K45" s="77" t="s">
        <v>615</v>
      </c>
      <c r="L45" s="63" t="s">
        <v>3630</v>
      </c>
      <c r="M45" s="77" t="s">
        <v>611</v>
      </c>
      <c r="N45" s="21" t="s">
        <v>612</v>
      </c>
      <c r="O45" s="20" t="s">
        <v>597</v>
      </c>
      <c r="P45" s="90" t="s">
        <v>598</v>
      </c>
      <c r="Q45" s="4"/>
      <c r="R45" s="17"/>
      <c r="S45" s="6"/>
      <c r="Y45" s="6"/>
      <c r="Z45" s="6"/>
    </row>
    <row r="46" spans="1:34" s="400" customFormat="1" ht="13.9" customHeight="1">
      <c r="A46" s="562">
        <v>1</v>
      </c>
      <c r="B46" s="564">
        <v>44161</v>
      </c>
      <c r="C46" s="515"/>
      <c r="D46" s="511" t="s">
        <v>3647</v>
      </c>
      <c r="E46" s="512" t="s">
        <v>3627</v>
      </c>
      <c r="F46" s="504">
        <v>1412</v>
      </c>
      <c r="G46" s="504">
        <v>1452</v>
      </c>
      <c r="H46" s="504">
        <v>1397.5</v>
      </c>
      <c r="I46" s="507">
        <v>1350</v>
      </c>
      <c r="J46" s="559" t="s">
        <v>3680</v>
      </c>
      <c r="K46" s="507">
        <f t="shared" ref="K46" si="18">F46-H46</f>
        <v>14.5</v>
      </c>
      <c r="L46" s="486">
        <f t="shared" ref="L46" si="19">(H46*N46)*0.035%</f>
        <v>269.01875000000001</v>
      </c>
      <c r="M46" s="559">
        <f>(17*550)-369</f>
        <v>8981</v>
      </c>
      <c r="N46" s="559">
        <v>550</v>
      </c>
      <c r="O46" s="559" t="s">
        <v>599</v>
      </c>
      <c r="P46" s="561">
        <v>44168</v>
      </c>
      <c r="Q46" s="387"/>
      <c r="R46" s="343" t="s">
        <v>602</v>
      </c>
      <c r="S46" s="40"/>
      <c r="Y46" s="40"/>
      <c r="Z46" s="40"/>
    </row>
    <row r="47" spans="1:34" s="400" customFormat="1" ht="13.9" customHeight="1">
      <c r="A47" s="563"/>
      <c r="B47" s="565"/>
      <c r="C47" s="515"/>
      <c r="D47" s="511" t="s">
        <v>3648</v>
      </c>
      <c r="E47" s="512" t="s">
        <v>3627</v>
      </c>
      <c r="F47" s="504">
        <v>29</v>
      </c>
      <c r="G47" s="504">
        <v>26.5</v>
      </c>
      <c r="H47" s="504"/>
      <c r="I47" s="507"/>
      <c r="J47" s="560"/>
      <c r="K47" s="507">
        <v>2.5</v>
      </c>
      <c r="L47" s="507">
        <v>100</v>
      </c>
      <c r="M47" s="560"/>
      <c r="N47" s="560"/>
      <c r="O47" s="560"/>
      <c r="P47" s="560"/>
      <c r="Q47" s="387"/>
      <c r="R47" s="343" t="s">
        <v>602</v>
      </c>
      <c r="S47" s="40"/>
      <c r="Y47" s="40"/>
      <c r="Z47" s="40"/>
    </row>
    <row r="48" spans="1:34" s="400" customFormat="1" ht="13.9" customHeight="1">
      <c r="A48" s="531">
        <v>2</v>
      </c>
      <c r="B48" s="532">
        <v>44162</v>
      </c>
      <c r="C48" s="533"/>
      <c r="D48" s="534" t="s">
        <v>3649</v>
      </c>
      <c r="E48" s="535" t="s">
        <v>3627</v>
      </c>
      <c r="F48" s="536">
        <v>13040</v>
      </c>
      <c r="G48" s="536">
        <v>13200</v>
      </c>
      <c r="H48" s="536">
        <v>13195</v>
      </c>
      <c r="I48" s="537">
        <v>12700</v>
      </c>
      <c r="J48" s="526" t="s">
        <v>3681</v>
      </c>
      <c r="K48" s="526">
        <f t="shared" ref="K48" si="20">F48-H48</f>
        <v>-155</v>
      </c>
      <c r="L48" s="527">
        <f t="shared" ref="L48" si="21">(H48*N48)*0.035%</f>
        <v>346.36875000000003</v>
      </c>
      <c r="M48" s="528">
        <f t="shared" ref="M48" si="22">(K48*N48)-L48</f>
        <v>-11971.36875</v>
      </c>
      <c r="N48" s="526">
        <v>75</v>
      </c>
      <c r="O48" s="529" t="s">
        <v>663</v>
      </c>
      <c r="P48" s="530">
        <v>44168</v>
      </c>
      <c r="Q48" s="387"/>
      <c r="R48" s="343" t="s">
        <v>602</v>
      </c>
      <c r="S48" s="40"/>
      <c r="Y48" s="40"/>
      <c r="Z48" s="40"/>
    </row>
    <row r="49" spans="1:34" s="400" customFormat="1" ht="13.9" customHeight="1">
      <c r="A49" s="513">
        <v>3</v>
      </c>
      <c r="B49" s="514">
        <v>44162</v>
      </c>
      <c r="C49" s="515"/>
      <c r="D49" s="511" t="s">
        <v>3650</v>
      </c>
      <c r="E49" s="512" t="s">
        <v>600</v>
      </c>
      <c r="F49" s="504">
        <v>511.5</v>
      </c>
      <c r="G49" s="504">
        <v>502</v>
      </c>
      <c r="H49" s="504">
        <v>517.5</v>
      </c>
      <c r="I49" s="507">
        <v>530</v>
      </c>
      <c r="J49" s="507" t="s">
        <v>3665</v>
      </c>
      <c r="K49" s="485">
        <f t="shared" ref="K49" si="23">H49-F49</f>
        <v>6</v>
      </c>
      <c r="L49" s="486">
        <f t="shared" ref="L49" si="24">(H49*N49)*0.035%</f>
        <v>271.68750000000006</v>
      </c>
      <c r="M49" s="516">
        <f t="shared" ref="M49" si="25">(K49*N49)-L49</f>
        <v>8728.3125</v>
      </c>
      <c r="N49" s="507">
        <v>1500</v>
      </c>
      <c r="O49" s="509" t="s">
        <v>599</v>
      </c>
      <c r="P49" s="488">
        <v>44167</v>
      </c>
      <c r="Q49" s="387"/>
      <c r="R49" s="343" t="s">
        <v>3186</v>
      </c>
      <c r="S49" s="40"/>
      <c r="Y49" s="40"/>
      <c r="Z49" s="40"/>
    </row>
    <row r="50" spans="1:34" s="400" customFormat="1" ht="13.9" customHeight="1">
      <c r="A50" s="539">
        <v>4</v>
      </c>
      <c r="B50" s="540">
        <v>44169</v>
      </c>
      <c r="C50" s="515"/>
      <c r="D50" s="511" t="s">
        <v>3712</v>
      </c>
      <c r="E50" s="512" t="s">
        <v>600</v>
      </c>
      <c r="F50" s="504">
        <v>925</v>
      </c>
      <c r="G50" s="504">
        <v>912</v>
      </c>
      <c r="H50" s="504">
        <v>934</v>
      </c>
      <c r="I50" s="507">
        <v>940</v>
      </c>
      <c r="J50" s="507" t="s">
        <v>3405</v>
      </c>
      <c r="K50" s="538">
        <f t="shared" ref="K50" si="26">H50-F50</f>
        <v>9</v>
      </c>
      <c r="L50" s="486">
        <f t="shared" ref="L50" si="27">(H50*N50)*0.035%</f>
        <v>310.55500000000006</v>
      </c>
      <c r="M50" s="516">
        <f t="shared" ref="M50" si="28">(K50*N50)-L50</f>
        <v>8239.4449999999997</v>
      </c>
      <c r="N50" s="507">
        <v>950</v>
      </c>
      <c r="O50" s="509" t="s">
        <v>599</v>
      </c>
      <c r="P50" s="524">
        <v>44169</v>
      </c>
      <c r="Q50" s="387"/>
      <c r="R50" s="343"/>
      <c r="S50" s="40"/>
      <c r="Y50" s="40"/>
      <c r="Z50" s="40"/>
    </row>
    <row r="51" spans="1:34" s="400" customFormat="1" ht="13.9" customHeight="1">
      <c r="A51" s="483">
        <v>5</v>
      </c>
      <c r="B51" s="484">
        <v>44169</v>
      </c>
      <c r="C51" s="454"/>
      <c r="D51" s="447" t="s">
        <v>3713</v>
      </c>
      <c r="E51" s="448" t="s">
        <v>600</v>
      </c>
      <c r="F51" s="422" t="s">
        <v>3714</v>
      </c>
      <c r="G51" s="422">
        <v>884</v>
      </c>
      <c r="H51" s="422"/>
      <c r="I51" s="376">
        <v>940</v>
      </c>
      <c r="J51" s="482" t="s">
        <v>601</v>
      </c>
      <c r="K51" s="376"/>
      <c r="L51" s="376"/>
      <c r="M51" s="482"/>
      <c r="N51" s="482"/>
      <c r="O51" s="482"/>
      <c r="P51" s="482"/>
      <c r="Q51" s="387"/>
      <c r="R51" s="343"/>
      <c r="S51" s="40"/>
      <c r="Y51" s="40"/>
      <c r="Z51" s="40"/>
    </row>
    <row r="52" spans="1:34" s="400" customFormat="1" ht="13.9" customHeight="1">
      <c r="A52" s="539">
        <v>6</v>
      </c>
      <c r="B52" s="540">
        <v>44169</v>
      </c>
      <c r="C52" s="515"/>
      <c r="D52" s="511" t="s">
        <v>3716</v>
      </c>
      <c r="E52" s="512" t="s">
        <v>600</v>
      </c>
      <c r="F52" s="504">
        <v>927</v>
      </c>
      <c r="G52" s="504">
        <v>913</v>
      </c>
      <c r="H52" s="504">
        <v>936.5</v>
      </c>
      <c r="I52" s="507">
        <v>950</v>
      </c>
      <c r="J52" s="507" t="s">
        <v>3717</v>
      </c>
      <c r="K52" s="538">
        <f t="shared" ref="K52:K53" si="29">H52-F52</f>
        <v>9.5</v>
      </c>
      <c r="L52" s="486">
        <f t="shared" ref="L52:L53" si="30">(H52*N52)*0.035%</f>
        <v>278.60875000000004</v>
      </c>
      <c r="M52" s="516">
        <f t="shared" ref="M52:M53" si="31">(K52*N52)-L52</f>
        <v>7796.3912499999997</v>
      </c>
      <c r="N52" s="507">
        <v>850</v>
      </c>
      <c r="O52" s="509" t="s">
        <v>599</v>
      </c>
      <c r="P52" s="524">
        <v>44169</v>
      </c>
      <c r="Q52" s="387"/>
      <c r="R52" s="343"/>
      <c r="S52" s="40"/>
      <c r="Y52" s="40"/>
      <c r="Z52" s="40"/>
    </row>
    <row r="53" spans="1:34" s="400" customFormat="1" ht="13.9" customHeight="1">
      <c r="A53" s="542">
        <v>7</v>
      </c>
      <c r="B53" s="543">
        <v>44169</v>
      </c>
      <c r="C53" s="515"/>
      <c r="D53" s="511" t="s">
        <v>3650</v>
      </c>
      <c r="E53" s="512" t="s">
        <v>600</v>
      </c>
      <c r="F53" s="504">
        <v>546.5</v>
      </c>
      <c r="G53" s="504">
        <v>537</v>
      </c>
      <c r="H53" s="504">
        <v>552.5</v>
      </c>
      <c r="I53" s="507">
        <v>562</v>
      </c>
      <c r="J53" s="507" t="s">
        <v>3665</v>
      </c>
      <c r="K53" s="541">
        <f t="shared" si="29"/>
        <v>6</v>
      </c>
      <c r="L53" s="486">
        <f t="shared" si="30"/>
        <v>290.06250000000006</v>
      </c>
      <c r="M53" s="516">
        <f t="shared" si="31"/>
        <v>8709.9375</v>
      </c>
      <c r="N53" s="507">
        <v>1500</v>
      </c>
      <c r="O53" s="509" t="s">
        <v>599</v>
      </c>
      <c r="P53" s="524">
        <v>44169</v>
      </c>
      <c r="Q53" s="387"/>
      <c r="R53" s="343"/>
      <c r="S53" s="40"/>
      <c r="Y53" s="40"/>
      <c r="Z53" s="40"/>
    </row>
    <row r="54" spans="1:34" s="400" customFormat="1" ht="13.9" customHeight="1">
      <c r="A54" s="483">
        <v>8</v>
      </c>
      <c r="B54" s="484">
        <v>44169</v>
      </c>
      <c r="C54" s="454"/>
      <c r="D54" s="447" t="s">
        <v>3718</v>
      </c>
      <c r="E54" s="448" t="s">
        <v>600</v>
      </c>
      <c r="F54" s="422" t="s">
        <v>3719</v>
      </c>
      <c r="G54" s="422">
        <v>758</v>
      </c>
      <c r="H54" s="422"/>
      <c r="I54" s="376">
        <v>790</v>
      </c>
      <c r="J54" s="482" t="s">
        <v>601</v>
      </c>
      <c r="K54" s="376"/>
      <c r="L54" s="376"/>
      <c r="M54" s="482"/>
      <c r="N54" s="482"/>
      <c r="O54" s="482"/>
      <c r="P54" s="482"/>
      <c r="Q54" s="387"/>
      <c r="R54" s="343"/>
      <c r="S54" s="40"/>
      <c r="Y54" s="40"/>
      <c r="Z54" s="40"/>
    </row>
    <row r="55" spans="1:34" s="400" customFormat="1" ht="13.9" customHeight="1">
      <c r="A55" s="483">
        <v>9</v>
      </c>
      <c r="B55" s="484">
        <v>44169</v>
      </c>
      <c r="C55" s="454"/>
      <c r="D55" s="447" t="s">
        <v>3720</v>
      </c>
      <c r="E55" s="448" t="s">
        <v>600</v>
      </c>
      <c r="F55" s="422" t="s">
        <v>3721</v>
      </c>
      <c r="G55" s="422">
        <v>406</v>
      </c>
      <c r="H55" s="422"/>
      <c r="I55" s="376">
        <v>430</v>
      </c>
      <c r="J55" s="482" t="s">
        <v>601</v>
      </c>
      <c r="K55" s="376"/>
      <c r="L55" s="376"/>
      <c r="M55" s="482"/>
      <c r="N55" s="482"/>
      <c r="O55" s="482"/>
      <c r="P55" s="482"/>
      <c r="Q55" s="387"/>
      <c r="R55" s="343"/>
      <c r="S55" s="40"/>
      <c r="Y55" s="40"/>
      <c r="Z55" s="40"/>
    </row>
    <row r="56" spans="1:34" s="400" customFormat="1" ht="13.9" customHeight="1">
      <c r="A56" s="455"/>
      <c r="B56" s="453"/>
      <c r="C56" s="454"/>
      <c r="D56" s="447"/>
      <c r="E56" s="448"/>
      <c r="F56" s="422"/>
      <c r="G56" s="422"/>
      <c r="H56" s="422"/>
      <c r="I56" s="376"/>
      <c r="J56" s="376"/>
      <c r="K56" s="376"/>
      <c r="L56" s="376"/>
      <c r="M56" s="376"/>
      <c r="N56" s="376"/>
      <c r="O56" s="376"/>
      <c r="P56" s="376"/>
      <c r="Q56" s="387"/>
      <c r="R56" s="343"/>
      <c r="S56" s="40"/>
      <c r="Y56" s="40"/>
      <c r="Z56" s="40"/>
    </row>
    <row r="57" spans="1:34" s="400" customFormat="1" ht="13.9" customHeight="1">
      <c r="A57" s="465"/>
      <c r="B57" s="459"/>
      <c r="C57" s="466"/>
      <c r="D57" s="467"/>
      <c r="E57" s="377"/>
      <c r="F57" s="434"/>
      <c r="G57" s="434"/>
      <c r="H57" s="434"/>
      <c r="I57" s="430"/>
      <c r="J57" s="430"/>
      <c r="K57" s="430"/>
      <c r="L57" s="430"/>
      <c r="M57" s="430"/>
      <c r="N57" s="430"/>
      <c r="O57" s="430"/>
      <c r="P57" s="430"/>
      <c r="Q57" s="387"/>
      <c r="R57" s="343"/>
      <c r="S57" s="40"/>
      <c r="Y57" s="40"/>
      <c r="Z57" s="40"/>
    </row>
    <row r="58" spans="1:34" s="6" customFormat="1">
      <c r="A58" s="44"/>
      <c r="B58" s="45"/>
      <c r="C58" s="46"/>
      <c r="D58" s="47"/>
      <c r="E58" s="48"/>
      <c r="F58" s="49"/>
      <c r="G58" s="49"/>
      <c r="H58" s="49"/>
      <c r="I58" s="49"/>
      <c r="J58" s="17"/>
      <c r="K58" s="91"/>
      <c r="L58" s="91"/>
      <c r="M58" s="17"/>
      <c r="N58" s="16"/>
      <c r="O58" s="92"/>
      <c r="P58" s="5"/>
      <c r="Q58" s="4"/>
      <c r="R58" s="17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6" customFormat="1" ht="15">
      <c r="A59" s="50" t="s">
        <v>616</v>
      </c>
      <c r="B59" s="50"/>
      <c r="C59" s="50"/>
      <c r="D59" s="50"/>
      <c r="E59" s="51"/>
      <c r="F59" s="49"/>
      <c r="G59" s="49"/>
      <c r="H59" s="49"/>
      <c r="I59" s="49"/>
      <c r="J59" s="53"/>
      <c r="K59" s="12"/>
      <c r="L59" s="12"/>
      <c r="M59" s="12"/>
      <c r="N59" s="11"/>
      <c r="O59" s="53"/>
      <c r="P59" s="5"/>
      <c r="Q59" s="4"/>
      <c r="R59" s="17"/>
      <c r="Z59" s="9"/>
      <c r="AA59" s="9"/>
      <c r="AB59" s="9"/>
      <c r="AC59" s="9"/>
      <c r="AD59" s="9"/>
      <c r="AE59" s="9"/>
      <c r="AF59" s="9"/>
      <c r="AG59" s="9"/>
      <c r="AH59" s="9"/>
    </row>
    <row r="60" spans="1:34" s="6" customFormat="1" ht="38.25">
      <c r="A60" s="21" t="s">
        <v>16</v>
      </c>
      <c r="B60" s="21" t="s">
        <v>575</v>
      </c>
      <c r="C60" s="21"/>
      <c r="D60" s="22" t="s">
        <v>588</v>
      </c>
      <c r="E60" s="21" t="s">
        <v>589</v>
      </c>
      <c r="F60" s="21" t="s">
        <v>590</v>
      </c>
      <c r="G60" s="52" t="s">
        <v>609</v>
      </c>
      <c r="H60" s="21" t="s">
        <v>592</v>
      </c>
      <c r="I60" s="21" t="s">
        <v>593</v>
      </c>
      <c r="J60" s="20" t="s">
        <v>594</v>
      </c>
      <c r="K60" s="20" t="s">
        <v>617</v>
      </c>
      <c r="L60" s="63" t="s">
        <v>3630</v>
      </c>
      <c r="M60" s="77" t="s">
        <v>611</v>
      </c>
      <c r="N60" s="21" t="s">
        <v>612</v>
      </c>
      <c r="O60" s="21" t="s">
        <v>597</v>
      </c>
      <c r="P60" s="22" t="s">
        <v>598</v>
      </c>
      <c r="Q60" s="4"/>
      <c r="R60" s="17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479" customFormat="1" ht="14.25">
      <c r="A61" s="531">
        <v>1</v>
      </c>
      <c r="B61" s="532">
        <v>44166</v>
      </c>
      <c r="C61" s="533"/>
      <c r="D61" s="534" t="s">
        <v>3654</v>
      </c>
      <c r="E61" s="535" t="s">
        <v>600</v>
      </c>
      <c r="F61" s="536">
        <v>13.5</v>
      </c>
      <c r="G61" s="536">
        <v>8</v>
      </c>
      <c r="H61" s="536">
        <v>8</v>
      </c>
      <c r="I61" s="537" t="s">
        <v>3655</v>
      </c>
      <c r="J61" s="526" t="s">
        <v>3708</v>
      </c>
      <c r="K61" s="537">
        <f t="shared" ref="K61" si="32">H61-F61</f>
        <v>-5.5</v>
      </c>
      <c r="L61" s="544">
        <v>100</v>
      </c>
      <c r="M61" s="537">
        <f t="shared" ref="M61" si="33">(K61*N61)-100</f>
        <v>-5600</v>
      </c>
      <c r="N61" s="537">
        <v>1000</v>
      </c>
      <c r="O61" s="529" t="s">
        <v>663</v>
      </c>
      <c r="P61" s="530">
        <v>44169</v>
      </c>
      <c r="Q61" s="477"/>
      <c r="R61" s="478" t="s">
        <v>3186</v>
      </c>
      <c r="Z61" s="480"/>
      <c r="AA61" s="480"/>
      <c r="AB61" s="480"/>
      <c r="AC61" s="480"/>
      <c r="AD61" s="480"/>
      <c r="AE61" s="480"/>
      <c r="AF61" s="480"/>
      <c r="AG61" s="480"/>
      <c r="AH61" s="480"/>
    </row>
    <row r="62" spans="1:34" s="479" customFormat="1" ht="14.25">
      <c r="A62" s="510">
        <v>2</v>
      </c>
      <c r="B62" s="501">
        <v>44166</v>
      </c>
      <c r="C62" s="454"/>
      <c r="D62" s="511" t="s">
        <v>3656</v>
      </c>
      <c r="E62" s="512" t="s">
        <v>600</v>
      </c>
      <c r="F62" s="504">
        <v>390</v>
      </c>
      <c r="G62" s="504">
        <v>190</v>
      </c>
      <c r="H62" s="504">
        <v>435</v>
      </c>
      <c r="I62" s="507">
        <v>700</v>
      </c>
      <c r="J62" s="507" t="s">
        <v>3664</v>
      </c>
      <c r="K62" s="507">
        <f t="shared" ref="K62" si="34">H62-F62</f>
        <v>45</v>
      </c>
      <c r="L62" s="508">
        <v>100</v>
      </c>
      <c r="M62" s="507">
        <f t="shared" ref="M62" si="35">(K62*N62)-100</f>
        <v>1025</v>
      </c>
      <c r="N62" s="507">
        <v>25</v>
      </c>
      <c r="O62" s="509" t="s">
        <v>599</v>
      </c>
      <c r="P62" s="488">
        <v>44167</v>
      </c>
      <c r="Q62" s="477"/>
      <c r="R62" s="478" t="s">
        <v>602</v>
      </c>
      <c r="Z62" s="480"/>
      <c r="AA62" s="480"/>
      <c r="AB62" s="480"/>
      <c r="AC62" s="480"/>
      <c r="AD62" s="480"/>
      <c r="AE62" s="480"/>
      <c r="AF62" s="480"/>
      <c r="AG62" s="480"/>
      <c r="AH62" s="480"/>
    </row>
    <row r="63" spans="1:34" s="479" customFormat="1" ht="14.25">
      <c r="A63" s="531">
        <v>3</v>
      </c>
      <c r="B63" s="532">
        <v>44168</v>
      </c>
      <c r="C63" s="533"/>
      <c r="D63" s="534" t="s">
        <v>3678</v>
      </c>
      <c r="E63" s="535" t="s">
        <v>600</v>
      </c>
      <c r="F63" s="536">
        <v>235</v>
      </c>
      <c r="G63" s="536">
        <v>80</v>
      </c>
      <c r="H63" s="536">
        <v>80</v>
      </c>
      <c r="I63" s="537">
        <v>500</v>
      </c>
      <c r="J63" s="526" t="s">
        <v>3681</v>
      </c>
      <c r="K63" s="537">
        <f t="shared" ref="K63" si="36">H63-F63</f>
        <v>-155</v>
      </c>
      <c r="L63" s="544">
        <v>100</v>
      </c>
      <c r="M63" s="537">
        <f t="shared" ref="M63" si="37">(K63*N63)-100</f>
        <v>-3975</v>
      </c>
      <c r="N63" s="537">
        <v>25</v>
      </c>
      <c r="O63" s="529" t="s">
        <v>663</v>
      </c>
      <c r="P63" s="530">
        <v>44169</v>
      </c>
      <c r="Q63" s="477"/>
      <c r="R63" s="478" t="s">
        <v>602</v>
      </c>
      <c r="Z63" s="480"/>
      <c r="AA63" s="480"/>
      <c r="AB63" s="480"/>
      <c r="AC63" s="480"/>
      <c r="AD63" s="480"/>
      <c r="AE63" s="480"/>
      <c r="AF63" s="480"/>
      <c r="AG63" s="480"/>
      <c r="AH63" s="480"/>
    </row>
    <row r="64" spans="1:34" s="479" customFormat="1" ht="14.25">
      <c r="A64" s="510">
        <v>4</v>
      </c>
      <c r="B64" s="501">
        <v>44168</v>
      </c>
      <c r="C64" s="454"/>
      <c r="D64" s="511" t="s">
        <v>3679</v>
      </c>
      <c r="E64" s="512" t="s">
        <v>600</v>
      </c>
      <c r="F64" s="504">
        <v>36</v>
      </c>
      <c r="G64" s="504">
        <v>24</v>
      </c>
      <c r="H64" s="504">
        <v>42</v>
      </c>
      <c r="I64" s="507">
        <v>60</v>
      </c>
      <c r="J64" s="507" t="s">
        <v>3665</v>
      </c>
      <c r="K64" s="507">
        <f t="shared" ref="K64:K65" si="38">H64-F64</f>
        <v>6</v>
      </c>
      <c r="L64" s="508">
        <v>100</v>
      </c>
      <c r="M64" s="507">
        <f t="shared" ref="M64:M65" si="39">(K64*N64)-100</f>
        <v>2300</v>
      </c>
      <c r="N64" s="507">
        <v>400</v>
      </c>
      <c r="O64" s="509" t="s">
        <v>599</v>
      </c>
      <c r="P64" s="524">
        <v>44168</v>
      </c>
      <c r="Q64" s="477"/>
      <c r="R64" s="478" t="s">
        <v>602</v>
      </c>
      <c r="Z64" s="480"/>
      <c r="AA64" s="480"/>
      <c r="AB64" s="480"/>
      <c r="AC64" s="480"/>
      <c r="AD64" s="480"/>
      <c r="AE64" s="480"/>
      <c r="AF64" s="480"/>
      <c r="AG64" s="480"/>
      <c r="AH64" s="480"/>
    </row>
    <row r="65" spans="1:34" s="479" customFormat="1" ht="14.25">
      <c r="A65" s="510">
        <v>5</v>
      </c>
      <c r="B65" s="501">
        <v>44168</v>
      </c>
      <c r="C65" s="454"/>
      <c r="D65" s="511" t="s">
        <v>3682</v>
      </c>
      <c r="E65" s="512" t="s">
        <v>600</v>
      </c>
      <c r="F65" s="504">
        <v>41</v>
      </c>
      <c r="G65" s="504">
        <v>18</v>
      </c>
      <c r="H65" s="504">
        <v>55.5</v>
      </c>
      <c r="I65" s="507">
        <v>80</v>
      </c>
      <c r="J65" s="507" t="s">
        <v>3687</v>
      </c>
      <c r="K65" s="507">
        <f t="shared" si="38"/>
        <v>14.5</v>
      </c>
      <c r="L65" s="508">
        <v>100</v>
      </c>
      <c r="M65" s="507">
        <f t="shared" si="39"/>
        <v>987.5</v>
      </c>
      <c r="N65" s="507">
        <v>75</v>
      </c>
      <c r="O65" s="509" t="s">
        <v>599</v>
      </c>
      <c r="P65" s="524">
        <v>44168</v>
      </c>
      <c r="Q65" s="477"/>
      <c r="R65" s="478" t="s">
        <v>602</v>
      </c>
      <c r="Z65" s="480"/>
      <c r="AA65" s="480"/>
      <c r="AB65" s="480"/>
      <c r="AC65" s="480"/>
      <c r="AD65" s="480"/>
      <c r="AE65" s="480"/>
      <c r="AF65" s="480"/>
      <c r="AG65" s="480"/>
      <c r="AH65" s="480"/>
    </row>
    <row r="66" spans="1:34" s="479" customFormat="1" ht="14.25">
      <c r="A66" s="510">
        <v>6</v>
      </c>
      <c r="B66" s="501">
        <v>44168</v>
      </c>
      <c r="C66" s="454"/>
      <c r="D66" s="511" t="s">
        <v>3688</v>
      </c>
      <c r="E66" s="512" t="s">
        <v>600</v>
      </c>
      <c r="F66" s="504">
        <v>55</v>
      </c>
      <c r="G66" s="504">
        <v>18</v>
      </c>
      <c r="H66" s="504">
        <v>65.5</v>
      </c>
      <c r="I66" s="507">
        <v>100</v>
      </c>
      <c r="J66" s="507" t="s">
        <v>3676</v>
      </c>
      <c r="K66" s="507">
        <f t="shared" ref="K66" si="40">H66-F66</f>
        <v>10.5</v>
      </c>
      <c r="L66" s="508">
        <v>100</v>
      </c>
      <c r="M66" s="507">
        <f t="shared" ref="M66" si="41">(K66*N66)-100</f>
        <v>687.5</v>
      </c>
      <c r="N66" s="507">
        <v>75</v>
      </c>
      <c r="O66" s="509" t="s">
        <v>599</v>
      </c>
      <c r="P66" s="524">
        <v>44168</v>
      </c>
      <c r="Q66" s="477"/>
      <c r="R66" s="478" t="s">
        <v>602</v>
      </c>
      <c r="Z66" s="480"/>
      <c r="AA66" s="480"/>
      <c r="AB66" s="480"/>
      <c r="AC66" s="480"/>
      <c r="AD66" s="480"/>
      <c r="AE66" s="480"/>
      <c r="AF66" s="480"/>
      <c r="AG66" s="480"/>
      <c r="AH66" s="480"/>
    </row>
    <row r="67" spans="1:34" s="479" customFormat="1" ht="14.25">
      <c r="A67" s="431">
        <v>7</v>
      </c>
      <c r="B67" s="453">
        <v>44168</v>
      </c>
      <c r="C67" s="454"/>
      <c r="D67" s="447" t="s">
        <v>3688</v>
      </c>
      <c r="E67" s="448" t="s">
        <v>600</v>
      </c>
      <c r="F67" s="422" t="s">
        <v>3690</v>
      </c>
      <c r="G67" s="422">
        <v>18</v>
      </c>
      <c r="H67" s="481"/>
      <c r="I67" s="376">
        <v>100</v>
      </c>
      <c r="J67" s="376" t="s">
        <v>601</v>
      </c>
      <c r="K67" s="376"/>
      <c r="L67" s="439"/>
      <c r="M67" s="376"/>
      <c r="N67" s="376"/>
      <c r="O67" s="411"/>
      <c r="P67" s="444"/>
      <c r="Q67" s="477"/>
      <c r="R67" s="478" t="s">
        <v>602</v>
      </c>
      <c r="Z67" s="480"/>
      <c r="AA67" s="480"/>
      <c r="AB67" s="480"/>
      <c r="AC67" s="480"/>
      <c r="AD67" s="480"/>
      <c r="AE67" s="480"/>
      <c r="AF67" s="480"/>
      <c r="AG67" s="480"/>
      <c r="AH67" s="480"/>
    </row>
    <row r="68" spans="1:34" s="479" customFormat="1" ht="14.25">
      <c r="A68" s="431"/>
      <c r="B68" s="453"/>
      <c r="C68" s="454"/>
      <c r="D68" s="447"/>
      <c r="E68" s="448"/>
      <c r="F68" s="422"/>
      <c r="G68" s="422"/>
      <c r="H68" s="481"/>
      <c r="I68" s="376"/>
      <c r="J68" s="376"/>
      <c r="K68" s="376"/>
      <c r="L68" s="439"/>
      <c r="M68" s="376"/>
      <c r="N68" s="376"/>
      <c r="O68" s="411"/>
      <c r="P68" s="444"/>
      <c r="Q68" s="477"/>
      <c r="R68" s="478"/>
      <c r="Z68" s="480"/>
      <c r="AA68" s="480"/>
      <c r="AB68" s="480"/>
      <c r="AC68" s="480"/>
      <c r="AD68" s="480"/>
      <c r="AE68" s="480"/>
      <c r="AF68" s="480"/>
      <c r="AG68" s="480"/>
      <c r="AH68" s="480"/>
    </row>
    <row r="69" spans="1:34" s="40" customFormat="1" ht="14.25">
      <c r="A69" s="431"/>
      <c r="B69" s="420"/>
      <c r="C69" s="420"/>
      <c r="D69" s="421"/>
      <c r="E69" s="422"/>
      <c r="F69" s="422"/>
      <c r="G69" s="416"/>
      <c r="H69" s="416"/>
      <c r="I69" s="416"/>
      <c r="J69" s="376"/>
      <c r="K69" s="376"/>
      <c r="L69" s="439"/>
      <c r="M69" s="376"/>
      <c r="N69" s="376"/>
      <c r="O69" s="411"/>
      <c r="P69" s="444"/>
      <c r="Q69" s="387"/>
      <c r="R69" s="343"/>
      <c r="Z69" s="400"/>
      <c r="AA69" s="400"/>
      <c r="AB69" s="400"/>
      <c r="AC69" s="400"/>
      <c r="AD69" s="400"/>
      <c r="AE69" s="400"/>
      <c r="AF69" s="400"/>
      <c r="AG69" s="400"/>
      <c r="AH69" s="400"/>
    </row>
    <row r="70" spans="1:34" s="40" customFormat="1" ht="14.25">
      <c r="A70" s="36"/>
      <c r="B70" s="432"/>
      <c r="C70" s="432"/>
      <c r="D70" s="433"/>
      <c r="E70" s="434"/>
      <c r="F70" s="434"/>
      <c r="G70" s="435"/>
      <c r="H70" s="435"/>
      <c r="I70" s="434"/>
      <c r="J70" s="430"/>
      <c r="K70" s="430"/>
      <c r="L70" s="430"/>
      <c r="M70" s="430"/>
      <c r="N70" s="430"/>
      <c r="O70" s="430"/>
      <c r="P70" s="430"/>
      <c r="Q70" s="387"/>
      <c r="R70" s="343"/>
      <c r="Z70" s="400"/>
      <c r="AA70" s="400"/>
      <c r="AB70" s="400"/>
      <c r="AC70" s="400"/>
      <c r="AD70" s="400"/>
      <c r="AE70" s="400"/>
      <c r="AF70" s="400"/>
      <c r="AG70" s="400"/>
      <c r="AH70" s="400"/>
    </row>
    <row r="71" spans="1:34" s="40" customFormat="1" ht="14.25">
      <c r="A71" s="36"/>
      <c r="B71" s="432"/>
      <c r="C71" s="432"/>
      <c r="D71" s="433"/>
      <c r="E71" s="434"/>
      <c r="F71" s="434"/>
      <c r="G71" s="435"/>
      <c r="H71" s="435"/>
      <c r="I71" s="434"/>
      <c r="J71" s="430"/>
      <c r="K71" s="430"/>
      <c r="L71" s="430"/>
      <c r="M71" s="430"/>
      <c r="N71" s="430"/>
      <c r="O71" s="430"/>
      <c r="P71" s="430"/>
      <c r="Q71" s="387"/>
      <c r="R71" s="343"/>
      <c r="Z71" s="400"/>
      <c r="AA71" s="400"/>
      <c r="AB71" s="400"/>
      <c r="AC71" s="400"/>
      <c r="AD71" s="400"/>
      <c r="AE71" s="400"/>
      <c r="AF71" s="400"/>
      <c r="AG71" s="400"/>
      <c r="AH71" s="400"/>
    </row>
    <row r="72" spans="1:34" s="40" customFormat="1" ht="14.25">
      <c r="A72" s="36"/>
      <c r="B72" s="432"/>
      <c r="C72" s="432"/>
      <c r="D72" s="433"/>
      <c r="E72" s="434"/>
      <c r="F72" s="434"/>
      <c r="G72" s="435"/>
      <c r="H72" s="435"/>
      <c r="I72" s="434"/>
      <c r="J72" s="430"/>
      <c r="K72" s="430"/>
      <c r="L72" s="430"/>
      <c r="M72" s="430"/>
      <c r="N72" s="430"/>
      <c r="O72" s="436"/>
      <c r="P72" s="430"/>
      <c r="Q72" s="387"/>
      <c r="R72" s="343"/>
      <c r="Z72" s="400"/>
      <c r="AA72" s="400"/>
      <c r="AB72" s="400"/>
      <c r="AC72" s="400"/>
      <c r="AD72" s="400"/>
      <c r="AE72" s="400"/>
      <c r="AF72" s="400"/>
      <c r="AG72" s="400"/>
      <c r="AH72" s="400"/>
    </row>
    <row r="73" spans="1:34" s="40" customFormat="1" ht="14.25">
      <c r="A73" s="377"/>
      <c r="B73" s="378"/>
      <c r="C73" s="378"/>
      <c r="D73" s="379"/>
      <c r="E73" s="377"/>
      <c r="F73" s="401"/>
      <c r="G73" s="377"/>
      <c r="H73" s="377"/>
      <c r="I73" s="377"/>
      <c r="J73" s="378"/>
      <c r="K73" s="402"/>
      <c r="L73" s="377"/>
      <c r="M73" s="377"/>
      <c r="N73" s="377"/>
      <c r="O73" s="403"/>
      <c r="P73" s="387"/>
      <c r="Q73" s="387"/>
      <c r="R73" s="343"/>
      <c r="Z73" s="400"/>
      <c r="AA73" s="400"/>
      <c r="AB73" s="400"/>
      <c r="AC73" s="400"/>
      <c r="AD73" s="400"/>
      <c r="AE73" s="400"/>
      <c r="AF73" s="400"/>
      <c r="AG73" s="400"/>
      <c r="AH73" s="400"/>
    </row>
    <row r="74" spans="1:34" ht="15">
      <c r="A74" s="99" t="s">
        <v>618</v>
      </c>
      <c r="B74" s="100"/>
      <c r="C74" s="100"/>
      <c r="D74" s="101"/>
      <c r="E74" s="34"/>
      <c r="F74" s="32"/>
      <c r="G74" s="32"/>
      <c r="H74" s="73"/>
      <c r="I74" s="119"/>
      <c r="J74" s="120"/>
      <c r="K74" s="17"/>
      <c r="L74" s="17"/>
      <c r="M74" s="17"/>
      <c r="N74" s="11"/>
      <c r="O74" s="53"/>
      <c r="Q74" s="95"/>
      <c r="R74" s="17"/>
      <c r="S74" s="16"/>
      <c r="T74" s="16"/>
      <c r="U74" s="16"/>
      <c r="V74" s="16"/>
      <c r="W74" s="16"/>
      <c r="X74" s="16"/>
      <c r="Y74" s="16"/>
      <c r="Z74" s="16"/>
    </row>
    <row r="75" spans="1:34" ht="38.25">
      <c r="A75" s="20" t="s">
        <v>16</v>
      </c>
      <c r="B75" s="21" t="s">
        <v>575</v>
      </c>
      <c r="C75" s="21"/>
      <c r="D75" s="22" t="s">
        <v>588</v>
      </c>
      <c r="E75" s="21" t="s">
        <v>589</v>
      </c>
      <c r="F75" s="21" t="s">
        <v>590</v>
      </c>
      <c r="G75" s="21" t="s">
        <v>591</v>
      </c>
      <c r="H75" s="21" t="s">
        <v>592</v>
      </c>
      <c r="I75" s="21" t="s">
        <v>593</v>
      </c>
      <c r="J75" s="20" t="s">
        <v>594</v>
      </c>
      <c r="K75" s="62" t="s">
        <v>610</v>
      </c>
      <c r="L75" s="427" t="s">
        <v>3630</v>
      </c>
      <c r="M75" s="63" t="s">
        <v>3629</v>
      </c>
      <c r="N75" s="21" t="s">
        <v>597</v>
      </c>
      <c r="O75" s="78" t="s">
        <v>598</v>
      </c>
      <c r="P75" s="97"/>
      <c r="Q75" s="11"/>
      <c r="R75" s="17"/>
      <c r="S75" s="16"/>
      <c r="T75" s="16"/>
      <c r="U75" s="16"/>
      <c r="V75" s="16"/>
      <c r="W75" s="16"/>
      <c r="X75" s="16"/>
      <c r="Y75" s="16"/>
      <c r="Z75" s="16"/>
    </row>
    <row r="76" spans="1:34" s="400" customFormat="1" ht="14.25">
      <c r="A76" s="431"/>
      <c r="B76" s="420"/>
      <c r="C76" s="420"/>
      <c r="D76" s="421"/>
      <c r="E76" s="422"/>
      <c r="F76" s="422"/>
      <c r="G76" s="416"/>
      <c r="H76" s="416"/>
      <c r="I76" s="422"/>
      <c r="J76" s="449"/>
      <c r="K76" s="449"/>
      <c r="L76" s="450"/>
      <c r="M76" s="437"/>
      <c r="N76" s="410"/>
      <c r="O76" s="444"/>
      <c r="P76" s="98"/>
      <c r="Q76" s="451"/>
      <c r="R76" s="31"/>
      <c r="S76" s="445"/>
      <c r="T76" s="445"/>
      <c r="U76" s="445"/>
      <c r="V76" s="445"/>
      <c r="W76" s="445"/>
      <c r="X76" s="445"/>
      <c r="Y76" s="445"/>
      <c r="Z76" s="445"/>
    </row>
    <row r="77" spans="1:34" s="8" customFormat="1">
      <c r="A77" s="388"/>
      <c r="B77" s="389"/>
      <c r="C77" s="390"/>
      <c r="D77" s="391"/>
      <c r="E77" s="392"/>
      <c r="F77" s="392"/>
      <c r="G77" s="393"/>
      <c r="H77" s="393"/>
      <c r="I77" s="392"/>
      <c r="J77" s="394"/>
      <c r="K77" s="395"/>
      <c r="L77" s="396"/>
      <c r="M77" s="397"/>
      <c r="N77" s="398"/>
      <c r="O77" s="399"/>
      <c r="P77" s="123"/>
      <c r="Q77"/>
      <c r="R77" s="94"/>
      <c r="T77" s="57"/>
      <c r="U77" s="57"/>
      <c r="V77" s="57"/>
      <c r="W77" s="57"/>
      <c r="X77" s="57"/>
      <c r="Y77" s="57"/>
      <c r="Z77" s="57"/>
    </row>
    <row r="78" spans="1:34">
      <c r="A78" s="23" t="s">
        <v>603</v>
      </c>
      <c r="B78" s="23"/>
      <c r="C78" s="23"/>
      <c r="D78" s="23"/>
      <c r="E78" s="5"/>
      <c r="F78" s="30" t="s">
        <v>605</v>
      </c>
      <c r="G78" s="82"/>
      <c r="H78" s="82"/>
      <c r="I78" s="38"/>
      <c r="J78" s="85"/>
      <c r="K78" s="83"/>
      <c r="L78" s="84"/>
      <c r="M78" s="85"/>
      <c r="N78" s="86"/>
      <c r="O78" s="124"/>
      <c r="P78" s="11"/>
      <c r="Q78" s="16"/>
      <c r="R78" s="96"/>
      <c r="S78" s="16"/>
      <c r="T78" s="16"/>
      <c r="U78" s="16"/>
      <c r="V78" s="16"/>
      <c r="W78" s="16"/>
      <c r="X78" s="16"/>
      <c r="Y78" s="16"/>
    </row>
    <row r="79" spans="1:34">
      <c r="A79" s="29" t="s">
        <v>604</v>
      </c>
      <c r="B79" s="23"/>
      <c r="C79" s="23"/>
      <c r="D79" s="23"/>
      <c r="E79" s="32"/>
      <c r="F79" s="30" t="s">
        <v>607</v>
      </c>
      <c r="G79" s="12"/>
      <c r="H79" s="12"/>
      <c r="I79" s="12"/>
      <c r="J79" s="53"/>
      <c r="K79" s="12"/>
      <c r="L79" s="12"/>
      <c r="M79" s="12"/>
      <c r="N79" s="11"/>
      <c r="O79" s="53"/>
      <c r="Q79" s="7"/>
      <c r="R79" s="17"/>
      <c r="S79" s="16"/>
      <c r="T79" s="16"/>
      <c r="U79" s="16"/>
      <c r="V79" s="16"/>
      <c r="W79" s="16"/>
      <c r="X79" s="16"/>
      <c r="Y79" s="16"/>
      <c r="Z79" s="16"/>
    </row>
    <row r="80" spans="1:34">
      <c r="A80" s="29"/>
      <c r="B80" s="23"/>
      <c r="C80" s="23"/>
      <c r="D80" s="23"/>
      <c r="E80" s="32"/>
      <c r="F80" s="30"/>
      <c r="G80" s="12"/>
      <c r="H80" s="12"/>
      <c r="I80" s="12"/>
      <c r="J80" s="53"/>
      <c r="K80" s="12"/>
      <c r="L80" s="12"/>
      <c r="M80" s="12"/>
      <c r="N80" s="11"/>
      <c r="O80" s="53"/>
      <c r="Q80" s="7"/>
      <c r="R80" s="82"/>
      <c r="S80" s="16"/>
      <c r="T80" s="16"/>
      <c r="U80" s="16"/>
      <c r="V80" s="16"/>
      <c r="W80" s="16"/>
      <c r="X80" s="16"/>
      <c r="Y80" s="16"/>
      <c r="Z80" s="16"/>
    </row>
    <row r="81" spans="1:29" ht="15">
      <c r="A81" s="11"/>
      <c r="B81" s="33" t="s">
        <v>3635</v>
      </c>
      <c r="C81" s="33"/>
      <c r="D81" s="33"/>
      <c r="E81" s="33"/>
      <c r="F81" s="34"/>
      <c r="G81" s="32"/>
      <c r="H81" s="32"/>
      <c r="I81" s="73"/>
      <c r="J81" s="74"/>
      <c r="K81" s="75"/>
      <c r="L81" s="426"/>
      <c r="M81" s="12"/>
      <c r="N81" s="11"/>
      <c r="O81" s="53"/>
      <c r="Q81" s="7"/>
      <c r="R81" s="82"/>
      <c r="S81" s="16"/>
      <c r="T81" s="16"/>
      <c r="U81" s="16"/>
      <c r="V81" s="16"/>
      <c r="W81" s="16"/>
      <c r="X81" s="16"/>
      <c r="Y81" s="16"/>
      <c r="Z81" s="16"/>
    </row>
    <row r="82" spans="1:29" ht="38.25">
      <c r="A82" s="20" t="s">
        <v>16</v>
      </c>
      <c r="B82" s="21" t="s">
        <v>575</v>
      </c>
      <c r="C82" s="21"/>
      <c r="D82" s="22" t="s">
        <v>588</v>
      </c>
      <c r="E82" s="21" t="s">
        <v>589</v>
      </c>
      <c r="F82" s="21" t="s">
        <v>590</v>
      </c>
      <c r="G82" s="21" t="s">
        <v>609</v>
      </c>
      <c r="H82" s="21" t="s">
        <v>592</v>
      </c>
      <c r="I82" s="21" t="s">
        <v>593</v>
      </c>
      <c r="J82" s="76" t="s">
        <v>594</v>
      </c>
      <c r="K82" s="62" t="s">
        <v>610</v>
      </c>
      <c r="L82" s="77" t="s">
        <v>611</v>
      </c>
      <c r="M82" s="21" t="s">
        <v>612</v>
      </c>
      <c r="N82" s="427" t="s">
        <v>3630</v>
      </c>
      <c r="O82" s="63" t="s">
        <v>3629</v>
      </c>
      <c r="P82" s="21" t="s">
        <v>597</v>
      </c>
      <c r="Q82" s="78" t="s">
        <v>598</v>
      </c>
      <c r="R82" s="82"/>
      <c r="S82" s="16"/>
      <c r="T82" s="16"/>
      <c r="U82" s="16"/>
      <c r="V82" s="16"/>
      <c r="W82" s="16"/>
      <c r="X82" s="16"/>
      <c r="Y82" s="16"/>
      <c r="Z82" s="16"/>
    </row>
    <row r="83" spans="1:29" ht="14.25">
      <c r="A83" s="382"/>
      <c r="B83" s="404"/>
      <c r="C83" s="408"/>
      <c r="D83" s="418"/>
      <c r="E83" s="409"/>
      <c r="F83" s="438"/>
      <c r="G83" s="416"/>
      <c r="H83" s="409"/>
      <c r="I83" s="406"/>
      <c r="J83" s="449"/>
      <c r="K83" s="449"/>
      <c r="L83" s="450"/>
      <c r="M83" s="448"/>
      <c r="N83" s="450"/>
      <c r="O83" s="437"/>
      <c r="P83" s="410"/>
      <c r="Q83" s="428"/>
      <c r="R83" s="446"/>
      <c r="S83" s="436"/>
      <c r="T83" s="16"/>
      <c r="U83" s="445"/>
      <c r="V83" s="445"/>
      <c r="W83" s="445"/>
      <c r="X83" s="445"/>
      <c r="Y83" s="445"/>
      <c r="Z83" s="445"/>
      <c r="AA83" s="400"/>
      <c r="AB83" s="400"/>
      <c r="AC83" s="400"/>
    </row>
    <row r="84" spans="1:29" ht="14.25">
      <c r="A84" s="382"/>
      <c r="B84" s="404"/>
      <c r="C84" s="408"/>
      <c r="D84" s="418"/>
      <c r="E84" s="409"/>
      <c r="F84" s="438"/>
      <c r="G84" s="416"/>
      <c r="H84" s="409"/>
      <c r="I84" s="406"/>
      <c r="J84" s="449"/>
      <c r="K84" s="449"/>
      <c r="L84" s="450"/>
      <c r="M84" s="448"/>
      <c r="N84" s="450"/>
      <c r="O84" s="437"/>
      <c r="P84" s="410"/>
      <c r="Q84" s="428"/>
      <c r="R84" s="446"/>
      <c r="S84" s="436"/>
      <c r="T84" s="16"/>
      <c r="U84" s="445"/>
      <c r="V84" s="445"/>
      <c r="W84" s="445"/>
      <c r="X84" s="445"/>
      <c r="Y84" s="445"/>
      <c r="Z84" s="445"/>
      <c r="AA84" s="400"/>
      <c r="AB84" s="400"/>
      <c r="AC84" s="400"/>
    </row>
    <row r="85" spans="1:29" s="400" customFormat="1" ht="14.25">
      <c r="A85" s="382"/>
      <c r="B85" s="404"/>
      <c r="C85" s="408"/>
      <c r="D85" s="418"/>
      <c r="E85" s="409"/>
      <c r="F85" s="438"/>
      <c r="G85" s="416"/>
      <c r="H85" s="409"/>
      <c r="I85" s="406"/>
      <c r="J85" s="449"/>
      <c r="K85" s="449"/>
      <c r="L85" s="450"/>
      <c r="M85" s="448"/>
      <c r="N85" s="450"/>
      <c r="O85" s="437"/>
      <c r="P85" s="410"/>
      <c r="Q85" s="428"/>
      <c r="R85" s="443"/>
      <c r="S85" s="445"/>
      <c r="T85" s="445"/>
      <c r="U85" s="445"/>
      <c r="V85" s="445"/>
      <c r="W85" s="445"/>
      <c r="X85" s="445"/>
      <c r="Y85" s="445"/>
      <c r="Z85" s="445"/>
    </row>
    <row r="86" spans="1:29" s="400" customFormat="1" ht="14.25">
      <c r="A86" s="382"/>
      <c r="B86" s="404"/>
      <c r="C86" s="408"/>
      <c r="D86" s="418"/>
      <c r="E86" s="409"/>
      <c r="F86" s="449"/>
      <c r="G86" s="422"/>
      <c r="H86" s="409"/>
      <c r="I86" s="406"/>
      <c r="J86" s="449"/>
      <c r="K86" s="449"/>
      <c r="L86" s="450"/>
      <c r="M86" s="448"/>
      <c r="N86" s="450"/>
      <c r="O86" s="437"/>
      <c r="P86" s="410"/>
      <c r="Q86" s="428"/>
      <c r="R86" s="443"/>
      <c r="S86" s="445"/>
      <c r="T86" s="445"/>
      <c r="U86" s="445"/>
      <c r="V86" s="445"/>
      <c r="W86" s="445"/>
      <c r="X86" s="445"/>
      <c r="Y86" s="445"/>
      <c r="Z86" s="445"/>
    </row>
    <row r="87" spans="1:29" s="400" customFormat="1" ht="14.25">
      <c r="A87" s="382"/>
      <c r="B87" s="404"/>
      <c r="C87" s="408"/>
      <c r="D87" s="418"/>
      <c r="E87" s="409"/>
      <c r="F87" s="449"/>
      <c r="G87" s="422"/>
      <c r="H87" s="409"/>
      <c r="I87" s="406"/>
      <c r="J87" s="449"/>
      <c r="K87" s="449"/>
      <c r="L87" s="450"/>
      <c r="M87" s="448"/>
      <c r="N87" s="450"/>
      <c r="O87" s="437"/>
      <c r="P87" s="410"/>
      <c r="Q87" s="428"/>
      <c r="R87" s="443"/>
      <c r="S87" s="445"/>
      <c r="T87" s="445"/>
      <c r="U87" s="445"/>
      <c r="V87" s="445"/>
      <c r="W87" s="445"/>
      <c r="X87" s="445"/>
      <c r="Y87" s="445"/>
      <c r="Z87" s="445"/>
    </row>
    <row r="88" spans="1:29" s="400" customFormat="1" ht="14.25">
      <c r="A88" s="382"/>
      <c r="B88" s="404"/>
      <c r="C88" s="408"/>
      <c r="D88" s="418"/>
      <c r="E88" s="409"/>
      <c r="F88" s="438"/>
      <c r="G88" s="416"/>
      <c r="H88" s="409"/>
      <c r="I88" s="406"/>
      <c r="J88" s="449"/>
      <c r="K88" s="440"/>
      <c r="L88" s="450"/>
      <c r="M88" s="448"/>
      <c r="N88" s="450"/>
      <c r="O88" s="437"/>
      <c r="P88" s="442"/>
      <c r="Q88" s="428"/>
      <c r="R88" s="443"/>
      <c r="S88" s="445"/>
      <c r="T88" s="445"/>
      <c r="U88" s="445"/>
      <c r="V88" s="445"/>
      <c r="W88" s="445"/>
      <c r="X88" s="445"/>
      <c r="Y88" s="445"/>
      <c r="Z88" s="445"/>
    </row>
    <row r="89" spans="1:29" s="400" customFormat="1" ht="14.25">
      <c r="A89" s="382"/>
      <c r="B89" s="404"/>
      <c r="C89" s="408"/>
      <c r="D89" s="418"/>
      <c r="E89" s="409"/>
      <c r="F89" s="438"/>
      <c r="G89" s="416"/>
      <c r="H89" s="409"/>
      <c r="I89" s="406"/>
      <c r="J89" s="440"/>
      <c r="K89" s="440"/>
      <c r="L89" s="440"/>
      <c r="M89" s="440"/>
      <c r="N89" s="441"/>
      <c r="O89" s="452"/>
      <c r="P89" s="442"/>
      <c r="Q89" s="428"/>
      <c r="R89" s="443"/>
      <c r="S89" s="445"/>
      <c r="T89" s="445"/>
      <c r="U89" s="445"/>
      <c r="V89" s="445"/>
      <c r="W89" s="445"/>
      <c r="X89" s="445"/>
      <c r="Y89" s="445"/>
      <c r="Z89" s="445"/>
    </row>
    <row r="90" spans="1:29" s="400" customFormat="1" ht="14.25">
      <c r="A90" s="382"/>
      <c r="B90" s="404"/>
      <c r="C90" s="408"/>
      <c r="D90" s="418"/>
      <c r="E90" s="409"/>
      <c r="F90" s="449"/>
      <c r="G90" s="422"/>
      <c r="H90" s="409"/>
      <c r="I90" s="406"/>
      <c r="J90" s="449"/>
      <c r="K90" s="449"/>
      <c r="L90" s="450"/>
      <c r="M90" s="448"/>
      <c r="N90" s="450"/>
      <c r="O90" s="437"/>
      <c r="P90" s="410"/>
      <c r="Q90" s="428"/>
      <c r="R90" s="446"/>
      <c r="S90" s="436"/>
      <c r="T90" s="445"/>
      <c r="U90" s="445"/>
      <c r="V90" s="445"/>
      <c r="W90" s="445"/>
      <c r="X90" s="445"/>
      <c r="Y90" s="445"/>
      <c r="Z90" s="445"/>
    </row>
    <row r="91" spans="1:29" s="400" customFormat="1" ht="14.25">
      <c r="A91" s="382"/>
      <c r="B91" s="404"/>
      <c r="C91" s="408"/>
      <c r="D91" s="418"/>
      <c r="E91" s="409"/>
      <c r="F91" s="438"/>
      <c r="G91" s="416"/>
      <c r="H91" s="409"/>
      <c r="I91" s="406"/>
      <c r="J91" s="376"/>
      <c r="K91" s="376"/>
      <c r="L91" s="376"/>
      <c r="M91" s="376"/>
      <c r="N91" s="439"/>
      <c r="O91" s="437"/>
      <c r="P91" s="411"/>
      <c r="Q91" s="428"/>
      <c r="R91" s="446"/>
      <c r="S91" s="436"/>
      <c r="T91" s="445"/>
      <c r="U91" s="445"/>
      <c r="V91" s="445"/>
      <c r="W91" s="445"/>
      <c r="X91" s="445"/>
      <c r="Y91" s="445"/>
      <c r="Z91" s="445"/>
    </row>
    <row r="92" spans="1:29">
      <c r="A92" s="29"/>
      <c r="B92" s="23"/>
      <c r="C92" s="23"/>
      <c r="D92" s="23"/>
      <c r="E92" s="32"/>
      <c r="F92" s="30"/>
      <c r="G92" s="12"/>
      <c r="H92" s="12"/>
      <c r="I92" s="12"/>
      <c r="J92" s="53"/>
      <c r="K92" s="12"/>
      <c r="L92" s="12"/>
      <c r="M92" s="12"/>
      <c r="N92" s="11"/>
      <c r="O92" s="53"/>
      <c r="P92" s="7"/>
      <c r="Q92" s="11"/>
      <c r="R92" s="141"/>
      <c r="S92" s="16"/>
      <c r="T92" s="16"/>
      <c r="U92" s="16"/>
      <c r="V92" s="16"/>
      <c r="W92" s="16"/>
      <c r="X92" s="16"/>
      <c r="Y92" s="16"/>
      <c r="Z92" s="16"/>
    </row>
    <row r="93" spans="1:29">
      <c r="A93" s="29"/>
      <c r="B93" s="23"/>
      <c r="C93" s="23"/>
      <c r="D93" s="23"/>
      <c r="E93" s="32"/>
      <c r="F93" s="30"/>
      <c r="G93" s="41"/>
      <c r="H93" s="42"/>
      <c r="I93" s="82"/>
      <c r="J93" s="17"/>
      <c r="K93" s="83"/>
      <c r="L93" s="84"/>
      <c r="M93" s="85"/>
      <c r="N93" s="86"/>
      <c r="O93" s="87"/>
      <c r="P93" s="11"/>
      <c r="Q93" s="16"/>
      <c r="R93" s="141"/>
      <c r="S93" s="16"/>
      <c r="T93" s="16"/>
      <c r="U93" s="16"/>
      <c r="V93" s="16"/>
      <c r="W93" s="16"/>
      <c r="X93" s="16"/>
      <c r="Y93" s="16"/>
      <c r="Z93" s="16"/>
    </row>
    <row r="94" spans="1:29">
      <c r="A94" s="37"/>
      <c r="B94" s="45"/>
      <c r="C94" s="102"/>
      <c r="D94" s="6"/>
      <c r="E94" s="38"/>
      <c r="F94" s="82"/>
      <c r="G94" s="41"/>
      <c r="H94" s="42"/>
      <c r="I94" s="82"/>
      <c r="J94" s="17"/>
      <c r="K94" s="83"/>
      <c r="L94" s="84"/>
      <c r="M94" s="85"/>
      <c r="N94" s="86"/>
      <c r="O94" s="87"/>
      <c r="P94" s="11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9" ht="15">
      <c r="A95" s="5"/>
      <c r="B95" s="103" t="s">
        <v>619</v>
      </c>
      <c r="C95" s="103"/>
      <c r="D95" s="103"/>
      <c r="E95" s="103"/>
      <c r="F95" s="17"/>
      <c r="G95" s="17"/>
      <c r="H95" s="104"/>
      <c r="I95" s="17"/>
      <c r="J95" s="74"/>
      <c r="K95" s="75"/>
      <c r="L95" s="17"/>
      <c r="M95" s="17"/>
      <c r="N95" s="16"/>
      <c r="O95" s="98"/>
      <c r="P95" s="11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9" ht="38.25">
      <c r="A96" s="20" t="s">
        <v>16</v>
      </c>
      <c r="B96" s="21" t="s">
        <v>575</v>
      </c>
      <c r="C96" s="21"/>
      <c r="D96" s="22" t="s">
        <v>588</v>
      </c>
      <c r="E96" s="21" t="s">
        <v>589</v>
      </c>
      <c r="F96" s="21" t="s">
        <v>590</v>
      </c>
      <c r="G96" s="21" t="s">
        <v>620</v>
      </c>
      <c r="H96" s="21" t="s">
        <v>621</v>
      </c>
      <c r="I96" s="21" t="s">
        <v>593</v>
      </c>
      <c r="J96" s="61" t="s">
        <v>594</v>
      </c>
      <c r="K96" s="21" t="s">
        <v>595</v>
      </c>
      <c r="L96" s="21" t="s">
        <v>596</v>
      </c>
      <c r="M96" s="21" t="s">
        <v>597</v>
      </c>
      <c r="N96" s="22" t="s">
        <v>598</v>
      </c>
      <c r="O96" s="98"/>
      <c r="P96" s="11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2">
        <v>1</v>
      </c>
      <c r="B97" s="105">
        <v>41579</v>
      </c>
      <c r="C97" s="105"/>
      <c r="D97" s="106" t="s">
        <v>622</v>
      </c>
      <c r="E97" s="107" t="s">
        <v>623</v>
      </c>
      <c r="F97" s="108">
        <v>82</v>
      </c>
      <c r="G97" s="107" t="s">
        <v>624</v>
      </c>
      <c r="H97" s="107">
        <v>100</v>
      </c>
      <c r="I97" s="125">
        <v>100</v>
      </c>
      <c r="J97" s="126" t="s">
        <v>625</v>
      </c>
      <c r="K97" s="127">
        <f t="shared" ref="K97:K128" si="42">H97-F97</f>
        <v>18</v>
      </c>
      <c r="L97" s="128">
        <f t="shared" ref="L97:L128" si="43">K97/F97</f>
        <v>0.21951219512195122</v>
      </c>
      <c r="M97" s="129" t="s">
        <v>599</v>
      </c>
      <c r="N97" s="130">
        <v>42657</v>
      </c>
      <c r="O97" s="53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2">
        <v>2</v>
      </c>
      <c r="B98" s="105">
        <v>41794</v>
      </c>
      <c r="C98" s="105"/>
      <c r="D98" s="106" t="s">
        <v>626</v>
      </c>
      <c r="E98" s="107" t="s">
        <v>600</v>
      </c>
      <c r="F98" s="108">
        <v>257</v>
      </c>
      <c r="G98" s="107" t="s">
        <v>624</v>
      </c>
      <c r="H98" s="107">
        <v>300</v>
      </c>
      <c r="I98" s="125">
        <v>300</v>
      </c>
      <c r="J98" s="126" t="s">
        <v>625</v>
      </c>
      <c r="K98" s="127">
        <f t="shared" si="42"/>
        <v>43</v>
      </c>
      <c r="L98" s="128">
        <f t="shared" si="43"/>
        <v>0.16731517509727625</v>
      </c>
      <c r="M98" s="129" t="s">
        <v>599</v>
      </c>
      <c r="N98" s="130">
        <v>41822</v>
      </c>
      <c r="O98" s="53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2">
        <v>3</v>
      </c>
      <c r="B99" s="105">
        <v>41828</v>
      </c>
      <c r="C99" s="105"/>
      <c r="D99" s="106" t="s">
        <v>627</v>
      </c>
      <c r="E99" s="107" t="s">
        <v>600</v>
      </c>
      <c r="F99" s="108">
        <v>393</v>
      </c>
      <c r="G99" s="107" t="s">
        <v>624</v>
      </c>
      <c r="H99" s="107">
        <v>468</v>
      </c>
      <c r="I99" s="125">
        <v>468</v>
      </c>
      <c r="J99" s="126" t="s">
        <v>625</v>
      </c>
      <c r="K99" s="127">
        <f t="shared" si="42"/>
        <v>75</v>
      </c>
      <c r="L99" s="128">
        <f t="shared" si="43"/>
        <v>0.19083969465648856</v>
      </c>
      <c r="M99" s="129" t="s">
        <v>599</v>
      </c>
      <c r="N99" s="130">
        <v>41863</v>
      </c>
      <c r="O99" s="53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2">
        <v>4</v>
      </c>
      <c r="B100" s="105">
        <v>41857</v>
      </c>
      <c r="C100" s="105"/>
      <c r="D100" s="106" t="s">
        <v>628</v>
      </c>
      <c r="E100" s="107" t="s">
        <v>600</v>
      </c>
      <c r="F100" s="108">
        <v>205</v>
      </c>
      <c r="G100" s="107" t="s">
        <v>624</v>
      </c>
      <c r="H100" s="107">
        <v>275</v>
      </c>
      <c r="I100" s="125">
        <v>250</v>
      </c>
      <c r="J100" s="126" t="s">
        <v>625</v>
      </c>
      <c r="K100" s="127">
        <f t="shared" si="42"/>
        <v>70</v>
      </c>
      <c r="L100" s="128">
        <f t="shared" si="43"/>
        <v>0.34146341463414637</v>
      </c>
      <c r="M100" s="129" t="s">
        <v>599</v>
      </c>
      <c r="N100" s="130">
        <v>41962</v>
      </c>
      <c r="O100" s="53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2">
        <v>5</v>
      </c>
      <c r="B101" s="105">
        <v>41886</v>
      </c>
      <c r="C101" s="105"/>
      <c r="D101" s="106" t="s">
        <v>629</v>
      </c>
      <c r="E101" s="107" t="s">
        <v>600</v>
      </c>
      <c r="F101" s="108">
        <v>162</v>
      </c>
      <c r="G101" s="107" t="s">
        <v>624</v>
      </c>
      <c r="H101" s="107">
        <v>190</v>
      </c>
      <c r="I101" s="125">
        <v>190</v>
      </c>
      <c r="J101" s="126" t="s">
        <v>625</v>
      </c>
      <c r="K101" s="127">
        <f t="shared" si="42"/>
        <v>28</v>
      </c>
      <c r="L101" s="128">
        <f t="shared" si="43"/>
        <v>0.1728395061728395</v>
      </c>
      <c r="M101" s="129" t="s">
        <v>599</v>
      </c>
      <c r="N101" s="130">
        <v>42006</v>
      </c>
      <c r="O101" s="53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2">
        <v>6</v>
      </c>
      <c r="B102" s="105">
        <v>41886</v>
      </c>
      <c r="C102" s="105"/>
      <c r="D102" s="106" t="s">
        <v>630</v>
      </c>
      <c r="E102" s="107" t="s">
        <v>600</v>
      </c>
      <c r="F102" s="108">
        <v>75</v>
      </c>
      <c r="G102" s="107" t="s">
        <v>624</v>
      </c>
      <c r="H102" s="107">
        <v>91.5</v>
      </c>
      <c r="I102" s="125" t="s">
        <v>631</v>
      </c>
      <c r="J102" s="126" t="s">
        <v>632</v>
      </c>
      <c r="K102" s="127">
        <f t="shared" si="42"/>
        <v>16.5</v>
      </c>
      <c r="L102" s="128">
        <f t="shared" si="43"/>
        <v>0.22</v>
      </c>
      <c r="M102" s="129" t="s">
        <v>599</v>
      </c>
      <c r="N102" s="130">
        <v>41954</v>
      </c>
      <c r="O102" s="53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2">
        <v>7</v>
      </c>
      <c r="B103" s="105">
        <v>41913</v>
      </c>
      <c r="C103" s="105"/>
      <c r="D103" s="106" t="s">
        <v>633</v>
      </c>
      <c r="E103" s="107" t="s">
        <v>600</v>
      </c>
      <c r="F103" s="108">
        <v>850</v>
      </c>
      <c r="G103" s="107" t="s">
        <v>624</v>
      </c>
      <c r="H103" s="107">
        <v>982.5</v>
      </c>
      <c r="I103" s="125">
        <v>1050</v>
      </c>
      <c r="J103" s="126" t="s">
        <v>634</v>
      </c>
      <c r="K103" s="127">
        <f t="shared" si="42"/>
        <v>132.5</v>
      </c>
      <c r="L103" s="128">
        <f t="shared" si="43"/>
        <v>0.15588235294117647</v>
      </c>
      <c r="M103" s="129" t="s">
        <v>599</v>
      </c>
      <c r="N103" s="130">
        <v>42039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2">
        <v>8</v>
      </c>
      <c r="B104" s="105">
        <v>41913</v>
      </c>
      <c r="C104" s="105"/>
      <c r="D104" s="106" t="s">
        <v>635</v>
      </c>
      <c r="E104" s="107" t="s">
        <v>600</v>
      </c>
      <c r="F104" s="108">
        <v>475</v>
      </c>
      <c r="G104" s="107" t="s">
        <v>624</v>
      </c>
      <c r="H104" s="107">
        <v>515</v>
      </c>
      <c r="I104" s="125">
        <v>600</v>
      </c>
      <c r="J104" s="126" t="s">
        <v>636</v>
      </c>
      <c r="K104" s="127">
        <f t="shared" si="42"/>
        <v>40</v>
      </c>
      <c r="L104" s="128">
        <f t="shared" si="43"/>
        <v>8.4210526315789472E-2</v>
      </c>
      <c r="M104" s="129" t="s">
        <v>599</v>
      </c>
      <c r="N104" s="130">
        <v>41939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2">
        <v>9</v>
      </c>
      <c r="B105" s="105">
        <v>41913</v>
      </c>
      <c r="C105" s="105"/>
      <c r="D105" s="106" t="s">
        <v>637</v>
      </c>
      <c r="E105" s="107" t="s">
        <v>600</v>
      </c>
      <c r="F105" s="108">
        <v>86</v>
      </c>
      <c r="G105" s="107" t="s">
        <v>624</v>
      </c>
      <c r="H105" s="107">
        <v>99</v>
      </c>
      <c r="I105" s="125">
        <v>140</v>
      </c>
      <c r="J105" s="126" t="s">
        <v>638</v>
      </c>
      <c r="K105" s="127">
        <f t="shared" si="42"/>
        <v>13</v>
      </c>
      <c r="L105" s="128">
        <f t="shared" si="43"/>
        <v>0.15116279069767441</v>
      </c>
      <c r="M105" s="129" t="s">
        <v>599</v>
      </c>
      <c r="N105" s="130">
        <v>41939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2">
        <v>10</v>
      </c>
      <c r="B106" s="105">
        <v>41926</v>
      </c>
      <c r="C106" s="105"/>
      <c r="D106" s="106" t="s">
        <v>639</v>
      </c>
      <c r="E106" s="107" t="s">
        <v>600</v>
      </c>
      <c r="F106" s="108">
        <v>496.6</v>
      </c>
      <c r="G106" s="107" t="s">
        <v>624</v>
      </c>
      <c r="H106" s="107">
        <v>621</v>
      </c>
      <c r="I106" s="125">
        <v>580</v>
      </c>
      <c r="J106" s="126" t="s">
        <v>625</v>
      </c>
      <c r="K106" s="127">
        <f t="shared" si="42"/>
        <v>124.39999999999998</v>
      </c>
      <c r="L106" s="128">
        <f t="shared" si="43"/>
        <v>0.25050342327829234</v>
      </c>
      <c r="M106" s="129" t="s">
        <v>599</v>
      </c>
      <c r="N106" s="130">
        <v>42605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2">
        <v>11</v>
      </c>
      <c r="B107" s="105">
        <v>41926</v>
      </c>
      <c r="C107" s="105"/>
      <c r="D107" s="106" t="s">
        <v>640</v>
      </c>
      <c r="E107" s="107" t="s">
        <v>600</v>
      </c>
      <c r="F107" s="108">
        <v>2481.9</v>
      </c>
      <c r="G107" s="107" t="s">
        <v>624</v>
      </c>
      <c r="H107" s="107">
        <v>2840</v>
      </c>
      <c r="I107" s="125">
        <v>2870</v>
      </c>
      <c r="J107" s="126" t="s">
        <v>641</v>
      </c>
      <c r="K107" s="127">
        <f t="shared" si="42"/>
        <v>358.09999999999991</v>
      </c>
      <c r="L107" s="128">
        <f t="shared" si="43"/>
        <v>0.14428462065353154</v>
      </c>
      <c r="M107" s="129" t="s">
        <v>599</v>
      </c>
      <c r="N107" s="130">
        <v>42017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2">
        <v>12</v>
      </c>
      <c r="B108" s="105">
        <v>41928</v>
      </c>
      <c r="C108" s="105"/>
      <c r="D108" s="106" t="s">
        <v>642</v>
      </c>
      <c r="E108" s="107" t="s">
        <v>600</v>
      </c>
      <c r="F108" s="108">
        <v>84.5</v>
      </c>
      <c r="G108" s="107" t="s">
        <v>624</v>
      </c>
      <c r="H108" s="107">
        <v>93</v>
      </c>
      <c r="I108" s="125">
        <v>110</v>
      </c>
      <c r="J108" s="126" t="s">
        <v>643</v>
      </c>
      <c r="K108" s="127">
        <f t="shared" si="42"/>
        <v>8.5</v>
      </c>
      <c r="L108" s="128">
        <f t="shared" si="43"/>
        <v>0.10059171597633136</v>
      </c>
      <c r="M108" s="129" t="s">
        <v>599</v>
      </c>
      <c r="N108" s="130">
        <v>41939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2">
        <v>13</v>
      </c>
      <c r="B109" s="105">
        <v>41928</v>
      </c>
      <c r="C109" s="105"/>
      <c r="D109" s="106" t="s">
        <v>644</v>
      </c>
      <c r="E109" s="107" t="s">
        <v>600</v>
      </c>
      <c r="F109" s="108">
        <v>401</v>
      </c>
      <c r="G109" s="107" t="s">
        <v>624</v>
      </c>
      <c r="H109" s="107">
        <v>428</v>
      </c>
      <c r="I109" s="125">
        <v>450</v>
      </c>
      <c r="J109" s="126" t="s">
        <v>645</v>
      </c>
      <c r="K109" s="127">
        <f t="shared" si="42"/>
        <v>27</v>
      </c>
      <c r="L109" s="128">
        <f t="shared" si="43"/>
        <v>6.7331670822942641E-2</v>
      </c>
      <c r="M109" s="129" t="s">
        <v>599</v>
      </c>
      <c r="N109" s="130">
        <v>42020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2">
        <v>14</v>
      </c>
      <c r="B110" s="105">
        <v>41928</v>
      </c>
      <c r="C110" s="105"/>
      <c r="D110" s="106" t="s">
        <v>646</v>
      </c>
      <c r="E110" s="107" t="s">
        <v>600</v>
      </c>
      <c r="F110" s="108">
        <v>101</v>
      </c>
      <c r="G110" s="107" t="s">
        <v>624</v>
      </c>
      <c r="H110" s="107">
        <v>112</v>
      </c>
      <c r="I110" s="125">
        <v>120</v>
      </c>
      <c r="J110" s="126" t="s">
        <v>647</v>
      </c>
      <c r="K110" s="127">
        <f t="shared" si="42"/>
        <v>11</v>
      </c>
      <c r="L110" s="128">
        <f t="shared" si="43"/>
        <v>0.10891089108910891</v>
      </c>
      <c r="M110" s="129" t="s">
        <v>599</v>
      </c>
      <c r="N110" s="130">
        <v>41939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2">
        <v>15</v>
      </c>
      <c r="B111" s="105">
        <v>41954</v>
      </c>
      <c r="C111" s="105"/>
      <c r="D111" s="106" t="s">
        <v>648</v>
      </c>
      <c r="E111" s="107" t="s">
        <v>600</v>
      </c>
      <c r="F111" s="108">
        <v>59</v>
      </c>
      <c r="G111" s="107" t="s">
        <v>624</v>
      </c>
      <c r="H111" s="107">
        <v>76</v>
      </c>
      <c r="I111" s="125">
        <v>76</v>
      </c>
      <c r="J111" s="126" t="s">
        <v>625</v>
      </c>
      <c r="K111" s="127">
        <f t="shared" si="42"/>
        <v>17</v>
      </c>
      <c r="L111" s="128">
        <f t="shared" si="43"/>
        <v>0.28813559322033899</v>
      </c>
      <c r="M111" s="129" t="s">
        <v>599</v>
      </c>
      <c r="N111" s="130">
        <v>43032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16</v>
      </c>
      <c r="B112" s="105">
        <v>41954</v>
      </c>
      <c r="C112" s="105"/>
      <c r="D112" s="106" t="s">
        <v>637</v>
      </c>
      <c r="E112" s="107" t="s">
        <v>600</v>
      </c>
      <c r="F112" s="108">
        <v>99</v>
      </c>
      <c r="G112" s="107" t="s">
        <v>624</v>
      </c>
      <c r="H112" s="107">
        <v>120</v>
      </c>
      <c r="I112" s="125">
        <v>120</v>
      </c>
      <c r="J112" s="126" t="s">
        <v>649</v>
      </c>
      <c r="K112" s="127">
        <f t="shared" si="42"/>
        <v>21</v>
      </c>
      <c r="L112" s="128">
        <f t="shared" si="43"/>
        <v>0.21212121212121213</v>
      </c>
      <c r="M112" s="129" t="s">
        <v>599</v>
      </c>
      <c r="N112" s="130">
        <v>41960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17</v>
      </c>
      <c r="B113" s="105">
        <v>41956</v>
      </c>
      <c r="C113" s="105"/>
      <c r="D113" s="106" t="s">
        <v>650</v>
      </c>
      <c r="E113" s="107" t="s">
        <v>600</v>
      </c>
      <c r="F113" s="108">
        <v>22</v>
      </c>
      <c r="G113" s="107" t="s">
        <v>624</v>
      </c>
      <c r="H113" s="107">
        <v>33.549999999999997</v>
      </c>
      <c r="I113" s="125">
        <v>32</v>
      </c>
      <c r="J113" s="126" t="s">
        <v>651</v>
      </c>
      <c r="K113" s="127">
        <f t="shared" si="42"/>
        <v>11.549999999999997</v>
      </c>
      <c r="L113" s="128">
        <f t="shared" si="43"/>
        <v>0.52499999999999991</v>
      </c>
      <c r="M113" s="129" t="s">
        <v>599</v>
      </c>
      <c r="N113" s="130">
        <v>42188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18</v>
      </c>
      <c r="B114" s="105">
        <v>41976</v>
      </c>
      <c r="C114" s="105"/>
      <c r="D114" s="106" t="s">
        <v>652</v>
      </c>
      <c r="E114" s="107" t="s">
        <v>600</v>
      </c>
      <c r="F114" s="108">
        <v>440</v>
      </c>
      <c r="G114" s="107" t="s">
        <v>624</v>
      </c>
      <c r="H114" s="107">
        <v>520</v>
      </c>
      <c r="I114" s="125">
        <v>520</v>
      </c>
      <c r="J114" s="126" t="s">
        <v>653</v>
      </c>
      <c r="K114" s="127">
        <f t="shared" si="42"/>
        <v>80</v>
      </c>
      <c r="L114" s="128">
        <f t="shared" si="43"/>
        <v>0.18181818181818182</v>
      </c>
      <c r="M114" s="129" t="s">
        <v>599</v>
      </c>
      <c r="N114" s="130">
        <v>42208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19</v>
      </c>
      <c r="B115" s="105">
        <v>41976</v>
      </c>
      <c r="C115" s="105"/>
      <c r="D115" s="106" t="s">
        <v>654</v>
      </c>
      <c r="E115" s="107" t="s">
        <v>600</v>
      </c>
      <c r="F115" s="108">
        <v>360</v>
      </c>
      <c r="G115" s="107" t="s">
        <v>624</v>
      </c>
      <c r="H115" s="107">
        <v>427</v>
      </c>
      <c r="I115" s="125">
        <v>425</v>
      </c>
      <c r="J115" s="126" t="s">
        <v>655</v>
      </c>
      <c r="K115" s="127">
        <f t="shared" si="42"/>
        <v>67</v>
      </c>
      <c r="L115" s="128">
        <f t="shared" si="43"/>
        <v>0.18611111111111112</v>
      </c>
      <c r="M115" s="129" t="s">
        <v>599</v>
      </c>
      <c r="N115" s="130">
        <v>42058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20</v>
      </c>
      <c r="B116" s="105">
        <v>42012</v>
      </c>
      <c r="C116" s="105"/>
      <c r="D116" s="106" t="s">
        <v>656</v>
      </c>
      <c r="E116" s="107" t="s">
        <v>600</v>
      </c>
      <c r="F116" s="108">
        <v>360</v>
      </c>
      <c r="G116" s="107" t="s">
        <v>624</v>
      </c>
      <c r="H116" s="107">
        <v>455</v>
      </c>
      <c r="I116" s="125">
        <v>420</v>
      </c>
      <c r="J116" s="126" t="s">
        <v>657</v>
      </c>
      <c r="K116" s="127">
        <f t="shared" si="42"/>
        <v>95</v>
      </c>
      <c r="L116" s="128">
        <f t="shared" si="43"/>
        <v>0.2638888888888889</v>
      </c>
      <c r="M116" s="129" t="s">
        <v>599</v>
      </c>
      <c r="N116" s="130">
        <v>42024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21</v>
      </c>
      <c r="B117" s="105">
        <v>42012</v>
      </c>
      <c r="C117" s="105"/>
      <c r="D117" s="106" t="s">
        <v>658</v>
      </c>
      <c r="E117" s="107" t="s">
        <v>600</v>
      </c>
      <c r="F117" s="108">
        <v>130</v>
      </c>
      <c r="G117" s="107"/>
      <c r="H117" s="107">
        <v>175.5</v>
      </c>
      <c r="I117" s="125">
        <v>165</v>
      </c>
      <c r="J117" s="126" t="s">
        <v>659</v>
      </c>
      <c r="K117" s="127">
        <f t="shared" si="42"/>
        <v>45.5</v>
      </c>
      <c r="L117" s="128">
        <f t="shared" si="43"/>
        <v>0.35</v>
      </c>
      <c r="M117" s="129" t="s">
        <v>599</v>
      </c>
      <c r="N117" s="130">
        <v>43088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22</v>
      </c>
      <c r="B118" s="105">
        <v>42040</v>
      </c>
      <c r="C118" s="105"/>
      <c r="D118" s="106" t="s">
        <v>390</v>
      </c>
      <c r="E118" s="107" t="s">
        <v>623</v>
      </c>
      <c r="F118" s="108">
        <v>98</v>
      </c>
      <c r="G118" s="107"/>
      <c r="H118" s="107">
        <v>120</v>
      </c>
      <c r="I118" s="125">
        <v>120</v>
      </c>
      <c r="J118" s="126" t="s">
        <v>625</v>
      </c>
      <c r="K118" s="127">
        <f t="shared" si="42"/>
        <v>22</v>
      </c>
      <c r="L118" s="128">
        <f t="shared" si="43"/>
        <v>0.22448979591836735</v>
      </c>
      <c r="M118" s="129" t="s">
        <v>599</v>
      </c>
      <c r="N118" s="130">
        <v>42753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23</v>
      </c>
      <c r="B119" s="105">
        <v>42040</v>
      </c>
      <c r="C119" s="105"/>
      <c r="D119" s="106" t="s">
        <v>660</v>
      </c>
      <c r="E119" s="107" t="s">
        <v>623</v>
      </c>
      <c r="F119" s="108">
        <v>196</v>
      </c>
      <c r="G119" s="107"/>
      <c r="H119" s="107">
        <v>262</v>
      </c>
      <c r="I119" s="125">
        <v>255</v>
      </c>
      <c r="J119" s="126" t="s">
        <v>625</v>
      </c>
      <c r="K119" s="127">
        <f t="shared" si="42"/>
        <v>66</v>
      </c>
      <c r="L119" s="128">
        <f t="shared" si="43"/>
        <v>0.33673469387755101</v>
      </c>
      <c r="M119" s="129" t="s">
        <v>599</v>
      </c>
      <c r="N119" s="130">
        <v>42599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24</v>
      </c>
      <c r="B120" s="109">
        <v>42067</v>
      </c>
      <c r="C120" s="109"/>
      <c r="D120" s="110" t="s">
        <v>389</v>
      </c>
      <c r="E120" s="111" t="s">
        <v>623</v>
      </c>
      <c r="F120" s="112">
        <v>235</v>
      </c>
      <c r="G120" s="112"/>
      <c r="H120" s="113">
        <v>77</v>
      </c>
      <c r="I120" s="131" t="s">
        <v>661</v>
      </c>
      <c r="J120" s="132" t="s">
        <v>662</v>
      </c>
      <c r="K120" s="133">
        <f t="shared" si="42"/>
        <v>-158</v>
      </c>
      <c r="L120" s="134">
        <f t="shared" si="43"/>
        <v>-0.67234042553191486</v>
      </c>
      <c r="M120" s="135" t="s">
        <v>663</v>
      </c>
      <c r="N120" s="136">
        <v>43522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25</v>
      </c>
      <c r="B121" s="105">
        <v>42067</v>
      </c>
      <c r="C121" s="105"/>
      <c r="D121" s="106" t="s">
        <v>481</v>
      </c>
      <c r="E121" s="107" t="s">
        <v>623</v>
      </c>
      <c r="F121" s="108">
        <v>185</v>
      </c>
      <c r="G121" s="107"/>
      <c r="H121" s="107">
        <v>224</v>
      </c>
      <c r="I121" s="125" t="s">
        <v>664</v>
      </c>
      <c r="J121" s="126" t="s">
        <v>625</v>
      </c>
      <c r="K121" s="127">
        <f t="shared" si="42"/>
        <v>39</v>
      </c>
      <c r="L121" s="128">
        <f t="shared" si="43"/>
        <v>0.21081081081081082</v>
      </c>
      <c r="M121" s="129" t="s">
        <v>599</v>
      </c>
      <c r="N121" s="130">
        <v>42647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363">
        <v>26</v>
      </c>
      <c r="B122" s="114">
        <v>42090</v>
      </c>
      <c r="C122" s="114"/>
      <c r="D122" s="115" t="s">
        <v>665</v>
      </c>
      <c r="E122" s="116" t="s">
        <v>623</v>
      </c>
      <c r="F122" s="117">
        <v>49.5</v>
      </c>
      <c r="G122" s="118"/>
      <c r="H122" s="118">
        <v>15.85</v>
      </c>
      <c r="I122" s="118">
        <v>67</v>
      </c>
      <c r="J122" s="137" t="s">
        <v>666</v>
      </c>
      <c r="K122" s="118">
        <f t="shared" si="42"/>
        <v>-33.65</v>
      </c>
      <c r="L122" s="138">
        <f t="shared" si="43"/>
        <v>-0.67979797979797973</v>
      </c>
      <c r="M122" s="135" t="s">
        <v>663</v>
      </c>
      <c r="N122" s="139">
        <v>43627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27</v>
      </c>
      <c r="B123" s="105">
        <v>42093</v>
      </c>
      <c r="C123" s="105"/>
      <c r="D123" s="106" t="s">
        <v>667</v>
      </c>
      <c r="E123" s="107" t="s">
        <v>623</v>
      </c>
      <c r="F123" s="108">
        <v>183.5</v>
      </c>
      <c r="G123" s="107"/>
      <c r="H123" s="107">
        <v>219</v>
      </c>
      <c r="I123" s="125">
        <v>218</v>
      </c>
      <c r="J123" s="126" t="s">
        <v>668</v>
      </c>
      <c r="K123" s="127">
        <f t="shared" si="42"/>
        <v>35.5</v>
      </c>
      <c r="L123" s="128">
        <f t="shared" si="43"/>
        <v>0.19346049046321526</v>
      </c>
      <c r="M123" s="129" t="s">
        <v>599</v>
      </c>
      <c r="N123" s="130">
        <v>42103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28</v>
      </c>
      <c r="B124" s="105">
        <v>42114</v>
      </c>
      <c r="C124" s="105"/>
      <c r="D124" s="106" t="s">
        <v>669</v>
      </c>
      <c r="E124" s="107" t="s">
        <v>623</v>
      </c>
      <c r="F124" s="108">
        <f>(227+237)/2</f>
        <v>232</v>
      </c>
      <c r="G124" s="107"/>
      <c r="H124" s="107">
        <v>298</v>
      </c>
      <c r="I124" s="125">
        <v>298</v>
      </c>
      <c r="J124" s="126" t="s">
        <v>625</v>
      </c>
      <c r="K124" s="127">
        <f t="shared" si="42"/>
        <v>66</v>
      </c>
      <c r="L124" s="128">
        <f t="shared" si="43"/>
        <v>0.28448275862068967</v>
      </c>
      <c r="M124" s="129" t="s">
        <v>599</v>
      </c>
      <c r="N124" s="130">
        <v>42823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29</v>
      </c>
      <c r="B125" s="105">
        <v>42128</v>
      </c>
      <c r="C125" s="105"/>
      <c r="D125" s="106" t="s">
        <v>670</v>
      </c>
      <c r="E125" s="107" t="s">
        <v>600</v>
      </c>
      <c r="F125" s="108">
        <v>385</v>
      </c>
      <c r="G125" s="107"/>
      <c r="H125" s="107">
        <f>212.5+331</f>
        <v>543.5</v>
      </c>
      <c r="I125" s="125">
        <v>510</v>
      </c>
      <c r="J125" s="126" t="s">
        <v>671</v>
      </c>
      <c r="K125" s="127">
        <f t="shared" si="42"/>
        <v>158.5</v>
      </c>
      <c r="L125" s="128">
        <f t="shared" si="43"/>
        <v>0.41168831168831171</v>
      </c>
      <c r="M125" s="129" t="s">
        <v>599</v>
      </c>
      <c r="N125" s="130">
        <v>42235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30</v>
      </c>
      <c r="B126" s="105">
        <v>42128</v>
      </c>
      <c r="C126" s="105"/>
      <c r="D126" s="106" t="s">
        <v>672</v>
      </c>
      <c r="E126" s="107" t="s">
        <v>600</v>
      </c>
      <c r="F126" s="108">
        <v>115.5</v>
      </c>
      <c r="G126" s="107"/>
      <c r="H126" s="107">
        <v>146</v>
      </c>
      <c r="I126" s="125">
        <v>142</v>
      </c>
      <c r="J126" s="126" t="s">
        <v>673</v>
      </c>
      <c r="K126" s="127">
        <f t="shared" si="42"/>
        <v>30.5</v>
      </c>
      <c r="L126" s="128">
        <f t="shared" si="43"/>
        <v>0.26406926406926406</v>
      </c>
      <c r="M126" s="129" t="s">
        <v>599</v>
      </c>
      <c r="N126" s="130">
        <v>42202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31</v>
      </c>
      <c r="B127" s="105">
        <v>42151</v>
      </c>
      <c r="C127" s="105"/>
      <c r="D127" s="106" t="s">
        <v>674</v>
      </c>
      <c r="E127" s="107" t="s">
        <v>600</v>
      </c>
      <c r="F127" s="108">
        <v>237.5</v>
      </c>
      <c r="G127" s="107"/>
      <c r="H127" s="107">
        <v>279.5</v>
      </c>
      <c r="I127" s="125">
        <v>278</v>
      </c>
      <c r="J127" s="126" t="s">
        <v>625</v>
      </c>
      <c r="K127" s="127">
        <f t="shared" si="42"/>
        <v>42</v>
      </c>
      <c r="L127" s="128">
        <f t="shared" si="43"/>
        <v>0.17684210526315788</v>
      </c>
      <c r="M127" s="129" t="s">
        <v>599</v>
      </c>
      <c r="N127" s="130">
        <v>42222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32</v>
      </c>
      <c r="B128" s="105">
        <v>42174</v>
      </c>
      <c r="C128" s="105"/>
      <c r="D128" s="106" t="s">
        <v>644</v>
      </c>
      <c r="E128" s="107" t="s">
        <v>623</v>
      </c>
      <c r="F128" s="108">
        <v>340</v>
      </c>
      <c r="G128" s="107"/>
      <c r="H128" s="107">
        <v>448</v>
      </c>
      <c r="I128" s="125">
        <v>448</v>
      </c>
      <c r="J128" s="126" t="s">
        <v>625</v>
      </c>
      <c r="K128" s="127">
        <f t="shared" si="42"/>
        <v>108</v>
      </c>
      <c r="L128" s="128">
        <f t="shared" si="43"/>
        <v>0.31764705882352939</v>
      </c>
      <c r="M128" s="129" t="s">
        <v>599</v>
      </c>
      <c r="N128" s="130">
        <v>43018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33</v>
      </c>
      <c r="B129" s="105">
        <v>42191</v>
      </c>
      <c r="C129" s="105"/>
      <c r="D129" s="106" t="s">
        <v>675</v>
      </c>
      <c r="E129" s="107" t="s">
        <v>623</v>
      </c>
      <c r="F129" s="108">
        <v>390</v>
      </c>
      <c r="G129" s="107"/>
      <c r="H129" s="107">
        <v>460</v>
      </c>
      <c r="I129" s="125">
        <v>460</v>
      </c>
      <c r="J129" s="126" t="s">
        <v>625</v>
      </c>
      <c r="K129" s="127">
        <f t="shared" ref="K129:K149" si="44">H129-F129</f>
        <v>70</v>
      </c>
      <c r="L129" s="128">
        <f t="shared" ref="L129:L149" si="45">K129/F129</f>
        <v>0.17948717948717949</v>
      </c>
      <c r="M129" s="129" t="s">
        <v>599</v>
      </c>
      <c r="N129" s="130">
        <v>42478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34</v>
      </c>
      <c r="B130" s="109">
        <v>42195</v>
      </c>
      <c r="C130" s="109"/>
      <c r="D130" s="110" t="s">
        <v>676</v>
      </c>
      <c r="E130" s="111" t="s">
        <v>623</v>
      </c>
      <c r="F130" s="112">
        <v>122.5</v>
      </c>
      <c r="G130" s="112"/>
      <c r="H130" s="113">
        <v>61</v>
      </c>
      <c r="I130" s="131">
        <v>172</v>
      </c>
      <c r="J130" s="132" t="s">
        <v>677</v>
      </c>
      <c r="K130" s="133">
        <f t="shared" si="44"/>
        <v>-61.5</v>
      </c>
      <c r="L130" s="134">
        <f t="shared" si="45"/>
        <v>-0.50204081632653064</v>
      </c>
      <c r="M130" s="135" t="s">
        <v>663</v>
      </c>
      <c r="N130" s="136">
        <v>43333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35</v>
      </c>
      <c r="B131" s="105">
        <v>42219</v>
      </c>
      <c r="C131" s="105"/>
      <c r="D131" s="106" t="s">
        <v>678</v>
      </c>
      <c r="E131" s="107" t="s">
        <v>623</v>
      </c>
      <c r="F131" s="108">
        <v>297.5</v>
      </c>
      <c r="G131" s="107"/>
      <c r="H131" s="107">
        <v>350</v>
      </c>
      <c r="I131" s="125">
        <v>360</v>
      </c>
      <c r="J131" s="126" t="s">
        <v>679</v>
      </c>
      <c r="K131" s="127">
        <f t="shared" si="44"/>
        <v>52.5</v>
      </c>
      <c r="L131" s="128">
        <f t="shared" si="45"/>
        <v>0.17647058823529413</v>
      </c>
      <c r="M131" s="129" t="s">
        <v>599</v>
      </c>
      <c r="N131" s="130">
        <v>42232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36</v>
      </c>
      <c r="B132" s="105">
        <v>42219</v>
      </c>
      <c r="C132" s="105"/>
      <c r="D132" s="106" t="s">
        <v>680</v>
      </c>
      <c r="E132" s="107" t="s">
        <v>623</v>
      </c>
      <c r="F132" s="108">
        <v>115.5</v>
      </c>
      <c r="G132" s="107"/>
      <c r="H132" s="107">
        <v>149</v>
      </c>
      <c r="I132" s="125">
        <v>140</v>
      </c>
      <c r="J132" s="140" t="s">
        <v>681</v>
      </c>
      <c r="K132" s="127">
        <f t="shared" si="44"/>
        <v>33.5</v>
      </c>
      <c r="L132" s="128">
        <f t="shared" si="45"/>
        <v>0.29004329004329005</v>
      </c>
      <c r="M132" s="129" t="s">
        <v>599</v>
      </c>
      <c r="N132" s="130">
        <v>42740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37</v>
      </c>
      <c r="B133" s="105">
        <v>42251</v>
      </c>
      <c r="C133" s="105"/>
      <c r="D133" s="106" t="s">
        <v>674</v>
      </c>
      <c r="E133" s="107" t="s">
        <v>623</v>
      </c>
      <c r="F133" s="108">
        <v>226</v>
      </c>
      <c r="G133" s="107"/>
      <c r="H133" s="107">
        <v>292</v>
      </c>
      <c r="I133" s="125">
        <v>292</v>
      </c>
      <c r="J133" s="126" t="s">
        <v>682</v>
      </c>
      <c r="K133" s="127">
        <f t="shared" si="44"/>
        <v>66</v>
      </c>
      <c r="L133" s="128">
        <f t="shared" si="45"/>
        <v>0.29203539823008851</v>
      </c>
      <c r="M133" s="129" t="s">
        <v>599</v>
      </c>
      <c r="N133" s="130">
        <v>42286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38</v>
      </c>
      <c r="B134" s="105">
        <v>42254</v>
      </c>
      <c r="C134" s="105"/>
      <c r="D134" s="106" t="s">
        <v>669</v>
      </c>
      <c r="E134" s="107" t="s">
        <v>623</v>
      </c>
      <c r="F134" s="108">
        <v>232.5</v>
      </c>
      <c r="G134" s="107"/>
      <c r="H134" s="107">
        <v>312.5</v>
      </c>
      <c r="I134" s="125">
        <v>310</v>
      </c>
      <c r="J134" s="126" t="s">
        <v>625</v>
      </c>
      <c r="K134" s="127">
        <f t="shared" si="44"/>
        <v>80</v>
      </c>
      <c r="L134" s="128">
        <f t="shared" si="45"/>
        <v>0.34408602150537637</v>
      </c>
      <c r="M134" s="129" t="s">
        <v>599</v>
      </c>
      <c r="N134" s="130">
        <v>42823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39</v>
      </c>
      <c r="B135" s="105">
        <v>42268</v>
      </c>
      <c r="C135" s="105"/>
      <c r="D135" s="106" t="s">
        <v>683</v>
      </c>
      <c r="E135" s="107" t="s">
        <v>623</v>
      </c>
      <c r="F135" s="108">
        <v>196.5</v>
      </c>
      <c r="G135" s="107"/>
      <c r="H135" s="107">
        <v>238</v>
      </c>
      <c r="I135" s="125">
        <v>238</v>
      </c>
      <c r="J135" s="126" t="s">
        <v>682</v>
      </c>
      <c r="K135" s="127">
        <f t="shared" si="44"/>
        <v>41.5</v>
      </c>
      <c r="L135" s="128">
        <f t="shared" si="45"/>
        <v>0.21119592875318066</v>
      </c>
      <c r="M135" s="129" t="s">
        <v>599</v>
      </c>
      <c r="N135" s="130">
        <v>42291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40</v>
      </c>
      <c r="B136" s="105">
        <v>42271</v>
      </c>
      <c r="C136" s="105"/>
      <c r="D136" s="106" t="s">
        <v>622</v>
      </c>
      <c r="E136" s="107" t="s">
        <v>623</v>
      </c>
      <c r="F136" s="108">
        <v>65</v>
      </c>
      <c r="G136" s="107"/>
      <c r="H136" s="107">
        <v>82</v>
      </c>
      <c r="I136" s="125">
        <v>82</v>
      </c>
      <c r="J136" s="126" t="s">
        <v>682</v>
      </c>
      <c r="K136" s="127">
        <f t="shared" si="44"/>
        <v>17</v>
      </c>
      <c r="L136" s="128">
        <f t="shared" si="45"/>
        <v>0.26153846153846155</v>
      </c>
      <c r="M136" s="129" t="s">
        <v>599</v>
      </c>
      <c r="N136" s="130">
        <v>42578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41</v>
      </c>
      <c r="B137" s="105">
        <v>42291</v>
      </c>
      <c r="C137" s="105"/>
      <c r="D137" s="106" t="s">
        <v>684</v>
      </c>
      <c r="E137" s="107" t="s">
        <v>623</v>
      </c>
      <c r="F137" s="108">
        <v>144</v>
      </c>
      <c r="G137" s="107"/>
      <c r="H137" s="107">
        <v>182.5</v>
      </c>
      <c r="I137" s="125">
        <v>181</v>
      </c>
      <c r="J137" s="126" t="s">
        <v>682</v>
      </c>
      <c r="K137" s="127">
        <f t="shared" si="44"/>
        <v>38.5</v>
      </c>
      <c r="L137" s="128">
        <f t="shared" si="45"/>
        <v>0.2673611111111111</v>
      </c>
      <c r="M137" s="129" t="s">
        <v>599</v>
      </c>
      <c r="N137" s="130">
        <v>42817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42</v>
      </c>
      <c r="B138" s="105">
        <v>42291</v>
      </c>
      <c r="C138" s="105"/>
      <c r="D138" s="106" t="s">
        <v>685</v>
      </c>
      <c r="E138" s="107" t="s">
        <v>623</v>
      </c>
      <c r="F138" s="108">
        <v>264</v>
      </c>
      <c r="G138" s="107"/>
      <c r="H138" s="107">
        <v>311</v>
      </c>
      <c r="I138" s="125">
        <v>311</v>
      </c>
      <c r="J138" s="126" t="s">
        <v>682</v>
      </c>
      <c r="K138" s="127">
        <f t="shared" si="44"/>
        <v>47</v>
      </c>
      <c r="L138" s="128">
        <f t="shared" si="45"/>
        <v>0.17803030303030304</v>
      </c>
      <c r="M138" s="129" t="s">
        <v>599</v>
      </c>
      <c r="N138" s="130">
        <v>42604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43</v>
      </c>
      <c r="B139" s="105">
        <v>42318</v>
      </c>
      <c r="C139" s="105"/>
      <c r="D139" s="106" t="s">
        <v>686</v>
      </c>
      <c r="E139" s="107" t="s">
        <v>600</v>
      </c>
      <c r="F139" s="108">
        <v>549.5</v>
      </c>
      <c r="G139" s="107"/>
      <c r="H139" s="107">
        <v>630</v>
      </c>
      <c r="I139" s="125">
        <v>630</v>
      </c>
      <c r="J139" s="126" t="s">
        <v>682</v>
      </c>
      <c r="K139" s="127">
        <f t="shared" si="44"/>
        <v>80.5</v>
      </c>
      <c r="L139" s="128">
        <f t="shared" si="45"/>
        <v>0.1464968152866242</v>
      </c>
      <c r="M139" s="129" t="s">
        <v>599</v>
      </c>
      <c r="N139" s="130">
        <v>42419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44</v>
      </c>
      <c r="B140" s="105">
        <v>42342</v>
      </c>
      <c r="C140" s="105"/>
      <c r="D140" s="106" t="s">
        <v>687</v>
      </c>
      <c r="E140" s="107" t="s">
        <v>623</v>
      </c>
      <c r="F140" s="108">
        <v>1027.5</v>
      </c>
      <c r="G140" s="107"/>
      <c r="H140" s="107">
        <v>1315</v>
      </c>
      <c r="I140" s="125">
        <v>1250</v>
      </c>
      <c r="J140" s="126" t="s">
        <v>682</v>
      </c>
      <c r="K140" s="127">
        <f t="shared" si="44"/>
        <v>287.5</v>
      </c>
      <c r="L140" s="128">
        <f t="shared" si="45"/>
        <v>0.27980535279805352</v>
      </c>
      <c r="M140" s="129" t="s">
        <v>599</v>
      </c>
      <c r="N140" s="130">
        <v>43244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45</v>
      </c>
      <c r="B141" s="105">
        <v>42367</v>
      </c>
      <c r="C141" s="105"/>
      <c r="D141" s="106" t="s">
        <v>688</v>
      </c>
      <c r="E141" s="107" t="s">
        <v>623</v>
      </c>
      <c r="F141" s="108">
        <v>465</v>
      </c>
      <c r="G141" s="107"/>
      <c r="H141" s="107">
        <v>540</v>
      </c>
      <c r="I141" s="125">
        <v>540</v>
      </c>
      <c r="J141" s="126" t="s">
        <v>682</v>
      </c>
      <c r="K141" s="127">
        <f t="shared" si="44"/>
        <v>75</v>
      </c>
      <c r="L141" s="128">
        <f t="shared" si="45"/>
        <v>0.16129032258064516</v>
      </c>
      <c r="M141" s="129" t="s">
        <v>599</v>
      </c>
      <c r="N141" s="130">
        <v>42530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46</v>
      </c>
      <c r="B142" s="105">
        <v>42380</v>
      </c>
      <c r="C142" s="105"/>
      <c r="D142" s="106" t="s">
        <v>390</v>
      </c>
      <c r="E142" s="107" t="s">
        <v>600</v>
      </c>
      <c r="F142" s="108">
        <v>81</v>
      </c>
      <c r="G142" s="107"/>
      <c r="H142" s="107">
        <v>110</v>
      </c>
      <c r="I142" s="125">
        <v>110</v>
      </c>
      <c r="J142" s="126" t="s">
        <v>682</v>
      </c>
      <c r="K142" s="127">
        <f t="shared" si="44"/>
        <v>29</v>
      </c>
      <c r="L142" s="128">
        <f t="shared" si="45"/>
        <v>0.35802469135802467</v>
      </c>
      <c r="M142" s="129" t="s">
        <v>599</v>
      </c>
      <c r="N142" s="130">
        <v>42745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47</v>
      </c>
      <c r="B143" s="105">
        <v>42382</v>
      </c>
      <c r="C143" s="105"/>
      <c r="D143" s="106" t="s">
        <v>689</v>
      </c>
      <c r="E143" s="107" t="s">
        <v>600</v>
      </c>
      <c r="F143" s="108">
        <v>417.5</v>
      </c>
      <c r="G143" s="107"/>
      <c r="H143" s="107">
        <v>547</v>
      </c>
      <c r="I143" s="125">
        <v>535</v>
      </c>
      <c r="J143" s="126" t="s">
        <v>682</v>
      </c>
      <c r="K143" s="127">
        <f t="shared" si="44"/>
        <v>129.5</v>
      </c>
      <c r="L143" s="128">
        <f t="shared" si="45"/>
        <v>0.31017964071856285</v>
      </c>
      <c r="M143" s="129" t="s">
        <v>599</v>
      </c>
      <c r="N143" s="130">
        <v>42578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48</v>
      </c>
      <c r="B144" s="105">
        <v>42408</v>
      </c>
      <c r="C144" s="105"/>
      <c r="D144" s="106" t="s">
        <v>690</v>
      </c>
      <c r="E144" s="107" t="s">
        <v>623</v>
      </c>
      <c r="F144" s="108">
        <v>650</v>
      </c>
      <c r="G144" s="107"/>
      <c r="H144" s="107">
        <v>800</v>
      </c>
      <c r="I144" s="125">
        <v>800</v>
      </c>
      <c r="J144" s="126" t="s">
        <v>682</v>
      </c>
      <c r="K144" s="127">
        <f t="shared" si="44"/>
        <v>150</v>
      </c>
      <c r="L144" s="128">
        <f t="shared" si="45"/>
        <v>0.23076923076923078</v>
      </c>
      <c r="M144" s="129" t="s">
        <v>599</v>
      </c>
      <c r="N144" s="130">
        <v>43154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49</v>
      </c>
      <c r="B145" s="105">
        <v>42433</v>
      </c>
      <c r="C145" s="105"/>
      <c r="D145" s="106" t="s">
        <v>197</v>
      </c>
      <c r="E145" s="107" t="s">
        <v>623</v>
      </c>
      <c r="F145" s="108">
        <v>437.5</v>
      </c>
      <c r="G145" s="107"/>
      <c r="H145" s="107">
        <v>504.5</v>
      </c>
      <c r="I145" s="125">
        <v>522</v>
      </c>
      <c r="J145" s="126" t="s">
        <v>691</v>
      </c>
      <c r="K145" s="127">
        <f t="shared" si="44"/>
        <v>67</v>
      </c>
      <c r="L145" s="128">
        <f t="shared" si="45"/>
        <v>0.15314285714285714</v>
      </c>
      <c r="M145" s="129" t="s">
        <v>599</v>
      </c>
      <c r="N145" s="130">
        <v>42480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50</v>
      </c>
      <c r="B146" s="105">
        <v>42438</v>
      </c>
      <c r="C146" s="105"/>
      <c r="D146" s="106" t="s">
        <v>692</v>
      </c>
      <c r="E146" s="107" t="s">
        <v>623</v>
      </c>
      <c r="F146" s="108">
        <v>189.5</v>
      </c>
      <c r="G146" s="107"/>
      <c r="H146" s="107">
        <v>218</v>
      </c>
      <c r="I146" s="125">
        <v>218</v>
      </c>
      <c r="J146" s="126" t="s">
        <v>682</v>
      </c>
      <c r="K146" s="127">
        <f t="shared" si="44"/>
        <v>28.5</v>
      </c>
      <c r="L146" s="128">
        <f t="shared" si="45"/>
        <v>0.15039577836411611</v>
      </c>
      <c r="M146" s="129" t="s">
        <v>599</v>
      </c>
      <c r="N146" s="130">
        <v>43034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63">
        <v>51</v>
      </c>
      <c r="B147" s="114">
        <v>42471</v>
      </c>
      <c r="C147" s="114"/>
      <c r="D147" s="115" t="s">
        <v>693</v>
      </c>
      <c r="E147" s="116" t="s">
        <v>623</v>
      </c>
      <c r="F147" s="117">
        <v>36.5</v>
      </c>
      <c r="G147" s="118"/>
      <c r="H147" s="118">
        <v>15.85</v>
      </c>
      <c r="I147" s="118">
        <v>60</v>
      </c>
      <c r="J147" s="137" t="s">
        <v>694</v>
      </c>
      <c r="K147" s="133">
        <f t="shared" si="44"/>
        <v>-20.65</v>
      </c>
      <c r="L147" s="167">
        <f t="shared" si="45"/>
        <v>-0.5657534246575342</v>
      </c>
      <c r="M147" s="135" t="s">
        <v>663</v>
      </c>
      <c r="N147" s="168">
        <v>43627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52</v>
      </c>
      <c r="B148" s="105">
        <v>42472</v>
      </c>
      <c r="C148" s="105"/>
      <c r="D148" s="106" t="s">
        <v>695</v>
      </c>
      <c r="E148" s="107" t="s">
        <v>623</v>
      </c>
      <c r="F148" s="108">
        <v>93</v>
      </c>
      <c r="G148" s="107"/>
      <c r="H148" s="107">
        <v>149</v>
      </c>
      <c r="I148" s="125">
        <v>140</v>
      </c>
      <c r="J148" s="140" t="s">
        <v>696</v>
      </c>
      <c r="K148" s="127">
        <f t="shared" si="44"/>
        <v>56</v>
      </c>
      <c r="L148" s="128">
        <f t="shared" si="45"/>
        <v>0.60215053763440862</v>
      </c>
      <c r="M148" s="129" t="s">
        <v>599</v>
      </c>
      <c r="N148" s="130">
        <v>42740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53</v>
      </c>
      <c r="B149" s="105">
        <v>42472</v>
      </c>
      <c r="C149" s="105"/>
      <c r="D149" s="106" t="s">
        <v>697</v>
      </c>
      <c r="E149" s="107" t="s">
        <v>623</v>
      </c>
      <c r="F149" s="108">
        <v>130</v>
      </c>
      <c r="G149" s="107"/>
      <c r="H149" s="107">
        <v>150</v>
      </c>
      <c r="I149" s="125" t="s">
        <v>698</v>
      </c>
      <c r="J149" s="126" t="s">
        <v>682</v>
      </c>
      <c r="K149" s="127">
        <f t="shared" si="44"/>
        <v>20</v>
      </c>
      <c r="L149" s="128">
        <f t="shared" si="45"/>
        <v>0.15384615384615385</v>
      </c>
      <c r="M149" s="129" t="s">
        <v>599</v>
      </c>
      <c r="N149" s="130">
        <v>42564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54</v>
      </c>
      <c r="B150" s="105">
        <v>42473</v>
      </c>
      <c r="C150" s="105"/>
      <c r="D150" s="106" t="s">
        <v>354</v>
      </c>
      <c r="E150" s="107" t="s">
        <v>623</v>
      </c>
      <c r="F150" s="108">
        <v>196</v>
      </c>
      <c r="G150" s="107"/>
      <c r="H150" s="107">
        <v>299</v>
      </c>
      <c r="I150" s="125">
        <v>299</v>
      </c>
      <c r="J150" s="126" t="s">
        <v>682</v>
      </c>
      <c r="K150" s="127">
        <v>103</v>
      </c>
      <c r="L150" s="128">
        <v>0.52551020408163296</v>
      </c>
      <c r="M150" s="129" t="s">
        <v>599</v>
      </c>
      <c r="N150" s="130">
        <v>42620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55</v>
      </c>
      <c r="B151" s="105">
        <v>42473</v>
      </c>
      <c r="C151" s="105"/>
      <c r="D151" s="106" t="s">
        <v>756</v>
      </c>
      <c r="E151" s="107" t="s">
        <v>623</v>
      </c>
      <c r="F151" s="108">
        <v>88</v>
      </c>
      <c r="G151" s="107"/>
      <c r="H151" s="107">
        <v>103</v>
      </c>
      <c r="I151" s="125">
        <v>103</v>
      </c>
      <c r="J151" s="126" t="s">
        <v>682</v>
      </c>
      <c r="K151" s="127">
        <v>15</v>
      </c>
      <c r="L151" s="128">
        <v>0.170454545454545</v>
      </c>
      <c r="M151" s="129" t="s">
        <v>599</v>
      </c>
      <c r="N151" s="130">
        <v>42530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56</v>
      </c>
      <c r="B152" s="105">
        <v>42492</v>
      </c>
      <c r="C152" s="105"/>
      <c r="D152" s="106" t="s">
        <v>699</v>
      </c>
      <c r="E152" s="107" t="s">
        <v>623</v>
      </c>
      <c r="F152" s="108">
        <v>127.5</v>
      </c>
      <c r="G152" s="107"/>
      <c r="H152" s="107">
        <v>148</v>
      </c>
      <c r="I152" s="125" t="s">
        <v>700</v>
      </c>
      <c r="J152" s="126" t="s">
        <v>682</v>
      </c>
      <c r="K152" s="127">
        <f>H152-F152</f>
        <v>20.5</v>
      </c>
      <c r="L152" s="128">
        <f>K152/F152</f>
        <v>0.16078431372549021</v>
      </c>
      <c r="M152" s="129" t="s">
        <v>599</v>
      </c>
      <c r="N152" s="130">
        <v>42564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57</v>
      </c>
      <c r="B153" s="105">
        <v>42493</v>
      </c>
      <c r="C153" s="105"/>
      <c r="D153" s="106" t="s">
        <v>701</v>
      </c>
      <c r="E153" s="107" t="s">
        <v>623</v>
      </c>
      <c r="F153" s="108">
        <v>675</v>
      </c>
      <c r="G153" s="107"/>
      <c r="H153" s="107">
        <v>815</v>
      </c>
      <c r="I153" s="125" t="s">
        <v>702</v>
      </c>
      <c r="J153" s="126" t="s">
        <v>682</v>
      </c>
      <c r="K153" s="127">
        <f>H153-F153</f>
        <v>140</v>
      </c>
      <c r="L153" s="128">
        <f>K153/F153</f>
        <v>0.2074074074074074</v>
      </c>
      <c r="M153" s="129" t="s">
        <v>599</v>
      </c>
      <c r="N153" s="130">
        <v>43154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58</v>
      </c>
      <c r="B154" s="109">
        <v>42522</v>
      </c>
      <c r="C154" s="109"/>
      <c r="D154" s="110" t="s">
        <v>757</v>
      </c>
      <c r="E154" s="111" t="s">
        <v>623</v>
      </c>
      <c r="F154" s="112">
        <v>500</v>
      </c>
      <c r="G154" s="112"/>
      <c r="H154" s="113">
        <v>232.5</v>
      </c>
      <c r="I154" s="131" t="s">
        <v>758</v>
      </c>
      <c r="J154" s="132" t="s">
        <v>759</v>
      </c>
      <c r="K154" s="133">
        <f>H154-F154</f>
        <v>-267.5</v>
      </c>
      <c r="L154" s="134">
        <f>K154/F154</f>
        <v>-0.53500000000000003</v>
      </c>
      <c r="M154" s="135" t="s">
        <v>663</v>
      </c>
      <c r="N154" s="136">
        <v>43735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59</v>
      </c>
      <c r="B155" s="105">
        <v>42527</v>
      </c>
      <c r="C155" s="105"/>
      <c r="D155" s="106" t="s">
        <v>703</v>
      </c>
      <c r="E155" s="107" t="s">
        <v>623</v>
      </c>
      <c r="F155" s="108">
        <v>110</v>
      </c>
      <c r="G155" s="107"/>
      <c r="H155" s="107">
        <v>126.5</v>
      </c>
      <c r="I155" s="125">
        <v>125</v>
      </c>
      <c r="J155" s="126" t="s">
        <v>632</v>
      </c>
      <c r="K155" s="127">
        <f>H155-F155</f>
        <v>16.5</v>
      </c>
      <c r="L155" s="128">
        <f>K155/F155</f>
        <v>0.15</v>
      </c>
      <c r="M155" s="129" t="s">
        <v>599</v>
      </c>
      <c r="N155" s="130">
        <v>42552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60</v>
      </c>
      <c r="B156" s="105">
        <v>42538</v>
      </c>
      <c r="C156" s="105"/>
      <c r="D156" s="106" t="s">
        <v>704</v>
      </c>
      <c r="E156" s="107" t="s">
        <v>623</v>
      </c>
      <c r="F156" s="108">
        <v>44</v>
      </c>
      <c r="G156" s="107"/>
      <c r="H156" s="107">
        <v>69.5</v>
      </c>
      <c r="I156" s="125">
        <v>69.5</v>
      </c>
      <c r="J156" s="126" t="s">
        <v>705</v>
      </c>
      <c r="K156" s="127">
        <f>H156-F156</f>
        <v>25.5</v>
      </c>
      <c r="L156" s="128">
        <f>K156/F156</f>
        <v>0.57954545454545459</v>
      </c>
      <c r="M156" s="129" t="s">
        <v>599</v>
      </c>
      <c r="N156" s="130">
        <v>42977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61</v>
      </c>
      <c r="B157" s="105">
        <v>42549</v>
      </c>
      <c r="C157" s="105"/>
      <c r="D157" s="147" t="s">
        <v>760</v>
      </c>
      <c r="E157" s="107" t="s">
        <v>623</v>
      </c>
      <c r="F157" s="108">
        <v>262.5</v>
      </c>
      <c r="G157" s="107"/>
      <c r="H157" s="107">
        <v>340</v>
      </c>
      <c r="I157" s="125">
        <v>333</v>
      </c>
      <c r="J157" s="126" t="s">
        <v>761</v>
      </c>
      <c r="K157" s="127">
        <v>77.5</v>
      </c>
      <c r="L157" s="128">
        <v>0.29523809523809502</v>
      </c>
      <c r="M157" s="129" t="s">
        <v>599</v>
      </c>
      <c r="N157" s="130">
        <v>43017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62</v>
      </c>
      <c r="B158" s="105">
        <v>42549</v>
      </c>
      <c r="C158" s="105"/>
      <c r="D158" s="147" t="s">
        <v>762</v>
      </c>
      <c r="E158" s="107" t="s">
        <v>623</v>
      </c>
      <c r="F158" s="108">
        <v>840</v>
      </c>
      <c r="G158" s="107"/>
      <c r="H158" s="107">
        <v>1230</v>
      </c>
      <c r="I158" s="125">
        <v>1230</v>
      </c>
      <c r="J158" s="126" t="s">
        <v>682</v>
      </c>
      <c r="K158" s="127">
        <v>390</v>
      </c>
      <c r="L158" s="128">
        <v>0.46428571428571402</v>
      </c>
      <c r="M158" s="129" t="s">
        <v>599</v>
      </c>
      <c r="N158" s="130">
        <v>42649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364">
        <v>63</v>
      </c>
      <c r="B159" s="142">
        <v>42556</v>
      </c>
      <c r="C159" s="142"/>
      <c r="D159" s="143" t="s">
        <v>706</v>
      </c>
      <c r="E159" s="144" t="s">
        <v>623</v>
      </c>
      <c r="F159" s="145">
        <v>395</v>
      </c>
      <c r="G159" s="146"/>
      <c r="H159" s="146">
        <f>(468.5+342.5)/2</f>
        <v>405.5</v>
      </c>
      <c r="I159" s="146">
        <v>510</v>
      </c>
      <c r="J159" s="169" t="s">
        <v>707</v>
      </c>
      <c r="K159" s="170">
        <f t="shared" ref="K159:K165" si="46">H159-F159</f>
        <v>10.5</v>
      </c>
      <c r="L159" s="171">
        <f t="shared" ref="L159:L165" si="47">K159/F159</f>
        <v>2.6582278481012658E-2</v>
      </c>
      <c r="M159" s="172" t="s">
        <v>708</v>
      </c>
      <c r="N159" s="173">
        <v>43606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64</v>
      </c>
      <c r="B160" s="109">
        <v>42584</v>
      </c>
      <c r="C160" s="109"/>
      <c r="D160" s="110" t="s">
        <v>709</v>
      </c>
      <c r="E160" s="111" t="s">
        <v>600</v>
      </c>
      <c r="F160" s="112">
        <f>169.5-12.8</f>
        <v>156.69999999999999</v>
      </c>
      <c r="G160" s="112"/>
      <c r="H160" s="113">
        <v>77</v>
      </c>
      <c r="I160" s="131" t="s">
        <v>710</v>
      </c>
      <c r="J160" s="383" t="s">
        <v>3401</v>
      </c>
      <c r="K160" s="133">
        <f t="shared" si="46"/>
        <v>-79.699999999999989</v>
      </c>
      <c r="L160" s="134">
        <f t="shared" si="47"/>
        <v>-0.50861518825781749</v>
      </c>
      <c r="M160" s="135" t="s">
        <v>663</v>
      </c>
      <c r="N160" s="136">
        <v>43522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65</v>
      </c>
      <c r="B161" s="109">
        <v>42586</v>
      </c>
      <c r="C161" s="109"/>
      <c r="D161" s="110" t="s">
        <v>711</v>
      </c>
      <c r="E161" s="111" t="s">
        <v>623</v>
      </c>
      <c r="F161" s="112">
        <v>400</v>
      </c>
      <c r="G161" s="112"/>
      <c r="H161" s="113">
        <v>305</v>
      </c>
      <c r="I161" s="131">
        <v>475</v>
      </c>
      <c r="J161" s="132" t="s">
        <v>712</v>
      </c>
      <c r="K161" s="133">
        <f t="shared" si="46"/>
        <v>-95</v>
      </c>
      <c r="L161" s="134">
        <f t="shared" si="47"/>
        <v>-0.23749999999999999</v>
      </c>
      <c r="M161" s="135" t="s">
        <v>663</v>
      </c>
      <c r="N161" s="136">
        <v>43606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66</v>
      </c>
      <c r="B162" s="105">
        <v>42593</v>
      </c>
      <c r="C162" s="105"/>
      <c r="D162" s="106" t="s">
        <v>713</v>
      </c>
      <c r="E162" s="107" t="s">
        <v>623</v>
      </c>
      <c r="F162" s="108">
        <v>86.5</v>
      </c>
      <c r="G162" s="107"/>
      <c r="H162" s="107">
        <v>130</v>
      </c>
      <c r="I162" s="125">
        <v>130</v>
      </c>
      <c r="J162" s="140" t="s">
        <v>714</v>
      </c>
      <c r="K162" s="127">
        <f t="shared" si="46"/>
        <v>43.5</v>
      </c>
      <c r="L162" s="128">
        <f t="shared" si="47"/>
        <v>0.50289017341040465</v>
      </c>
      <c r="M162" s="129" t="s">
        <v>599</v>
      </c>
      <c r="N162" s="130">
        <v>43091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67</v>
      </c>
      <c r="B163" s="109">
        <v>42600</v>
      </c>
      <c r="C163" s="109"/>
      <c r="D163" s="110" t="s">
        <v>381</v>
      </c>
      <c r="E163" s="111" t="s">
        <v>623</v>
      </c>
      <c r="F163" s="112">
        <v>133.5</v>
      </c>
      <c r="G163" s="112"/>
      <c r="H163" s="113">
        <v>126.5</v>
      </c>
      <c r="I163" s="131">
        <v>178</v>
      </c>
      <c r="J163" s="132" t="s">
        <v>715</v>
      </c>
      <c r="K163" s="133">
        <f t="shared" si="46"/>
        <v>-7</v>
      </c>
      <c r="L163" s="134">
        <f t="shared" si="47"/>
        <v>-5.2434456928838954E-2</v>
      </c>
      <c r="M163" s="135" t="s">
        <v>663</v>
      </c>
      <c r="N163" s="136">
        <v>42615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68</v>
      </c>
      <c r="B164" s="105">
        <v>42613</v>
      </c>
      <c r="C164" s="105"/>
      <c r="D164" s="106" t="s">
        <v>716</v>
      </c>
      <c r="E164" s="107" t="s">
        <v>623</v>
      </c>
      <c r="F164" s="108">
        <v>560</v>
      </c>
      <c r="G164" s="107"/>
      <c r="H164" s="107">
        <v>725</v>
      </c>
      <c r="I164" s="125">
        <v>725</v>
      </c>
      <c r="J164" s="126" t="s">
        <v>625</v>
      </c>
      <c r="K164" s="127">
        <f t="shared" si="46"/>
        <v>165</v>
      </c>
      <c r="L164" s="128">
        <f t="shared" si="47"/>
        <v>0.29464285714285715</v>
      </c>
      <c r="M164" s="129" t="s">
        <v>599</v>
      </c>
      <c r="N164" s="130">
        <v>42456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69</v>
      </c>
      <c r="B165" s="105">
        <v>42614</v>
      </c>
      <c r="C165" s="105"/>
      <c r="D165" s="106" t="s">
        <v>717</v>
      </c>
      <c r="E165" s="107" t="s">
        <v>623</v>
      </c>
      <c r="F165" s="108">
        <v>160.5</v>
      </c>
      <c r="G165" s="107"/>
      <c r="H165" s="107">
        <v>210</v>
      </c>
      <c r="I165" s="125">
        <v>210</v>
      </c>
      <c r="J165" s="126" t="s">
        <v>625</v>
      </c>
      <c r="K165" s="127">
        <f t="shared" si="46"/>
        <v>49.5</v>
      </c>
      <c r="L165" s="128">
        <f t="shared" si="47"/>
        <v>0.30841121495327101</v>
      </c>
      <c r="M165" s="129" t="s">
        <v>599</v>
      </c>
      <c r="N165" s="130">
        <v>42871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70</v>
      </c>
      <c r="B166" s="105">
        <v>42646</v>
      </c>
      <c r="C166" s="105"/>
      <c r="D166" s="147" t="s">
        <v>405</v>
      </c>
      <c r="E166" s="107" t="s">
        <v>623</v>
      </c>
      <c r="F166" s="108">
        <v>430</v>
      </c>
      <c r="G166" s="107"/>
      <c r="H166" s="107">
        <v>596</v>
      </c>
      <c r="I166" s="125">
        <v>575</v>
      </c>
      <c r="J166" s="126" t="s">
        <v>763</v>
      </c>
      <c r="K166" s="127">
        <v>166</v>
      </c>
      <c r="L166" s="128">
        <v>0.38604651162790699</v>
      </c>
      <c r="M166" s="129" t="s">
        <v>599</v>
      </c>
      <c r="N166" s="130">
        <v>42769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71</v>
      </c>
      <c r="B167" s="105">
        <v>42657</v>
      </c>
      <c r="C167" s="105"/>
      <c r="D167" s="106" t="s">
        <v>718</v>
      </c>
      <c r="E167" s="107" t="s">
        <v>623</v>
      </c>
      <c r="F167" s="108">
        <v>280</v>
      </c>
      <c r="G167" s="107"/>
      <c r="H167" s="107">
        <v>345</v>
      </c>
      <c r="I167" s="125">
        <v>345</v>
      </c>
      <c r="J167" s="126" t="s">
        <v>625</v>
      </c>
      <c r="K167" s="127">
        <f t="shared" ref="K167:K172" si="48">H167-F167</f>
        <v>65</v>
      </c>
      <c r="L167" s="128">
        <f>K167/F167</f>
        <v>0.23214285714285715</v>
      </c>
      <c r="M167" s="129" t="s">
        <v>599</v>
      </c>
      <c r="N167" s="130">
        <v>42814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72</v>
      </c>
      <c r="B168" s="105">
        <v>42657</v>
      </c>
      <c r="C168" s="105"/>
      <c r="D168" s="106" t="s">
        <v>719</v>
      </c>
      <c r="E168" s="107" t="s">
        <v>623</v>
      </c>
      <c r="F168" s="108">
        <v>245</v>
      </c>
      <c r="G168" s="107"/>
      <c r="H168" s="107">
        <v>325.5</v>
      </c>
      <c r="I168" s="125">
        <v>330</v>
      </c>
      <c r="J168" s="126" t="s">
        <v>720</v>
      </c>
      <c r="K168" s="127">
        <f t="shared" si="48"/>
        <v>80.5</v>
      </c>
      <c r="L168" s="128">
        <f>K168/F168</f>
        <v>0.32857142857142857</v>
      </c>
      <c r="M168" s="129" t="s">
        <v>599</v>
      </c>
      <c r="N168" s="130">
        <v>42769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73</v>
      </c>
      <c r="B169" s="105">
        <v>42660</v>
      </c>
      <c r="C169" s="105"/>
      <c r="D169" s="106" t="s">
        <v>349</v>
      </c>
      <c r="E169" s="107" t="s">
        <v>623</v>
      </c>
      <c r="F169" s="108">
        <v>125</v>
      </c>
      <c r="G169" s="107"/>
      <c r="H169" s="107">
        <v>160</v>
      </c>
      <c r="I169" s="125">
        <v>160</v>
      </c>
      <c r="J169" s="126" t="s">
        <v>682</v>
      </c>
      <c r="K169" s="127">
        <f t="shared" si="48"/>
        <v>35</v>
      </c>
      <c r="L169" s="128">
        <v>0.28000000000000003</v>
      </c>
      <c r="M169" s="129" t="s">
        <v>599</v>
      </c>
      <c r="N169" s="130">
        <v>42803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74</v>
      </c>
      <c r="B170" s="105">
        <v>42660</v>
      </c>
      <c r="C170" s="105"/>
      <c r="D170" s="106" t="s">
        <v>483</v>
      </c>
      <c r="E170" s="107" t="s">
        <v>623</v>
      </c>
      <c r="F170" s="108">
        <v>114</v>
      </c>
      <c r="G170" s="107"/>
      <c r="H170" s="107">
        <v>145</v>
      </c>
      <c r="I170" s="125">
        <v>145</v>
      </c>
      <c r="J170" s="126" t="s">
        <v>682</v>
      </c>
      <c r="K170" s="127">
        <f t="shared" si="48"/>
        <v>31</v>
      </c>
      <c r="L170" s="128">
        <f>K170/F170</f>
        <v>0.27192982456140352</v>
      </c>
      <c r="M170" s="129" t="s">
        <v>599</v>
      </c>
      <c r="N170" s="130">
        <v>42859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75</v>
      </c>
      <c r="B171" s="105">
        <v>42660</v>
      </c>
      <c r="C171" s="105"/>
      <c r="D171" s="106" t="s">
        <v>721</v>
      </c>
      <c r="E171" s="107" t="s">
        <v>623</v>
      </c>
      <c r="F171" s="108">
        <v>212</v>
      </c>
      <c r="G171" s="107"/>
      <c r="H171" s="107">
        <v>280</v>
      </c>
      <c r="I171" s="125">
        <v>276</v>
      </c>
      <c r="J171" s="126" t="s">
        <v>722</v>
      </c>
      <c r="K171" s="127">
        <f t="shared" si="48"/>
        <v>68</v>
      </c>
      <c r="L171" s="128">
        <f>K171/F171</f>
        <v>0.32075471698113206</v>
      </c>
      <c r="M171" s="129" t="s">
        <v>599</v>
      </c>
      <c r="N171" s="130">
        <v>42858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76</v>
      </c>
      <c r="B172" s="105">
        <v>42678</v>
      </c>
      <c r="C172" s="105"/>
      <c r="D172" s="106" t="s">
        <v>151</v>
      </c>
      <c r="E172" s="107" t="s">
        <v>623</v>
      </c>
      <c r="F172" s="108">
        <v>155</v>
      </c>
      <c r="G172" s="107"/>
      <c r="H172" s="107">
        <v>210</v>
      </c>
      <c r="I172" s="125">
        <v>210</v>
      </c>
      <c r="J172" s="126" t="s">
        <v>723</v>
      </c>
      <c r="K172" s="127">
        <f t="shared" si="48"/>
        <v>55</v>
      </c>
      <c r="L172" s="128">
        <f>K172/F172</f>
        <v>0.35483870967741937</v>
      </c>
      <c r="M172" s="129" t="s">
        <v>599</v>
      </c>
      <c r="N172" s="130">
        <v>42944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77</v>
      </c>
      <c r="B173" s="109">
        <v>42710</v>
      </c>
      <c r="C173" s="109"/>
      <c r="D173" s="110" t="s">
        <v>764</v>
      </c>
      <c r="E173" s="111" t="s">
        <v>623</v>
      </c>
      <c r="F173" s="112">
        <v>150.5</v>
      </c>
      <c r="G173" s="112"/>
      <c r="H173" s="113">
        <v>72.5</v>
      </c>
      <c r="I173" s="131">
        <v>174</v>
      </c>
      <c r="J173" s="132" t="s">
        <v>765</v>
      </c>
      <c r="K173" s="133">
        <v>-78</v>
      </c>
      <c r="L173" s="134">
        <v>-0.51827242524916906</v>
      </c>
      <c r="M173" s="135" t="s">
        <v>663</v>
      </c>
      <c r="N173" s="136">
        <v>43333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78</v>
      </c>
      <c r="B174" s="105">
        <v>42712</v>
      </c>
      <c r="C174" s="105"/>
      <c r="D174" s="106" t="s">
        <v>125</v>
      </c>
      <c r="E174" s="107" t="s">
        <v>623</v>
      </c>
      <c r="F174" s="108">
        <v>380</v>
      </c>
      <c r="G174" s="107"/>
      <c r="H174" s="107">
        <v>478</v>
      </c>
      <c r="I174" s="125">
        <v>468</v>
      </c>
      <c r="J174" s="126" t="s">
        <v>682</v>
      </c>
      <c r="K174" s="127">
        <f>H174-F174</f>
        <v>98</v>
      </c>
      <c r="L174" s="128">
        <f>K174/F174</f>
        <v>0.25789473684210529</v>
      </c>
      <c r="M174" s="129" t="s">
        <v>599</v>
      </c>
      <c r="N174" s="130">
        <v>43025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79</v>
      </c>
      <c r="B175" s="105">
        <v>42734</v>
      </c>
      <c r="C175" s="105"/>
      <c r="D175" s="106" t="s">
        <v>248</v>
      </c>
      <c r="E175" s="107" t="s">
        <v>623</v>
      </c>
      <c r="F175" s="108">
        <v>305</v>
      </c>
      <c r="G175" s="107"/>
      <c r="H175" s="107">
        <v>375</v>
      </c>
      <c r="I175" s="125">
        <v>375</v>
      </c>
      <c r="J175" s="126" t="s">
        <v>682</v>
      </c>
      <c r="K175" s="127">
        <f>H175-F175</f>
        <v>70</v>
      </c>
      <c r="L175" s="128">
        <f>K175/F175</f>
        <v>0.22950819672131148</v>
      </c>
      <c r="M175" s="129" t="s">
        <v>599</v>
      </c>
      <c r="N175" s="130">
        <v>42768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80</v>
      </c>
      <c r="B176" s="105">
        <v>42739</v>
      </c>
      <c r="C176" s="105"/>
      <c r="D176" s="106" t="s">
        <v>351</v>
      </c>
      <c r="E176" s="107" t="s">
        <v>623</v>
      </c>
      <c r="F176" s="108">
        <v>99.5</v>
      </c>
      <c r="G176" s="107"/>
      <c r="H176" s="107">
        <v>158</v>
      </c>
      <c r="I176" s="125">
        <v>158</v>
      </c>
      <c r="J176" s="126" t="s">
        <v>682</v>
      </c>
      <c r="K176" s="127">
        <f>H176-F176</f>
        <v>58.5</v>
      </c>
      <c r="L176" s="128">
        <f>K176/F176</f>
        <v>0.5879396984924623</v>
      </c>
      <c r="M176" s="129" t="s">
        <v>599</v>
      </c>
      <c r="N176" s="130">
        <v>42898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81</v>
      </c>
      <c r="B177" s="105">
        <v>42739</v>
      </c>
      <c r="C177" s="105"/>
      <c r="D177" s="106" t="s">
        <v>351</v>
      </c>
      <c r="E177" s="107" t="s">
        <v>623</v>
      </c>
      <c r="F177" s="108">
        <v>99.5</v>
      </c>
      <c r="G177" s="107"/>
      <c r="H177" s="107">
        <v>158</v>
      </c>
      <c r="I177" s="125">
        <v>158</v>
      </c>
      <c r="J177" s="126" t="s">
        <v>682</v>
      </c>
      <c r="K177" s="127">
        <v>58.5</v>
      </c>
      <c r="L177" s="128">
        <v>0.58793969849246197</v>
      </c>
      <c r="M177" s="129" t="s">
        <v>599</v>
      </c>
      <c r="N177" s="130">
        <v>42898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82</v>
      </c>
      <c r="B178" s="105">
        <v>42786</v>
      </c>
      <c r="C178" s="105"/>
      <c r="D178" s="106" t="s">
        <v>169</v>
      </c>
      <c r="E178" s="107" t="s">
        <v>623</v>
      </c>
      <c r="F178" s="108">
        <v>140.5</v>
      </c>
      <c r="G178" s="107"/>
      <c r="H178" s="107">
        <v>220</v>
      </c>
      <c r="I178" s="125">
        <v>220</v>
      </c>
      <c r="J178" s="126" t="s">
        <v>682</v>
      </c>
      <c r="K178" s="127">
        <f>H178-F178</f>
        <v>79.5</v>
      </c>
      <c r="L178" s="128">
        <f>K178/F178</f>
        <v>0.5658362989323843</v>
      </c>
      <c r="M178" s="129" t="s">
        <v>599</v>
      </c>
      <c r="N178" s="130">
        <v>42864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83</v>
      </c>
      <c r="B179" s="105">
        <v>42786</v>
      </c>
      <c r="C179" s="105"/>
      <c r="D179" s="106" t="s">
        <v>766</v>
      </c>
      <c r="E179" s="107" t="s">
        <v>623</v>
      </c>
      <c r="F179" s="108">
        <v>202.5</v>
      </c>
      <c r="G179" s="107"/>
      <c r="H179" s="107">
        <v>234</v>
      </c>
      <c r="I179" s="125">
        <v>234</v>
      </c>
      <c r="J179" s="126" t="s">
        <v>682</v>
      </c>
      <c r="K179" s="127">
        <v>31.5</v>
      </c>
      <c r="L179" s="128">
        <v>0.155555555555556</v>
      </c>
      <c r="M179" s="129" t="s">
        <v>599</v>
      </c>
      <c r="N179" s="130">
        <v>42836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84</v>
      </c>
      <c r="B180" s="105">
        <v>42818</v>
      </c>
      <c r="C180" s="105"/>
      <c r="D180" s="106" t="s">
        <v>557</v>
      </c>
      <c r="E180" s="107" t="s">
        <v>623</v>
      </c>
      <c r="F180" s="108">
        <v>300.5</v>
      </c>
      <c r="G180" s="107"/>
      <c r="H180" s="107">
        <v>417.5</v>
      </c>
      <c r="I180" s="125">
        <v>420</v>
      </c>
      <c r="J180" s="126" t="s">
        <v>724</v>
      </c>
      <c r="K180" s="127">
        <f>H180-F180</f>
        <v>117</v>
      </c>
      <c r="L180" s="128">
        <f>K180/F180</f>
        <v>0.38935108153078202</v>
      </c>
      <c r="M180" s="129" t="s">
        <v>599</v>
      </c>
      <c r="N180" s="130">
        <v>43070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85</v>
      </c>
      <c r="B181" s="105">
        <v>42818</v>
      </c>
      <c r="C181" s="105"/>
      <c r="D181" s="106" t="s">
        <v>762</v>
      </c>
      <c r="E181" s="107" t="s">
        <v>623</v>
      </c>
      <c r="F181" s="108">
        <v>850</v>
      </c>
      <c r="G181" s="107"/>
      <c r="H181" s="107">
        <v>1042.5</v>
      </c>
      <c r="I181" s="125">
        <v>1023</v>
      </c>
      <c r="J181" s="126" t="s">
        <v>767</v>
      </c>
      <c r="K181" s="127">
        <v>192.5</v>
      </c>
      <c r="L181" s="128">
        <v>0.22647058823529401</v>
      </c>
      <c r="M181" s="129" t="s">
        <v>599</v>
      </c>
      <c r="N181" s="130">
        <v>42830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86</v>
      </c>
      <c r="B182" s="105">
        <v>42830</v>
      </c>
      <c r="C182" s="105"/>
      <c r="D182" s="106" t="s">
        <v>501</v>
      </c>
      <c r="E182" s="107" t="s">
        <v>623</v>
      </c>
      <c r="F182" s="108">
        <v>785</v>
      </c>
      <c r="G182" s="107"/>
      <c r="H182" s="107">
        <v>930</v>
      </c>
      <c r="I182" s="125">
        <v>920</v>
      </c>
      <c r="J182" s="126" t="s">
        <v>725</v>
      </c>
      <c r="K182" s="127">
        <f>H182-F182</f>
        <v>145</v>
      </c>
      <c r="L182" s="128">
        <f>K182/F182</f>
        <v>0.18471337579617833</v>
      </c>
      <c r="M182" s="129" t="s">
        <v>599</v>
      </c>
      <c r="N182" s="130">
        <v>42976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87</v>
      </c>
      <c r="B183" s="109">
        <v>42831</v>
      </c>
      <c r="C183" s="109"/>
      <c r="D183" s="110" t="s">
        <v>768</v>
      </c>
      <c r="E183" s="111" t="s">
        <v>623</v>
      </c>
      <c r="F183" s="112">
        <v>40</v>
      </c>
      <c r="G183" s="112"/>
      <c r="H183" s="113">
        <v>13.1</v>
      </c>
      <c r="I183" s="131">
        <v>60</v>
      </c>
      <c r="J183" s="137" t="s">
        <v>769</v>
      </c>
      <c r="K183" s="133">
        <v>-26.9</v>
      </c>
      <c r="L183" s="134">
        <v>-0.67249999999999999</v>
      </c>
      <c r="M183" s="135" t="s">
        <v>663</v>
      </c>
      <c r="N183" s="136">
        <v>43138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88</v>
      </c>
      <c r="B184" s="105">
        <v>42837</v>
      </c>
      <c r="C184" s="105"/>
      <c r="D184" s="106" t="s">
        <v>88</v>
      </c>
      <c r="E184" s="107" t="s">
        <v>623</v>
      </c>
      <c r="F184" s="108">
        <v>289.5</v>
      </c>
      <c r="G184" s="107"/>
      <c r="H184" s="107">
        <v>354</v>
      </c>
      <c r="I184" s="125">
        <v>360</v>
      </c>
      <c r="J184" s="126" t="s">
        <v>726</v>
      </c>
      <c r="K184" s="127">
        <f t="shared" ref="K184:K192" si="49">H184-F184</f>
        <v>64.5</v>
      </c>
      <c r="L184" s="128">
        <f t="shared" ref="L184:L192" si="50">K184/F184</f>
        <v>0.22279792746113988</v>
      </c>
      <c r="M184" s="129" t="s">
        <v>599</v>
      </c>
      <c r="N184" s="130">
        <v>43040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89</v>
      </c>
      <c r="B185" s="105">
        <v>42845</v>
      </c>
      <c r="C185" s="105"/>
      <c r="D185" s="106" t="s">
        <v>438</v>
      </c>
      <c r="E185" s="107" t="s">
        <v>623</v>
      </c>
      <c r="F185" s="108">
        <v>700</v>
      </c>
      <c r="G185" s="107"/>
      <c r="H185" s="107">
        <v>840</v>
      </c>
      <c r="I185" s="125">
        <v>840</v>
      </c>
      <c r="J185" s="126" t="s">
        <v>727</v>
      </c>
      <c r="K185" s="127">
        <f t="shared" si="49"/>
        <v>140</v>
      </c>
      <c r="L185" s="128">
        <f t="shared" si="50"/>
        <v>0.2</v>
      </c>
      <c r="M185" s="129" t="s">
        <v>599</v>
      </c>
      <c r="N185" s="130">
        <v>42893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90</v>
      </c>
      <c r="B186" s="105">
        <v>42887</v>
      </c>
      <c r="C186" s="105"/>
      <c r="D186" s="147" t="s">
        <v>363</v>
      </c>
      <c r="E186" s="107" t="s">
        <v>623</v>
      </c>
      <c r="F186" s="108">
        <v>130</v>
      </c>
      <c r="G186" s="107"/>
      <c r="H186" s="107">
        <v>144.25</v>
      </c>
      <c r="I186" s="125">
        <v>170</v>
      </c>
      <c r="J186" s="126" t="s">
        <v>728</v>
      </c>
      <c r="K186" s="127">
        <f t="shared" si="49"/>
        <v>14.25</v>
      </c>
      <c r="L186" s="128">
        <f t="shared" si="50"/>
        <v>0.10961538461538461</v>
      </c>
      <c r="M186" s="129" t="s">
        <v>599</v>
      </c>
      <c r="N186" s="130">
        <v>43675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91</v>
      </c>
      <c r="B187" s="105">
        <v>42901</v>
      </c>
      <c r="C187" s="105"/>
      <c r="D187" s="147" t="s">
        <v>729</v>
      </c>
      <c r="E187" s="107" t="s">
        <v>623</v>
      </c>
      <c r="F187" s="108">
        <v>214.5</v>
      </c>
      <c r="G187" s="107"/>
      <c r="H187" s="107">
        <v>262</v>
      </c>
      <c r="I187" s="125">
        <v>262</v>
      </c>
      <c r="J187" s="126" t="s">
        <v>730</v>
      </c>
      <c r="K187" s="127">
        <f t="shared" si="49"/>
        <v>47.5</v>
      </c>
      <c r="L187" s="128">
        <f t="shared" si="50"/>
        <v>0.22144522144522144</v>
      </c>
      <c r="M187" s="129" t="s">
        <v>599</v>
      </c>
      <c r="N187" s="130">
        <v>42977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92</v>
      </c>
      <c r="B188" s="153">
        <v>42933</v>
      </c>
      <c r="C188" s="153"/>
      <c r="D188" s="154" t="s">
        <v>731</v>
      </c>
      <c r="E188" s="155" t="s">
        <v>623</v>
      </c>
      <c r="F188" s="156">
        <v>370</v>
      </c>
      <c r="G188" s="155"/>
      <c r="H188" s="155">
        <v>447.5</v>
      </c>
      <c r="I188" s="177">
        <v>450</v>
      </c>
      <c r="J188" s="230" t="s">
        <v>682</v>
      </c>
      <c r="K188" s="127">
        <f t="shared" si="49"/>
        <v>77.5</v>
      </c>
      <c r="L188" s="179">
        <f t="shared" si="50"/>
        <v>0.20945945945945946</v>
      </c>
      <c r="M188" s="180" t="s">
        <v>599</v>
      </c>
      <c r="N188" s="181">
        <v>43035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93</v>
      </c>
      <c r="B189" s="153">
        <v>42943</v>
      </c>
      <c r="C189" s="153"/>
      <c r="D189" s="154" t="s">
        <v>167</v>
      </c>
      <c r="E189" s="155" t="s">
        <v>623</v>
      </c>
      <c r="F189" s="156">
        <v>657.5</v>
      </c>
      <c r="G189" s="155"/>
      <c r="H189" s="155">
        <v>825</v>
      </c>
      <c r="I189" s="177">
        <v>820</v>
      </c>
      <c r="J189" s="230" t="s">
        <v>682</v>
      </c>
      <c r="K189" s="127">
        <f t="shared" si="49"/>
        <v>167.5</v>
      </c>
      <c r="L189" s="179">
        <f t="shared" si="50"/>
        <v>0.25475285171102663</v>
      </c>
      <c r="M189" s="180" t="s">
        <v>599</v>
      </c>
      <c r="N189" s="181">
        <v>43090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94</v>
      </c>
      <c r="B190" s="105">
        <v>42964</v>
      </c>
      <c r="C190" s="105"/>
      <c r="D190" s="106" t="s">
        <v>368</v>
      </c>
      <c r="E190" s="107" t="s">
        <v>623</v>
      </c>
      <c r="F190" s="108">
        <v>605</v>
      </c>
      <c r="G190" s="107"/>
      <c r="H190" s="107">
        <v>750</v>
      </c>
      <c r="I190" s="125">
        <v>750</v>
      </c>
      <c r="J190" s="126" t="s">
        <v>725</v>
      </c>
      <c r="K190" s="127">
        <f t="shared" si="49"/>
        <v>145</v>
      </c>
      <c r="L190" s="128">
        <f t="shared" si="50"/>
        <v>0.23966942148760331</v>
      </c>
      <c r="M190" s="129" t="s">
        <v>599</v>
      </c>
      <c r="N190" s="130">
        <v>43027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5">
        <v>95</v>
      </c>
      <c r="B191" s="148">
        <v>42979</v>
      </c>
      <c r="C191" s="148"/>
      <c r="D191" s="149" t="s">
        <v>509</v>
      </c>
      <c r="E191" s="150" t="s">
        <v>623</v>
      </c>
      <c r="F191" s="151">
        <v>255</v>
      </c>
      <c r="G191" s="152"/>
      <c r="H191" s="152">
        <v>217.25</v>
      </c>
      <c r="I191" s="152">
        <v>320</v>
      </c>
      <c r="J191" s="174" t="s">
        <v>732</v>
      </c>
      <c r="K191" s="133">
        <f t="shared" si="49"/>
        <v>-37.75</v>
      </c>
      <c r="L191" s="175">
        <f t="shared" si="50"/>
        <v>-0.14803921568627451</v>
      </c>
      <c r="M191" s="135" t="s">
        <v>663</v>
      </c>
      <c r="N191" s="176">
        <v>43661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96</v>
      </c>
      <c r="B192" s="105">
        <v>42997</v>
      </c>
      <c r="C192" s="105"/>
      <c r="D192" s="106" t="s">
        <v>733</v>
      </c>
      <c r="E192" s="107" t="s">
        <v>623</v>
      </c>
      <c r="F192" s="108">
        <v>215</v>
      </c>
      <c r="G192" s="107"/>
      <c r="H192" s="107">
        <v>258</v>
      </c>
      <c r="I192" s="125">
        <v>258</v>
      </c>
      <c r="J192" s="126" t="s">
        <v>682</v>
      </c>
      <c r="K192" s="127">
        <f t="shared" si="49"/>
        <v>43</v>
      </c>
      <c r="L192" s="128">
        <f t="shared" si="50"/>
        <v>0.2</v>
      </c>
      <c r="M192" s="129" t="s">
        <v>599</v>
      </c>
      <c r="N192" s="130">
        <v>43040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97</v>
      </c>
      <c r="B193" s="105">
        <v>42997</v>
      </c>
      <c r="C193" s="105"/>
      <c r="D193" s="106" t="s">
        <v>733</v>
      </c>
      <c r="E193" s="107" t="s">
        <v>623</v>
      </c>
      <c r="F193" s="108">
        <v>215</v>
      </c>
      <c r="G193" s="107"/>
      <c r="H193" s="107">
        <v>258</v>
      </c>
      <c r="I193" s="125">
        <v>258</v>
      </c>
      <c r="J193" s="230" t="s">
        <v>682</v>
      </c>
      <c r="K193" s="127">
        <v>43</v>
      </c>
      <c r="L193" s="128">
        <v>0.2</v>
      </c>
      <c r="M193" s="129" t="s">
        <v>599</v>
      </c>
      <c r="N193" s="130">
        <v>43040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5">
        <v>98</v>
      </c>
      <c r="B194" s="206">
        <v>42998</v>
      </c>
      <c r="C194" s="206"/>
      <c r="D194" s="374" t="s">
        <v>2979</v>
      </c>
      <c r="E194" s="207" t="s">
        <v>623</v>
      </c>
      <c r="F194" s="208">
        <v>75</v>
      </c>
      <c r="G194" s="207"/>
      <c r="H194" s="207">
        <v>90</v>
      </c>
      <c r="I194" s="231">
        <v>90</v>
      </c>
      <c r="J194" s="126" t="s">
        <v>734</v>
      </c>
      <c r="K194" s="127">
        <f t="shared" ref="K194:K199" si="51">H194-F194</f>
        <v>15</v>
      </c>
      <c r="L194" s="128">
        <f t="shared" ref="L194:L199" si="52">K194/F194</f>
        <v>0.2</v>
      </c>
      <c r="M194" s="129" t="s">
        <v>599</v>
      </c>
      <c r="N194" s="130">
        <v>43019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99</v>
      </c>
      <c r="B195" s="153">
        <v>43011</v>
      </c>
      <c r="C195" s="153"/>
      <c r="D195" s="154" t="s">
        <v>735</v>
      </c>
      <c r="E195" s="155" t="s">
        <v>623</v>
      </c>
      <c r="F195" s="156">
        <v>315</v>
      </c>
      <c r="G195" s="155"/>
      <c r="H195" s="155">
        <v>392</v>
      </c>
      <c r="I195" s="177">
        <v>384</v>
      </c>
      <c r="J195" s="230" t="s">
        <v>736</v>
      </c>
      <c r="K195" s="127">
        <f t="shared" si="51"/>
        <v>77</v>
      </c>
      <c r="L195" s="179">
        <f t="shared" si="52"/>
        <v>0.24444444444444444</v>
      </c>
      <c r="M195" s="180" t="s">
        <v>599</v>
      </c>
      <c r="N195" s="181">
        <v>43017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100</v>
      </c>
      <c r="B196" s="153">
        <v>43013</v>
      </c>
      <c r="C196" s="153"/>
      <c r="D196" s="154" t="s">
        <v>737</v>
      </c>
      <c r="E196" s="155" t="s">
        <v>623</v>
      </c>
      <c r="F196" s="156">
        <v>145</v>
      </c>
      <c r="G196" s="155"/>
      <c r="H196" s="155">
        <v>179</v>
      </c>
      <c r="I196" s="177">
        <v>180</v>
      </c>
      <c r="J196" s="230" t="s">
        <v>613</v>
      </c>
      <c r="K196" s="127">
        <f t="shared" si="51"/>
        <v>34</v>
      </c>
      <c r="L196" s="179">
        <f t="shared" si="52"/>
        <v>0.23448275862068965</v>
      </c>
      <c r="M196" s="180" t="s">
        <v>599</v>
      </c>
      <c r="N196" s="181">
        <v>43025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101</v>
      </c>
      <c r="B197" s="153">
        <v>43014</v>
      </c>
      <c r="C197" s="153"/>
      <c r="D197" s="154" t="s">
        <v>339</v>
      </c>
      <c r="E197" s="155" t="s">
        <v>623</v>
      </c>
      <c r="F197" s="156">
        <v>256</v>
      </c>
      <c r="G197" s="155"/>
      <c r="H197" s="155">
        <v>323</v>
      </c>
      <c r="I197" s="177">
        <v>320</v>
      </c>
      <c r="J197" s="230" t="s">
        <v>682</v>
      </c>
      <c r="K197" s="127">
        <f t="shared" si="51"/>
        <v>67</v>
      </c>
      <c r="L197" s="179">
        <f t="shared" si="52"/>
        <v>0.26171875</v>
      </c>
      <c r="M197" s="180" t="s">
        <v>599</v>
      </c>
      <c r="N197" s="181">
        <v>43067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102</v>
      </c>
      <c r="B198" s="153">
        <v>43017</v>
      </c>
      <c r="C198" s="153"/>
      <c r="D198" s="154" t="s">
        <v>360</v>
      </c>
      <c r="E198" s="155" t="s">
        <v>623</v>
      </c>
      <c r="F198" s="156">
        <v>137.5</v>
      </c>
      <c r="G198" s="155"/>
      <c r="H198" s="155">
        <v>184</v>
      </c>
      <c r="I198" s="177">
        <v>183</v>
      </c>
      <c r="J198" s="178" t="s">
        <v>738</v>
      </c>
      <c r="K198" s="127">
        <f t="shared" si="51"/>
        <v>46.5</v>
      </c>
      <c r="L198" s="179">
        <f t="shared" si="52"/>
        <v>0.33818181818181819</v>
      </c>
      <c r="M198" s="180" t="s">
        <v>599</v>
      </c>
      <c r="N198" s="181">
        <v>43108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103</v>
      </c>
      <c r="B199" s="153">
        <v>43018</v>
      </c>
      <c r="C199" s="153"/>
      <c r="D199" s="154" t="s">
        <v>739</v>
      </c>
      <c r="E199" s="155" t="s">
        <v>623</v>
      </c>
      <c r="F199" s="156">
        <v>125.5</v>
      </c>
      <c r="G199" s="155"/>
      <c r="H199" s="155">
        <v>158</v>
      </c>
      <c r="I199" s="177">
        <v>155</v>
      </c>
      <c r="J199" s="178" t="s">
        <v>740</v>
      </c>
      <c r="K199" s="127">
        <f t="shared" si="51"/>
        <v>32.5</v>
      </c>
      <c r="L199" s="179">
        <f t="shared" si="52"/>
        <v>0.25896414342629481</v>
      </c>
      <c r="M199" s="180" t="s">
        <v>599</v>
      </c>
      <c r="N199" s="181">
        <v>43067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104</v>
      </c>
      <c r="B200" s="153">
        <v>43018</v>
      </c>
      <c r="C200" s="153"/>
      <c r="D200" s="154" t="s">
        <v>770</v>
      </c>
      <c r="E200" s="155" t="s">
        <v>623</v>
      </c>
      <c r="F200" s="156">
        <v>895</v>
      </c>
      <c r="G200" s="155"/>
      <c r="H200" s="155">
        <v>1122.5</v>
      </c>
      <c r="I200" s="177">
        <v>1078</v>
      </c>
      <c r="J200" s="178" t="s">
        <v>771</v>
      </c>
      <c r="K200" s="127">
        <v>227.5</v>
      </c>
      <c r="L200" s="179">
        <v>0.25418994413407803</v>
      </c>
      <c r="M200" s="180" t="s">
        <v>599</v>
      </c>
      <c r="N200" s="181">
        <v>43117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105</v>
      </c>
      <c r="B201" s="153">
        <v>43020</v>
      </c>
      <c r="C201" s="153"/>
      <c r="D201" s="154" t="s">
        <v>347</v>
      </c>
      <c r="E201" s="155" t="s">
        <v>623</v>
      </c>
      <c r="F201" s="156">
        <v>525</v>
      </c>
      <c r="G201" s="155"/>
      <c r="H201" s="155">
        <v>629</v>
      </c>
      <c r="I201" s="177">
        <v>629</v>
      </c>
      <c r="J201" s="230" t="s">
        <v>682</v>
      </c>
      <c r="K201" s="127">
        <v>104</v>
      </c>
      <c r="L201" s="179">
        <v>0.19809523809523799</v>
      </c>
      <c r="M201" s="180" t="s">
        <v>599</v>
      </c>
      <c r="N201" s="181">
        <v>43119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106</v>
      </c>
      <c r="B202" s="153">
        <v>43046</v>
      </c>
      <c r="C202" s="153"/>
      <c r="D202" s="154" t="s">
        <v>393</v>
      </c>
      <c r="E202" s="155" t="s">
        <v>623</v>
      </c>
      <c r="F202" s="156">
        <v>740</v>
      </c>
      <c r="G202" s="155"/>
      <c r="H202" s="155">
        <v>892.5</v>
      </c>
      <c r="I202" s="177">
        <v>900</v>
      </c>
      <c r="J202" s="178" t="s">
        <v>741</v>
      </c>
      <c r="K202" s="127">
        <f>H202-F202</f>
        <v>152.5</v>
      </c>
      <c r="L202" s="179">
        <f>K202/F202</f>
        <v>0.20608108108108109</v>
      </c>
      <c r="M202" s="180" t="s">
        <v>599</v>
      </c>
      <c r="N202" s="181">
        <v>43052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107</v>
      </c>
      <c r="B203" s="105">
        <v>43073</v>
      </c>
      <c r="C203" s="105"/>
      <c r="D203" s="106" t="s">
        <v>742</v>
      </c>
      <c r="E203" s="107" t="s">
        <v>623</v>
      </c>
      <c r="F203" s="108">
        <v>118.5</v>
      </c>
      <c r="G203" s="107"/>
      <c r="H203" s="107">
        <v>143.5</v>
      </c>
      <c r="I203" s="125">
        <v>145</v>
      </c>
      <c r="J203" s="140" t="s">
        <v>743</v>
      </c>
      <c r="K203" s="127">
        <f>H203-F203</f>
        <v>25</v>
      </c>
      <c r="L203" s="128">
        <f>K203/F203</f>
        <v>0.2109704641350211</v>
      </c>
      <c r="M203" s="129" t="s">
        <v>599</v>
      </c>
      <c r="N203" s="130">
        <v>43097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108</v>
      </c>
      <c r="B204" s="109">
        <v>43090</v>
      </c>
      <c r="C204" s="109"/>
      <c r="D204" s="157" t="s">
        <v>443</v>
      </c>
      <c r="E204" s="111" t="s">
        <v>623</v>
      </c>
      <c r="F204" s="112">
        <v>715</v>
      </c>
      <c r="G204" s="112"/>
      <c r="H204" s="113">
        <v>500</v>
      </c>
      <c r="I204" s="131">
        <v>872</v>
      </c>
      <c r="J204" s="137" t="s">
        <v>744</v>
      </c>
      <c r="K204" s="133">
        <f>H204-F204</f>
        <v>-215</v>
      </c>
      <c r="L204" s="134">
        <f>K204/F204</f>
        <v>-0.30069930069930068</v>
      </c>
      <c r="M204" s="135" t="s">
        <v>663</v>
      </c>
      <c r="N204" s="136">
        <v>43670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109</v>
      </c>
      <c r="B205" s="105">
        <v>43098</v>
      </c>
      <c r="C205" s="105"/>
      <c r="D205" s="106" t="s">
        <v>735</v>
      </c>
      <c r="E205" s="107" t="s">
        <v>623</v>
      </c>
      <c r="F205" s="108">
        <v>435</v>
      </c>
      <c r="G205" s="107"/>
      <c r="H205" s="107">
        <v>542.5</v>
      </c>
      <c r="I205" s="125">
        <v>539</v>
      </c>
      <c r="J205" s="140" t="s">
        <v>682</v>
      </c>
      <c r="K205" s="127">
        <v>107.5</v>
      </c>
      <c r="L205" s="128">
        <v>0.247126436781609</v>
      </c>
      <c r="M205" s="129" t="s">
        <v>599</v>
      </c>
      <c r="N205" s="130">
        <v>43206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110</v>
      </c>
      <c r="B206" s="105">
        <v>43098</v>
      </c>
      <c r="C206" s="105"/>
      <c r="D206" s="106" t="s">
        <v>571</v>
      </c>
      <c r="E206" s="107" t="s">
        <v>623</v>
      </c>
      <c r="F206" s="108">
        <v>885</v>
      </c>
      <c r="G206" s="107"/>
      <c r="H206" s="107">
        <v>1090</v>
      </c>
      <c r="I206" s="125">
        <v>1084</v>
      </c>
      <c r="J206" s="140" t="s">
        <v>682</v>
      </c>
      <c r="K206" s="127">
        <v>205</v>
      </c>
      <c r="L206" s="128">
        <v>0.23163841807909599</v>
      </c>
      <c r="M206" s="129" t="s">
        <v>599</v>
      </c>
      <c r="N206" s="130">
        <v>43213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66">
        <v>111</v>
      </c>
      <c r="B207" s="347">
        <v>43192</v>
      </c>
      <c r="C207" s="347"/>
      <c r="D207" s="115" t="s">
        <v>752</v>
      </c>
      <c r="E207" s="350" t="s">
        <v>623</v>
      </c>
      <c r="F207" s="353">
        <v>478.5</v>
      </c>
      <c r="G207" s="350"/>
      <c r="H207" s="350">
        <v>442</v>
      </c>
      <c r="I207" s="356">
        <v>613</v>
      </c>
      <c r="J207" s="383" t="s">
        <v>3403</v>
      </c>
      <c r="K207" s="133">
        <f>H207-F207</f>
        <v>-36.5</v>
      </c>
      <c r="L207" s="134">
        <f>K207/F207</f>
        <v>-7.6280041797283177E-2</v>
      </c>
      <c r="M207" s="135" t="s">
        <v>663</v>
      </c>
      <c r="N207" s="136">
        <v>43762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112</v>
      </c>
      <c r="B208" s="109">
        <v>43194</v>
      </c>
      <c r="C208" s="109"/>
      <c r="D208" s="373" t="s">
        <v>2978</v>
      </c>
      <c r="E208" s="111" t="s">
        <v>623</v>
      </c>
      <c r="F208" s="112">
        <f>141.5-7.3</f>
        <v>134.19999999999999</v>
      </c>
      <c r="G208" s="112"/>
      <c r="H208" s="113">
        <v>77</v>
      </c>
      <c r="I208" s="131">
        <v>180</v>
      </c>
      <c r="J208" s="383" t="s">
        <v>3402</v>
      </c>
      <c r="K208" s="133">
        <f>H208-F208</f>
        <v>-57.199999999999989</v>
      </c>
      <c r="L208" s="134">
        <f>K208/F208</f>
        <v>-0.42622950819672129</v>
      </c>
      <c r="M208" s="135" t="s">
        <v>663</v>
      </c>
      <c r="N208" s="136">
        <v>43522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113</v>
      </c>
      <c r="B209" s="109">
        <v>43209</v>
      </c>
      <c r="C209" s="109"/>
      <c r="D209" s="110" t="s">
        <v>745</v>
      </c>
      <c r="E209" s="111" t="s">
        <v>623</v>
      </c>
      <c r="F209" s="112">
        <v>430</v>
      </c>
      <c r="G209" s="112"/>
      <c r="H209" s="113">
        <v>220</v>
      </c>
      <c r="I209" s="131">
        <v>537</v>
      </c>
      <c r="J209" s="137" t="s">
        <v>746</v>
      </c>
      <c r="K209" s="133">
        <f>H209-F209</f>
        <v>-210</v>
      </c>
      <c r="L209" s="134">
        <f>K209/F209</f>
        <v>-0.48837209302325579</v>
      </c>
      <c r="M209" s="135" t="s">
        <v>663</v>
      </c>
      <c r="N209" s="136">
        <v>43252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67">
        <v>114</v>
      </c>
      <c r="B210" s="158">
        <v>43220</v>
      </c>
      <c r="C210" s="158"/>
      <c r="D210" s="159" t="s">
        <v>394</v>
      </c>
      <c r="E210" s="160" t="s">
        <v>623</v>
      </c>
      <c r="F210" s="162">
        <v>153.5</v>
      </c>
      <c r="G210" s="162"/>
      <c r="H210" s="162">
        <v>196</v>
      </c>
      <c r="I210" s="162">
        <v>196</v>
      </c>
      <c r="J210" s="358" t="s">
        <v>3494</v>
      </c>
      <c r="K210" s="182">
        <f>H210-F210</f>
        <v>42.5</v>
      </c>
      <c r="L210" s="183">
        <f>K210/F210</f>
        <v>0.27687296416938112</v>
      </c>
      <c r="M210" s="161" t="s">
        <v>599</v>
      </c>
      <c r="N210" s="184">
        <v>43605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115</v>
      </c>
      <c r="B211" s="109">
        <v>43306</v>
      </c>
      <c r="C211" s="109"/>
      <c r="D211" s="110" t="s">
        <v>768</v>
      </c>
      <c r="E211" s="111" t="s">
        <v>623</v>
      </c>
      <c r="F211" s="112">
        <v>27.5</v>
      </c>
      <c r="G211" s="112"/>
      <c r="H211" s="113">
        <v>13.1</v>
      </c>
      <c r="I211" s="131">
        <v>60</v>
      </c>
      <c r="J211" s="137" t="s">
        <v>772</v>
      </c>
      <c r="K211" s="133">
        <v>-14.4</v>
      </c>
      <c r="L211" s="134">
        <v>-0.52363636363636401</v>
      </c>
      <c r="M211" s="135" t="s">
        <v>663</v>
      </c>
      <c r="N211" s="136">
        <v>43138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6">
        <v>116</v>
      </c>
      <c r="B212" s="347">
        <v>43318</v>
      </c>
      <c r="C212" s="347"/>
      <c r="D212" s="115" t="s">
        <v>747</v>
      </c>
      <c r="E212" s="350" t="s">
        <v>623</v>
      </c>
      <c r="F212" s="350">
        <v>148.5</v>
      </c>
      <c r="G212" s="350"/>
      <c r="H212" s="350">
        <v>102</v>
      </c>
      <c r="I212" s="356">
        <v>182</v>
      </c>
      <c r="J212" s="137" t="s">
        <v>3493</v>
      </c>
      <c r="K212" s="133">
        <f>H212-F212</f>
        <v>-46.5</v>
      </c>
      <c r="L212" s="134">
        <f>K212/F212</f>
        <v>-0.31313131313131315</v>
      </c>
      <c r="M212" s="135" t="s">
        <v>663</v>
      </c>
      <c r="N212" s="136">
        <v>43661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117</v>
      </c>
      <c r="B213" s="105">
        <v>43335</v>
      </c>
      <c r="C213" s="105"/>
      <c r="D213" s="106" t="s">
        <v>773</v>
      </c>
      <c r="E213" s="107" t="s">
        <v>623</v>
      </c>
      <c r="F213" s="155">
        <v>285</v>
      </c>
      <c r="G213" s="107"/>
      <c r="H213" s="107">
        <v>355</v>
      </c>
      <c r="I213" s="125">
        <v>364</v>
      </c>
      <c r="J213" s="140" t="s">
        <v>774</v>
      </c>
      <c r="K213" s="127">
        <v>70</v>
      </c>
      <c r="L213" s="128">
        <v>0.24561403508771901</v>
      </c>
      <c r="M213" s="129" t="s">
        <v>599</v>
      </c>
      <c r="N213" s="130">
        <v>43455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118</v>
      </c>
      <c r="B214" s="105">
        <v>43341</v>
      </c>
      <c r="C214" s="105"/>
      <c r="D214" s="106" t="s">
        <v>384</v>
      </c>
      <c r="E214" s="107" t="s">
        <v>623</v>
      </c>
      <c r="F214" s="155">
        <v>525</v>
      </c>
      <c r="G214" s="107"/>
      <c r="H214" s="107">
        <v>585</v>
      </c>
      <c r="I214" s="125">
        <v>635</v>
      </c>
      <c r="J214" s="140" t="s">
        <v>748</v>
      </c>
      <c r="K214" s="127">
        <f t="shared" ref="K214:K226" si="53">H214-F214</f>
        <v>60</v>
      </c>
      <c r="L214" s="128">
        <f t="shared" ref="L214:L226" si="54">K214/F214</f>
        <v>0.11428571428571428</v>
      </c>
      <c r="M214" s="129" t="s">
        <v>599</v>
      </c>
      <c r="N214" s="130">
        <v>43662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119</v>
      </c>
      <c r="B215" s="105">
        <v>43395</v>
      </c>
      <c r="C215" s="105"/>
      <c r="D215" s="106" t="s">
        <v>368</v>
      </c>
      <c r="E215" s="107" t="s">
        <v>623</v>
      </c>
      <c r="F215" s="155">
        <v>475</v>
      </c>
      <c r="G215" s="107"/>
      <c r="H215" s="107">
        <v>574</v>
      </c>
      <c r="I215" s="125">
        <v>570</v>
      </c>
      <c r="J215" s="140" t="s">
        <v>682</v>
      </c>
      <c r="K215" s="127">
        <f t="shared" si="53"/>
        <v>99</v>
      </c>
      <c r="L215" s="128">
        <f t="shared" si="54"/>
        <v>0.20842105263157895</v>
      </c>
      <c r="M215" s="129" t="s">
        <v>599</v>
      </c>
      <c r="N215" s="130">
        <v>43403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120</v>
      </c>
      <c r="B216" s="153">
        <v>43397</v>
      </c>
      <c r="C216" s="153"/>
      <c r="D216" s="407" t="s">
        <v>391</v>
      </c>
      <c r="E216" s="155" t="s">
        <v>623</v>
      </c>
      <c r="F216" s="155">
        <v>707.5</v>
      </c>
      <c r="G216" s="155"/>
      <c r="H216" s="155">
        <v>872</v>
      </c>
      <c r="I216" s="177">
        <v>872</v>
      </c>
      <c r="J216" s="178" t="s">
        <v>682</v>
      </c>
      <c r="K216" s="127">
        <f t="shared" si="53"/>
        <v>164.5</v>
      </c>
      <c r="L216" s="179">
        <f t="shared" si="54"/>
        <v>0.23250883392226149</v>
      </c>
      <c r="M216" s="180" t="s">
        <v>599</v>
      </c>
      <c r="N216" s="181">
        <v>43482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121</v>
      </c>
      <c r="B217" s="153">
        <v>43398</v>
      </c>
      <c r="C217" s="153"/>
      <c r="D217" s="407" t="s">
        <v>348</v>
      </c>
      <c r="E217" s="155" t="s">
        <v>623</v>
      </c>
      <c r="F217" s="155">
        <v>162</v>
      </c>
      <c r="G217" s="155"/>
      <c r="H217" s="155">
        <v>204</v>
      </c>
      <c r="I217" s="177">
        <v>209</v>
      </c>
      <c r="J217" s="178" t="s">
        <v>3492</v>
      </c>
      <c r="K217" s="127">
        <f t="shared" si="53"/>
        <v>42</v>
      </c>
      <c r="L217" s="179">
        <f t="shared" si="54"/>
        <v>0.25925925925925924</v>
      </c>
      <c r="M217" s="180" t="s">
        <v>599</v>
      </c>
      <c r="N217" s="181">
        <v>43539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122</v>
      </c>
      <c r="B218" s="206">
        <v>43399</v>
      </c>
      <c r="C218" s="206"/>
      <c r="D218" s="154" t="s">
        <v>495</v>
      </c>
      <c r="E218" s="207" t="s">
        <v>623</v>
      </c>
      <c r="F218" s="207">
        <v>240</v>
      </c>
      <c r="G218" s="207"/>
      <c r="H218" s="207">
        <v>297</v>
      </c>
      <c r="I218" s="231">
        <v>297</v>
      </c>
      <c r="J218" s="178" t="s">
        <v>682</v>
      </c>
      <c r="K218" s="232">
        <f t="shared" si="53"/>
        <v>57</v>
      </c>
      <c r="L218" s="233">
        <f t="shared" si="54"/>
        <v>0.23749999999999999</v>
      </c>
      <c r="M218" s="234" t="s">
        <v>599</v>
      </c>
      <c r="N218" s="235">
        <v>43417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123</v>
      </c>
      <c r="B219" s="105">
        <v>43439</v>
      </c>
      <c r="C219" s="105"/>
      <c r="D219" s="147" t="s">
        <v>749</v>
      </c>
      <c r="E219" s="107" t="s">
        <v>623</v>
      </c>
      <c r="F219" s="107">
        <v>202.5</v>
      </c>
      <c r="G219" s="107"/>
      <c r="H219" s="107">
        <v>255</v>
      </c>
      <c r="I219" s="125">
        <v>252</v>
      </c>
      <c r="J219" s="140" t="s">
        <v>682</v>
      </c>
      <c r="K219" s="127">
        <f t="shared" si="53"/>
        <v>52.5</v>
      </c>
      <c r="L219" s="128">
        <f t="shared" si="54"/>
        <v>0.25925925925925924</v>
      </c>
      <c r="M219" s="129" t="s">
        <v>599</v>
      </c>
      <c r="N219" s="130">
        <v>43542</v>
      </c>
      <c r="O219" s="57"/>
      <c r="P219" s="16"/>
      <c r="Q219" s="16"/>
      <c r="R219" s="93" t="s">
        <v>751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124</v>
      </c>
      <c r="B220" s="206">
        <v>43465</v>
      </c>
      <c r="C220" s="105"/>
      <c r="D220" s="407" t="s">
        <v>423</v>
      </c>
      <c r="E220" s="207" t="s">
        <v>623</v>
      </c>
      <c r="F220" s="207">
        <v>710</v>
      </c>
      <c r="G220" s="207"/>
      <c r="H220" s="207">
        <v>866</v>
      </c>
      <c r="I220" s="231">
        <v>866</v>
      </c>
      <c r="J220" s="178" t="s">
        <v>682</v>
      </c>
      <c r="K220" s="127">
        <f t="shared" si="53"/>
        <v>156</v>
      </c>
      <c r="L220" s="128">
        <f t="shared" si="54"/>
        <v>0.21971830985915494</v>
      </c>
      <c r="M220" s="129" t="s">
        <v>599</v>
      </c>
      <c r="N220" s="361">
        <v>43553</v>
      </c>
      <c r="O220" s="57"/>
      <c r="P220" s="16"/>
      <c r="Q220" s="16"/>
      <c r="R220" s="17" t="s">
        <v>751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125</v>
      </c>
      <c r="B221" s="206">
        <v>43522</v>
      </c>
      <c r="C221" s="206"/>
      <c r="D221" s="407" t="s">
        <v>141</v>
      </c>
      <c r="E221" s="207" t="s">
        <v>623</v>
      </c>
      <c r="F221" s="207">
        <v>337.25</v>
      </c>
      <c r="G221" s="207"/>
      <c r="H221" s="207">
        <v>398.5</v>
      </c>
      <c r="I221" s="231">
        <v>411</v>
      </c>
      <c r="J221" s="140" t="s">
        <v>3491</v>
      </c>
      <c r="K221" s="127">
        <f t="shared" si="53"/>
        <v>61.25</v>
      </c>
      <c r="L221" s="128">
        <f t="shared" si="54"/>
        <v>0.1816160118606375</v>
      </c>
      <c r="M221" s="129" t="s">
        <v>599</v>
      </c>
      <c r="N221" s="361">
        <v>43760</v>
      </c>
      <c r="O221" s="57"/>
      <c r="P221" s="16"/>
      <c r="Q221" s="16"/>
      <c r="R221" s="93" t="s">
        <v>751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8">
        <v>126</v>
      </c>
      <c r="B222" s="163">
        <v>43559</v>
      </c>
      <c r="C222" s="163"/>
      <c r="D222" s="164" t="s">
        <v>410</v>
      </c>
      <c r="E222" s="165" t="s">
        <v>623</v>
      </c>
      <c r="F222" s="165">
        <v>130</v>
      </c>
      <c r="G222" s="165"/>
      <c r="H222" s="165">
        <v>65</v>
      </c>
      <c r="I222" s="185">
        <v>158</v>
      </c>
      <c r="J222" s="137" t="s">
        <v>750</v>
      </c>
      <c r="K222" s="133">
        <f t="shared" si="53"/>
        <v>-65</v>
      </c>
      <c r="L222" s="134">
        <f t="shared" si="54"/>
        <v>-0.5</v>
      </c>
      <c r="M222" s="135" t="s">
        <v>663</v>
      </c>
      <c r="N222" s="136">
        <v>43726</v>
      </c>
      <c r="O222" s="57"/>
      <c r="P222" s="16"/>
      <c r="Q222" s="16"/>
      <c r="R222" s="17" t="s">
        <v>753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9">
        <v>127</v>
      </c>
      <c r="B223" s="186">
        <v>43017</v>
      </c>
      <c r="C223" s="186"/>
      <c r="D223" s="187" t="s">
        <v>169</v>
      </c>
      <c r="E223" s="188" t="s">
        <v>623</v>
      </c>
      <c r="F223" s="189">
        <v>141.5</v>
      </c>
      <c r="G223" s="190"/>
      <c r="H223" s="190">
        <v>183.5</v>
      </c>
      <c r="I223" s="190">
        <v>210</v>
      </c>
      <c r="J223" s="217" t="s">
        <v>3440</v>
      </c>
      <c r="K223" s="218">
        <f t="shared" si="53"/>
        <v>42</v>
      </c>
      <c r="L223" s="219">
        <f t="shared" si="54"/>
        <v>0.29681978798586572</v>
      </c>
      <c r="M223" s="189" t="s">
        <v>599</v>
      </c>
      <c r="N223" s="220">
        <v>43042</v>
      </c>
      <c r="O223" s="57"/>
      <c r="P223" s="16"/>
      <c r="Q223" s="16"/>
      <c r="R223" s="93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8">
        <v>128</v>
      </c>
      <c r="B224" s="163">
        <v>43074</v>
      </c>
      <c r="C224" s="163"/>
      <c r="D224" s="164" t="s">
        <v>303</v>
      </c>
      <c r="E224" s="165" t="s">
        <v>623</v>
      </c>
      <c r="F224" s="166">
        <v>172</v>
      </c>
      <c r="G224" s="165"/>
      <c r="H224" s="165">
        <v>155.25</v>
      </c>
      <c r="I224" s="185">
        <v>230</v>
      </c>
      <c r="J224" s="383" t="s">
        <v>3400</v>
      </c>
      <c r="K224" s="133">
        <f t="shared" ref="K224" si="55">H224-F224</f>
        <v>-16.75</v>
      </c>
      <c r="L224" s="134">
        <f t="shared" ref="L224" si="56">K224/F224</f>
        <v>-9.7383720930232565E-2</v>
      </c>
      <c r="M224" s="135" t="s">
        <v>663</v>
      </c>
      <c r="N224" s="136">
        <v>43787</v>
      </c>
      <c r="O224" s="57"/>
      <c r="P224" s="16"/>
      <c r="Q224" s="16"/>
      <c r="R224" s="17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69">
        <v>129</v>
      </c>
      <c r="B225" s="186">
        <v>43398</v>
      </c>
      <c r="C225" s="186"/>
      <c r="D225" s="187" t="s">
        <v>104</v>
      </c>
      <c r="E225" s="188" t="s">
        <v>623</v>
      </c>
      <c r="F225" s="190">
        <v>698.5</v>
      </c>
      <c r="G225" s="190"/>
      <c r="H225" s="190">
        <v>850</v>
      </c>
      <c r="I225" s="190">
        <v>890</v>
      </c>
      <c r="J225" s="221" t="s">
        <v>3488</v>
      </c>
      <c r="K225" s="218">
        <f t="shared" si="53"/>
        <v>151.5</v>
      </c>
      <c r="L225" s="219">
        <f t="shared" si="54"/>
        <v>0.21689334287759485</v>
      </c>
      <c r="M225" s="189" t="s">
        <v>599</v>
      </c>
      <c r="N225" s="220">
        <v>43453</v>
      </c>
      <c r="O225" s="57"/>
      <c r="P225" s="16"/>
      <c r="Q225" s="16"/>
      <c r="R225" s="17" t="s">
        <v>751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130</v>
      </c>
      <c r="B226" s="158">
        <v>42877</v>
      </c>
      <c r="C226" s="158"/>
      <c r="D226" s="159" t="s">
        <v>383</v>
      </c>
      <c r="E226" s="160" t="s">
        <v>623</v>
      </c>
      <c r="F226" s="161">
        <v>127.6</v>
      </c>
      <c r="G226" s="162"/>
      <c r="H226" s="162">
        <v>138</v>
      </c>
      <c r="I226" s="162">
        <v>190</v>
      </c>
      <c r="J226" s="384" t="s">
        <v>3404</v>
      </c>
      <c r="K226" s="182">
        <f t="shared" si="53"/>
        <v>10.400000000000006</v>
      </c>
      <c r="L226" s="183">
        <f t="shared" si="54"/>
        <v>8.1504702194357417E-2</v>
      </c>
      <c r="M226" s="161" t="s">
        <v>599</v>
      </c>
      <c r="N226" s="184">
        <v>43774</v>
      </c>
      <c r="O226" s="57"/>
      <c r="P226" s="16"/>
      <c r="Q226" s="16"/>
      <c r="R226" s="93" t="s">
        <v>753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0">
        <v>131</v>
      </c>
      <c r="B227" s="194">
        <v>43158</v>
      </c>
      <c r="C227" s="194"/>
      <c r="D227" s="191" t="s">
        <v>754</v>
      </c>
      <c r="E227" s="195" t="s">
        <v>623</v>
      </c>
      <c r="F227" s="196">
        <v>317</v>
      </c>
      <c r="G227" s="195"/>
      <c r="H227" s="195"/>
      <c r="I227" s="224">
        <v>398</v>
      </c>
      <c r="J227" s="237" t="s">
        <v>601</v>
      </c>
      <c r="K227" s="193"/>
      <c r="L227" s="192"/>
      <c r="M227" s="223" t="s">
        <v>601</v>
      </c>
      <c r="N227" s="222"/>
      <c r="O227" s="57"/>
      <c r="P227" s="16"/>
      <c r="Q227" s="16"/>
      <c r="R227" s="341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8">
        <v>132</v>
      </c>
      <c r="B228" s="163">
        <v>43164</v>
      </c>
      <c r="C228" s="163"/>
      <c r="D228" s="164" t="s">
        <v>135</v>
      </c>
      <c r="E228" s="165" t="s">
        <v>623</v>
      </c>
      <c r="F228" s="166">
        <f>510-14.4</f>
        <v>495.6</v>
      </c>
      <c r="G228" s="165"/>
      <c r="H228" s="165">
        <v>350</v>
      </c>
      <c r="I228" s="185">
        <v>672</v>
      </c>
      <c r="J228" s="383" t="s">
        <v>3461</v>
      </c>
      <c r="K228" s="133">
        <f t="shared" ref="K228" si="57">H228-F228</f>
        <v>-145.60000000000002</v>
      </c>
      <c r="L228" s="134">
        <f t="shared" ref="L228" si="58">K228/F228</f>
        <v>-0.29378531073446329</v>
      </c>
      <c r="M228" s="135" t="s">
        <v>663</v>
      </c>
      <c r="N228" s="136">
        <v>43887</v>
      </c>
      <c r="O228" s="57"/>
      <c r="P228" s="16"/>
      <c r="Q228" s="16"/>
      <c r="R228" s="17" t="s">
        <v>751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8">
        <v>133</v>
      </c>
      <c r="B229" s="163">
        <v>43237</v>
      </c>
      <c r="C229" s="163"/>
      <c r="D229" s="164" t="s">
        <v>489</v>
      </c>
      <c r="E229" s="165" t="s">
        <v>623</v>
      </c>
      <c r="F229" s="166">
        <v>230.3</v>
      </c>
      <c r="G229" s="165"/>
      <c r="H229" s="165">
        <v>102.5</v>
      </c>
      <c r="I229" s="185">
        <v>348</v>
      </c>
      <c r="J229" s="383" t="s">
        <v>3482</v>
      </c>
      <c r="K229" s="133">
        <f t="shared" ref="K229" si="59">H229-F229</f>
        <v>-127.80000000000001</v>
      </c>
      <c r="L229" s="134">
        <f t="shared" ref="L229" si="60">K229/F229</f>
        <v>-0.55492835432045162</v>
      </c>
      <c r="M229" s="135" t="s">
        <v>663</v>
      </c>
      <c r="N229" s="136">
        <v>43896</v>
      </c>
      <c r="O229" s="57"/>
      <c r="P229" s="16"/>
      <c r="Q229" s="16"/>
      <c r="R229" s="343" t="s">
        <v>751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4">
        <v>134</v>
      </c>
      <c r="B230" s="197">
        <v>43258</v>
      </c>
      <c r="C230" s="197"/>
      <c r="D230" s="200" t="s">
        <v>449</v>
      </c>
      <c r="E230" s="198" t="s">
        <v>623</v>
      </c>
      <c r="F230" s="196">
        <f>342.5-5.1</f>
        <v>337.4</v>
      </c>
      <c r="G230" s="198"/>
      <c r="H230" s="198"/>
      <c r="I230" s="225">
        <v>439</v>
      </c>
      <c r="J230" s="237" t="s">
        <v>601</v>
      </c>
      <c r="K230" s="227"/>
      <c r="L230" s="228"/>
      <c r="M230" s="226" t="s">
        <v>601</v>
      </c>
      <c r="N230" s="229"/>
      <c r="O230" s="57"/>
      <c r="P230" s="16"/>
      <c r="Q230" s="16"/>
      <c r="R230" s="341" t="s">
        <v>753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4">
        <v>135</v>
      </c>
      <c r="B231" s="197">
        <v>43285</v>
      </c>
      <c r="C231" s="197"/>
      <c r="D231" s="201" t="s">
        <v>49</v>
      </c>
      <c r="E231" s="198" t="s">
        <v>623</v>
      </c>
      <c r="F231" s="196">
        <f>127.5-5.53</f>
        <v>121.97</v>
      </c>
      <c r="G231" s="198"/>
      <c r="H231" s="198"/>
      <c r="I231" s="225">
        <v>170</v>
      </c>
      <c r="J231" s="237" t="s">
        <v>601</v>
      </c>
      <c r="K231" s="227"/>
      <c r="L231" s="228"/>
      <c r="M231" s="226" t="s">
        <v>601</v>
      </c>
      <c r="N231" s="229"/>
      <c r="O231" s="57"/>
      <c r="P231" s="16"/>
      <c r="Q231" s="16"/>
      <c r="R231" s="17" t="s">
        <v>751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8">
        <v>136</v>
      </c>
      <c r="B232" s="163">
        <v>43294</v>
      </c>
      <c r="C232" s="163"/>
      <c r="D232" s="164" t="s">
        <v>243</v>
      </c>
      <c r="E232" s="165" t="s">
        <v>623</v>
      </c>
      <c r="F232" s="166">
        <v>46.5</v>
      </c>
      <c r="G232" s="165"/>
      <c r="H232" s="165">
        <v>17</v>
      </c>
      <c r="I232" s="185">
        <v>59</v>
      </c>
      <c r="J232" s="383" t="s">
        <v>3460</v>
      </c>
      <c r="K232" s="133">
        <f t="shared" ref="K232" si="61">H232-F232</f>
        <v>-29.5</v>
      </c>
      <c r="L232" s="134">
        <f t="shared" ref="L232" si="62">K232/F232</f>
        <v>-0.63440860215053763</v>
      </c>
      <c r="M232" s="135" t="s">
        <v>663</v>
      </c>
      <c r="N232" s="136">
        <v>43887</v>
      </c>
      <c r="O232" s="57"/>
      <c r="P232" s="16"/>
      <c r="Q232" s="16"/>
      <c r="R232" s="17" t="s">
        <v>751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0">
        <v>137</v>
      </c>
      <c r="B233" s="194">
        <v>43396</v>
      </c>
      <c r="C233" s="194"/>
      <c r="D233" s="201" t="s">
        <v>425</v>
      </c>
      <c r="E233" s="198" t="s">
        <v>623</v>
      </c>
      <c r="F233" s="199">
        <v>156.5</v>
      </c>
      <c r="G233" s="198"/>
      <c r="H233" s="198"/>
      <c r="I233" s="225">
        <v>191</v>
      </c>
      <c r="J233" s="237" t="s">
        <v>601</v>
      </c>
      <c r="K233" s="227"/>
      <c r="L233" s="228"/>
      <c r="M233" s="226" t="s">
        <v>601</v>
      </c>
      <c r="N233" s="229"/>
      <c r="O233" s="57"/>
      <c r="P233" s="16"/>
      <c r="Q233" s="16"/>
      <c r="R233" s="17" t="s">
        <v>751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0">
        <v>138</v>
      </c>
      <c r="B234" s="194">
        <v>43439</v>
      </c>
      <c r="C234" s="194"/>
      <c r="D234" s="201" t="s">
        <v>330</v>
      </c>
      <c r="E234" s="198" t="s">
        <v>623</v>
      </c>
      <c r="F234" s="199">
        <v>259.5</v>
      </c>
      <c r="G234" s="198"/>
      <c r="H234" s="198"/>
      <c r="I234" s="225">
        <v>321</v>
      </c>
      <c r="J234" s="237" t="s">
        <v>601</v>
      </c>
      <c r="K234" s="227"/>
      <c r="L234" s="228"/>
      <c r="M234" s="226" t="s">
        <v>601</v>
      </c>
      <c r="N234" s="229"/>
      <c r="O234" s="16"/>
      <c r="P234" s="16"/>
      <c r="Q234" s="16"/>
      <c r="R234" s="17" t="s">
        <v>751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8">
        <v>139</v>
      </c>
      <c r="B235" s="163">
        <v>43439</v>
      </c>
      <c r="C235" s="163"/>
      <c r="D235" s="164" t="s">
        <v>775</v>
      </c>
      <c r="E235" s="165" t="s">
        <v>623</v>
      </c>
      <c r="F235" s="165">
        <v>715</v>
      </c>
      <c r="G235" s="165"/>
      <c r="H235" s="165">
        <v>445</v>
      </c>
      <c r="I235" s="185">
        <v>840</v>
      </c>
      <c r="J235" s="137" t="s">
        <v>2994</v>
      </c>
      <c r="K235" s="133">
        <f t="shared" ref="K235:K238" si="63">H235-F235</f>
        <v>-270</v>
      </c>
      <c r="L235" s="134">
        <f t="shared" ref="L235:L238" si="64">K235/F235</f>
        <v>-0.3776223776223776</v>
      </c>
      <c r="M235" s="135" t="s">
        <v>663</v>
      </c>
      <c r="N235" s="136">
        <v>43800</v>
      </c>
      <c r="O235" s="57"/>
      <c r="P235" s="16"/>
      <c r="Q235" s="16"/>
      <c r="R235" s="17" t="s">
        <v>751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140</v>
      </c>
      <c r="B236" s="206">
        <v>43469</v>
      </c>
      <c r="C236" s="206"/>
      <c r="D236" s="154" t="s">
        <v>145</v>
      </c>
      <c r="E236" s="207" t="s">
        <v>623</v>
      </c>
      <c r="F236" s="207">
        <v>875</v>
      </c>
      <c r="G236" s="207"/>
      <c r="H236" s="207">
        <v>1165</v>
      </c>
      <c r="I236" s="231">
        <v>1185</v>
      </c>
      <c r="J236" s="140" t="s">
        <v>3489</v>
      </c>
      <c r="K236" s="127">
        <f t="shared" si="63"/>
        <v>290</v>
      </c>
      <c r="L236" s="128">
        <f t="shared" si="64"/>
        <v>0.33142857142857141</v>
      </c>
      <c r="M236" s="129" t="s">
        <v>599</v>
      </c>
      <c r="N236" s="361">
        <v>43847</v>
      </c>
      <c r="O236" s="57"/>
      <c r="P236" s="16"/>
      <c r="Q236" s="16"/>
      <c r="R236" s="343" t="s">
        <v>751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141</v>
      </c>
      <c r="B237" s="206">
        <v>43559</v>
      </c>
      <c r="C237" s="206"/>
      <c r="D237" s="407" t="s">
        <v>345</v>
      </c>
      <c r="E237" s="207" t="s">
        <v>623</v>
      </c>
      <c r="F237" s="207">
        <f>387-14.63</f>
        <v>372.37</v>
      </c>
      <c r="G237" s="207"/>
      <c r="H237" s="207">
        <v>490</v>
      </c>
      <c r="I237" s="231">
        <v>490</v>
      </c>
      <c r="J237" s="140" t="s">
        <v>682</v>
      </c>
      <c r="K237" s="127">
        <f t="shared" si="63"/>
        <v>117.63</v>
      </c>
      <c r="L237" s="128">
        <f t="shared" si="64"/>
        <v>0.31589548030185027</v>
      </c>
      <c r="M237" s="129" t="s">
        <v>599</v>
      </c>
      <c r="N237" s="361">
        <v>43850</v>
      </c>
      <c r="O237" s="57"/>
      <c r="P237" s="16"/>
      <c r="Q237" s="16"/>
      <c r="R237" s="343" t="s">
        <v>751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8">
        <v>142</v>
      </c>
      <c r="B238" s="163">
        <v>43578</v>
      </c>
      <c r="C238" s="163"/>
      <c r="D238" s="164" t="s">
        <v>776</v>
      </c>
      <c r="E238" s="165" t="s">
        <v>600</v>
      </c>
      <c r="F238" s="165">
        <v>220</v>
      </c>
      <c r="G238" s="165"/>
      <c r="H238" s="165">
        <v>127.5</v>
      </c>
      <c r="I238" s="185">
        <v>284</v>
      </c>
      <c r="J238" s="383" t="s">
        <v>3483</v>
      </c>
      <c r="K238" s="133">
        <f t="shared" si="63"/>
        <v>-92.5</v>
      </c>
      <c r="L238" s="134">
        <f t="shared" si="64"/>
        <v>-0.42045454545454547</v>
      </c>
      <c r="M238" s="135" t="s">
        <v>663</v>
      </c>
      <c r="N238" s="136">
        <v>43896</v>
      </c>
      <c r="O238" s="57"/>
      <c r="P238" s="16"/>
      <c r="Q238" s="16"/>
      <c r="R238" s="17" t="s">
        <v>751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143</v>
      </c>
      <c r="B239" s="206">
        <v>43622</v>
      </c>
      <c r="C239" s="206"/>
      <c r="D239" s="407" t="s">
        <v>496</v>
      </c>
      <c r="E239" s="207" t="s">
        <v>600</v>
      </c>
      <c r="F239" s="207">
        <v>332.8</v>
      </c>
      <c r="G239" s="207"/>
      <c r="H239" s="207">
        <v>405</v>
      </c>
      <c r="I239" s="231">
        <v>419</v>
      </c>
      <c r="J239" s="140" t="s">
        <v>3490</v>
      </c>
      <c r="K239" s="127">
        <f t="shared" ref="K239" si="65">H239-F239</f>
        <v>72.199999999999989</v>
      </c>
      <c r="L239" s="128">
        <f t="shared" ref="L239" si="66">K239/F239</f>
        <v>0.21694711538461534</v>
      </c>
      <c r="M239" s="129" t="s">
        <v>599</v>
      </c>
      <c r="N239" s="361">
        <v>43860</v>
      </c>
      <c r="O239" s="57"/>
      <c r="P239" s="16"/>
      <c r="Q239" s="16"/>
      <c r="R239" s="17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43">
        <v>144</v>
      </c>
      <c r="B240" s="142">
        <v>43641</v>
      </c>
      <c r="C240" s="142"/>
      <c r="D240" s="143" t="s">
        <v>139</v>
      </c>
      <c r="E240" s="144" t="s">
        <v>623</v>
      </c>
      <c r="F240" s="145">
        <v>386</v>
      </c>
      <c r="G240" s="146"/>
      <c r="H240" s="146">
        <v>395</v>
      </c>
      <c r="I240" s="146">
        <v>452</v>
      </c>
      <c r="J240" s="169" t="s">
        <v>3405</v>
      </c>
      <c r="K240" s="170">
        <f t="shared" ref="K240" si="67">H240-F240</f>
        <v>9</v>
      </c>
      <c r="L240" s="171">
        <f t="shared" ref="L240" si="68">K240/F240</f>
        <v>2.3316062176165803E-2</v>
      </c>
      <c r="M240" s="172" t="s">
        <v>708</v>
      </c>
      <c r="N240" s="173">
        <v>43868</v>
      </c>
      <c r="O240" s="16"/>
      <c r="P240" s="16"/>
      <c r="Q240" s="16"/>
      <c r="R240" s="17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1">
        <v>145</v>
      </c>
      <c r="B241" s="194">
        <v>43707</v>
      </c>
      <c r="C241" s="194"/>
      <c r="D241" s="201" t="s">
        <v>260</v>
      </c>
      <c r="E241" s="198" t="s">
        <v>623</v>
      </c>
      <c r="F241" s="198" t="s">
        <v>755</v>
      </c>
      <c r="G241" s="198"/>
      <c r="H241" s="198"/>
      <c r="I241" s="225">
        <v>190</v>
      </c>
      <c r="J241" s="237" t="s">
        <v>601</v>
      </c>
      <c r="K241" s="227"/>
      <c r="L241" s="228"/>
      <c r="M241" s="357" t="s">
        <v>601</v>
      </c>
      <c r="N241" s="229"/>
      <c r="O241" s="16"/>
      <c r="P241" s="16"/>
      <c r="Q241" s="16"/>
      <c r="R241" s="343" t="s">
        <v>751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146</v>
      </c>
      <c r="B242" s="206">
        <v>43731</v>
      </c>
      <c r="C242" s="206"/>
      <c r="D242" s="154" t="s">
        <v>440</v>
      </c>
      <c r="E242" s="207" t="s">
        <v>623</v>
      </c>
      <c r="F242" s="207">
        <v>235</v>
      </c>
      <c r="G242" s="207"/>
      <c r="H242" s="207">
        <v>295</v>
      </c>
      <c r="I242" s="231">
        <v>296</v>
      </c>
      <c r="J242" s="140" t="s">
        <v>3147</v>
      </c>
      <c r="K242" s="127">
        <f t="shared" ref="K242" si="69">H242-F242</f>
        <v>60</v>
      </c>
      <c r="L242" s="128">
        <f t="shared" ref="L242" si="70">K242/F242</f>
        <v>0.25531914893617019</v>
      </c>
      <c r="M242" s="129" t="s">
        <v>599</v>
      </c>
      <c r="N242" s="361">
        <v>43844</v>
      </c>
      <c r="O242" s="57"/>
      <c r="P242" s="16"/>
      <c r="Q242" s="16"/>
      <c r="R242" s="17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147</v>
      </c>
      <c r="B243" s="206">
        <v>43752</v>
      </c>
      <c r="C243" s="206"/>
      <c r="D243" s="154" t="s">
        <v>2977</v>
      </c>
      <c r="E243" s="207" t="s">
        <v>623</v>
      </c>
      <c r="F243" s="207">
        <v>277.5</v>
      </c>
      <c r="G243" s="207"/>
      <c r="H243" s="207">
        <v>333</v>
      </c>
      <c r="I243" s="231">
        <v>333</v>
      </c>
      <c r="J243" s="140" t="s">
        <v>3148</v>
      </c>
      <c r="K243" s="127">
        <f t="shared" ref="K243" si="71">H243-F243</f>
        <v>55.5</v>
      </c>
      <c r="L243" s="128">
        <f t="shared" ref="L243" si="72">K243/F243</f>
        <v>0.2</v>
      </c>
      <c r="M243" s="129" t="s">
        <v>599</v>
      </c>
      <c r="N243" s="361">
        <v>43846</v>
      </c>
      <c r="O243" s="57"/>
      <c r="P243" s="16"/>
      <c r="Q243" s="16"/>
      <c r="R243" s="343" t="s">
        <v>751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148</v>
      </c>
      <c r="B244" s="206">
        <v>43752</v>
      </c>
      <c r="C244" s="206"/>
      <c r="D244" s="154" t="s">
        <v>2976</v>
      </c>
      <c r="E244" s="207" t="s">
        <v>623</v>
      </c>
      <c r="F244" s="207">
        <v>930</v>
      </c>
      <c r="G244" s="207"/>
      <c r="H244" s="207">
        <v>1165</v>
      </c>
      <c r="I244" s="231">
        <v>1200</v>
      </c>
      <c r="J244" s="140" t="s">
        <v>3150</v>
      </c>
      <c r="K244" s="127">
        <f t="shared" ref="K244" si="73">H244-F244</f>
        <v>235</v>
      </c>
      <c r="L244" s="128">
        <f t="shared" ref="L244" si="74">K244/F244</f>
        <v>0.25268817204301075</v>
      </c>
      <c r="M244" s="129" t="s">
        <v>599</v>
      </c>
      <c r="N244" s="361">
        <v>43847</v>
      </c>
      <c r="O244" s="57"/>
      <c r="P244" s="16"/>
      <c r="Q244" s="16"/>
      <c r="R244" s="343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0">
        <v>149</v>
      </c>
      <c r="B245" s="346">
        <v>43753</v>
      </c>
      <c r="C245" s="211"/>
      <c r="D245" s="372" t="s">
        <v>2975</v>
      </c>
      <c r="E245" s="349" t="s">
        <v>623</v>
      </c>
      <c r="F245" s="352">
        <v>111</v>
      </c>
      <c r="G245" s="349"/>
      <c r="H245" s="349"/>
      <c r="I245" s="355">
        <v>141</v>
      </c>
      <c r="J245" s="237" t="s">
        <v>601</v>
      </c>
      <c r="K245" s="237"/>
      <c r="L245" s="122"/>
      <c r="M245" s="360" t="s">
        <v>601</v>
      </c>
      <c r="N245" s="239"/>
      <c r="O245" s="16"/>
      <c r="P245" s="16"/>
      <c r="Q245" s="16"/>
      <c r="R245" s="343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150</v>
      </c>
      <c r="B246" s="206">
        <v>43753</v>
      </c>
      <c r="C246" s="206"/>
      <c r="D246" s="154" t="s">
        <v>2974</v>
      </c>
      <c r="E246" s="207" t="s">
        <v>623</v>
      </c>
      <c r="F246" s="208">
        <v>296</v>
      </c>
      <c r="G246" s="207"/>
      <c r="H246" s="207">
        <v>370</v>
      </c>
      <c r="I246" s="231">
        <v>370</v>
      </c>
      <c r="J246" s="140" t="s">
        <v>682</v>
      </c>
      <c r="K246" s="127">
        <f t="shared" ref="K246" si="75">H246-F246</f>
        <v>74</v>
      </c>
      <c r="L246" s="128">
        <f t="shared" ref="L246" si="76">K246/F246</f>
        <v>0.25</v>
      </c>
      <c r="M246" s="129" t="s">
        <v>599</v>
      </c>
      <c r="N246" s="361">
        <v>43853</v>
      </c>
      <c r="O246" s="57"/>
      <c r="P246" s="16"/>
      <c r="Q246" s="16"/>
      <c r="R246" s="343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1">
        <v>151</v>
      </c>
      <c r="B247" s="210">
        <v>43754</v>
      </c>
      <c r="C247" s="210"/>
      <c r="D247" s="191" t="s">
        <v>2973</v>
      </c>
      <c r="E247" s="348" t="s">
        <v>623</v>
      </c>
      <c r="F247" s="351" t="s">
        <v>2939</v>
      </c>
      <c r="G247" s="348"/>
      <c r="H247" s="348"/>
      <c r="I247" s="354">
        <v>344</v>
      </c>
      <c r="J247" s="237" t="s">
        <v>601</v>
      </c>
      <c r="K247" s="240"/>
      <c r="L247" s="359"/>
      <c r="M247" s="342" t="s">
        <v>601</v>
      </c>
      <c r="N247" s="362"/>
      <c r="O247" s="16"/>
      <c r="P247" s="16"/>
      <c r="Q247" s="16"/>
      <c r="R247" s="343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45">
        <v>152</v>
      </c>
      <c r="B248" s="211">
        <v>43832</v>
      </c>
      <c r="C248" s="211"/>
      <c r="D248" s="215" t="s">
        <v>2253</v>
      </c>
      <c r="E248" s="212" t="s">
        <v>623</v>
      </c>
      <c r="F248" s="213" t="s">
        <v>3135</v>
      </c>
      <c r="G248" s="212"/>
      <c r="H248" s="212"/>
      <c r="I248" s="236">
        <v>590</v>
      </c>
      <c r="J248" s="237" t="s">
        <v>601</v>
      </c>
      <c r="K248" s="237"/>
      <c r="L248" s="122"/>
      <c r="M248" s="342" t="s">
        <v>601</v>
      </c>
      <c r="N248" s="239"/>
      <c r="O248" s="16"/>
      <c r="P248" s="16"/>
      <c r="Q248" s="16"/>
      <c r="R248" s="343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153</v>
      </c>
      <c r="B249" s="206">
        <v>43966</v>
      </c>
      <c r="C249" s="206"/>
      <c r="D249" s="154" t="s">
        <v>65</v>
      </c>
      <c r="E249" s="207" t="s">
        <v>623</v>
      </c>
      <c r="F249" s="208">
        <v>67.5</v>
      </c>
      <c r="G249" s="207"/>
      <c r="H249" s="207">
        <v>86</v>
      </c>
      <c r="I249" s="231">
        <v>86</v>
      </c>
      <c r="J249" s="140" t="s">
        <v>3628</v>
      </c>
      <c r="K249" s="127">
        <f t="shared" ref="K249" si="77">H249-F249</f>
        <v>18.5</v>
      </c>
      <c r="L249" s="128">
        <f t="shared" ref="L249" si="78">K249/F249</f>
        <v>0.27407407407407408</v>
      </c>
      <c r="M249" s="129" t="s">
        <v>599</v>
      </c>
      <c r="N249" s="361">
        <v>44008</v>
      </c>
      <c r="O249" s="57"/>
      <c r="P249" s="16"/>
      <c r="Q249" s="16"/>
      <c r="R249" s="343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9">
        <v>154</v>
      </c>
      <c r="B250" s="211">
        <v>44035</v>
      </c>
      <c r="C250" s="211"/>
      <c r="D250" s="215" t="s">
        <v>495</v>
      </c>
      <c r="E250" s="212" t="s">
        <v>623</v>
      </c>
      <c r="F250" s="213" t="s">
        <v>3631</v>
      </c>
      <c r="G250" s="212"/>
      <c r="H250" s="212"/>
      <c r="I250" s="236">
        <v>296</v>
      </c>
      <c r="J250" s="237" t="s">
        <v>601</v>
      </c>
      <c r="K250" s="237"/>
      <c r="L250" s="122"/>
      <c r="M250" s="238"/>
      <c r="N250" s="239"/>
      <c r="O250" s="16"/>
      <c r="P250" s="16"/>
      <c r="Q250" s="16"/>
      <c r="R250" s="343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9">
        <v>155</v>
      </c>
      <c r="B251" s="211">
        <v>44092</v>
      </c>
      <c r="C251" s="211"/>
      <c r="D251" s="215" t="s">
        <v>416</v>
      </c>
      <c r="E251" s="212" t="s">
        <v>623</v>
      </c>
      <c r="F251" s="213" t="s">
        <v>3636</v>
      </c>
      <c r="G251" s="212"/>
      <c r="H251" s="212"/>
      <c r="I251" s="236">
        <v>248</v>
      </c>
      <c r="J251" s="237" t="s">
        <v>601</v>
      </c>
      <c r="K251" s="237"/>
      <c r="L251" s="122"/>
      <c r="M251" s="238"/>
      <c r="N251" s="239"/>
      <c r="O251" s="16"/>
      <c r="P251" s="16"/>
      <c r="Q251" s="16"/>
      <c r="R251" s="343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156</v>
      </c>
      <c r="B252" s="186">
        <v>44140</v>
      </c>
      <c r="C252" s="186"/>
      <c r="D252" s="187" t="s">
        <v>416</v>
      </c>
      <c r="E252" s="188" t="s">
        <v>623</v>
      </c>
      <c r="F252" s="190">
        <v>182.5</v>
      </c>
      <c r="G252" s="190"/>
      <c r="H252" s="190">
        <v>221</v>
      </c>
      <c r="I252" s="190">
        <v>248</v>
      </c>
      <c r="J252" s="517" t="s">
        <v>3666</v>
      </c>
      <c r="K252" s="218">
        <f t="shared" ref="K252" si="79">H252-F252</f>
        <v>38.5</v>
      </c>
      <c r="L252" s="219">
        <f t="shared" ref="L252" si="80">K252/F252</f>
        <v>0.21095890410958903</v>
      </c>
      <c r="M252" s="189" t="s">
        <v>599</v>
      </c>
      <c r="N252" s="220">
        <v>44167</v>
      </c>
      <c r="O252" s="16"/>
      <c r="P252" s="16"/>
      <c r="Q252" s="16"/>
      <c r="R252" s="343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9">
        <v>157</v>
      </c>
      <c r="B253" s="211">
        <v>44140</v>
      </c>
      <c r="C253" s="211"/>
      <c r="D253" s="215" t="s">
        <v>330</v>
      </c>
      <c r="E253" s="212" t="s">
        <v>623</v>
      </c>
      <c r="F253" s="213" t="s">
        <v>3637</v>
      </c>
      <c r="G253" s="212"/>
      <c r="H253" s="212"/>
      <c r="I253" s="236">
        <v>320</v>
      </c>
      <c r="J253" s="237" t="s">
        <v>601</v>
      </c>
      <c r="K253" s="237"/>
      <c r="L253" s="122"/>
      <c r="M253" s="238"/>
      <c r="N253" s="239"/>
      <c r="O253" s="16"/>
      <c r="P253" s="16"/>
      <c r="Q253" s="16"/>
      <c r="R253" s="343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9">
        <v>158</v>
      </c>
      <c r="B254" s="211">
        <v>44140</v>
      </c>
      <c r="C254" s="211"/>
      <c r="D254" s="215" t="s">
        <v>491</v>
      </c>
      <c r="E254" s="212" t="s">
        <v>623</v>
      </c>
      <c r="F254" s="213" t="s">
        <v>3638</v>
      </c>
      <c r="G254" s="212"/>
      <c r="H254" s="212"/>
      <c r="I254" s="236">
        <v>1093</v>
      </c>
      <c r="J254" s="237" t="s">
        <v>601</v>
      </c>
      <c r="K254" s="237"/>
      <c r="L254" s="122"/>
      <c r="M254" s="238"/>
      <c r="N254" s="239"/>
      <c r="O254" s="16"/>
      <c r="P254" s="16"/>
      <c r="Q254" s="16"/>
      <c r="R254" s="343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9">
        <v>159</v>
      </c>
      <c r="B255" s="211">
        <v>44140</v>
      </c>
      <c r="C255" s="211"/>
      <c r="D255" s="215" t="s">
        <v>345</v>
      </c>
      <c r="E255" s="212" t="s">
        <v>623</v>
      </c>
      <c r="F255" s="213" t="s">
        <v>3639</v>
      </c>
      <c r="G255" s="212"/>
      <c r="H255" s="212"/>
      <c r="I255" s="236">
        <v>406</v>
      </c>
      <c r="J255" s="237" t="s">
        <v>601</v>
      </c>
      <c r="K255" s="237"/>
      <c r="L255" s="122"/>
      <c r="M255" s="238"/>
      <c r="N255" s="239"/>
      <c r="O255" s="16"/>
      <c r="P255" s="16"/>
      <c r="Q255" s="16"/>
      <c r="R255" s="343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9">
        <v>160</v>
      </c>
      <c r="B256" s="211">
        <v>44141</v>
      </c>
      <c r="C256" s="211"/>
      <c r="D256" s="215" t="s">
        <v>495</v>
      </c>
      <c r="E256" s="212" t="s">
        <v>623</v>
      </c>
      <c r="F256" s="213" t="s">
        <v>3640</v>
      </c>
      <c r="G256" s="212"/>
      <c r="H256" s="212"/>
      <c r="I256" s="236">
        <v>290</v>
      </c>
      <c r="J256" s="237" t="s">
        <v>601</v>
      </c>
      <c r="K256" s="237"/>
      <c r="L256" s="122"/>
      <c r="M256" s="238"/>
      <c r="N256" s="239"/>
      <c r="O256" s="16"/>
      <c r="P256" s="16"/>
      <c r="Q256" s="16"/>
      <c r="R256" s="343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9"/>
      <c r="B257" s="211"/>
      <c r="C257" s="211"/>
      <c r="D257" s="215"/>
      <c r="E257" s="212"/>
      <c r="F257" s="213"/>
      <c r="G257" s="212"/>
      <c r="H257" s="212"/>
      <c r="I257" s="236"/>
      <c r="J257" s="237"/>
      <c r="K257" s="237"/>
      <c r="L257" s="122"/>
      <c r="M257" s="238"/>
      <c r="N257" s="239"/>
      <c r="O257" s="16"/>
      <c r="P257" s="16"/>
      <c r="Q257" s="16"/>
      <c r="R257" s="343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9"/>
      <c r="B258" s="211"/>
      <c r="C258" s="211"/>
      <c r="D258" s="215"/>
      <c r="E258" s="212"/>
      <c r="F258" s="213"/>
      <c r="G258" s="212"/>
      <c r="H258" s="212"/>
      <c r="I258" s="236"/>
      <c r="J258" s="237"/>
      <c r="K258" s="237"/>
      <c r="L258" s="122"/>
      <c r="M258" s="238"/>
      <c r="N258" s="239"/>
      <c r="O258" s="16"/>
      <c r="P258" s="16"/>
      <c r="R258" s="343"/>
    </row>
    <row r="259" spans="1:26">
      <c r="A259" s="209"/>
      <c r="B259" s="211"/>
      <c r="C259" s="211"/>
      <c r="D259" s="215"/>
      <c r="E259" s="212"/>
      <c r="F259" s="213"/>
      <c r="G259" s="212"/>
      <c r="H259" s="212"/>
      <c r="I259" s="236"/>
      <c r="J259" s="237"/>
      <c r="K259" s="237"/>
      <c r="L259" s="122"/>
      <c r="M259" s="238"/>
      <c r="N259" s="239"/>
      <c r="O259" s="16"/>
      <c r="R259" s="241"/>
    </row>
    <row r="260" spans="1:26">
      <c r="A260" s="209"/>
      <c r="B260" s="211"/>
      <c r="C260" s="211"/>
      <c r="D260" s="215"/>
      <c r="E260" s="212"/>
      <c r="F260" s="213"/>
      <c r="G260" s="212"/>
      <c r="H260" s="212"/>
      <c r="I260" s="236"/>
      <c r="J260" s="237"/>
      <c r="K260" s="237"/>
      <c r="L260" s="122"/>
      <c r="M260" s="238"/>
      <c r="N260" s="239"/>
      <c r="O260" s="16"/>
      <c r="R260" s="241"/>
    </row>
    <row r="261" spans="1:26">
      <c r="A261" s="209"/>
      <c r="B261" s="211"/>
      <c r="C261" s="211"/>
      <c r="D261" s="215"/>
      <c r="E261" s="212"/>
      <c r="F261" s="213"/>
      <c r="G261" s="212"/>
      <c r="H261" s="212"/>
      <c r="I261" s="236"/>
      <c r="J261" s="237"/>
      <c r="K261" s="237"/>
      <c r="L261" s="122"/>
      <c r="M261" s="238"/>
      <c r="N261" s="239"/>
      <c r="O261" s="16"/>
      <c r="R261" s="241"/>
    </row>
    <row r="262" spans="1:26">
      <c r="A262" s="209"/>
      <c r="B262" s="199" t="s">
        <v>2980</v>
      </c>
      <c r="O262" s="16"/>
      <c r="R262" s="241"/>
    </row>
    <row r="263" spans="1:26">
      <c r="R263" s="241"/>
    </row>
    <row r="264" spans="1:26">
      <c r="R264" s="241"/>
    </row>
    <row r="265" spans="1:26">
      <c r="R265" s="241"/>
    </row>
    <row r="266" spans="1:26">
      <c r="R266" s="241"/>
    </row>
    <row r="267" spans="1:26">
      <c r="R267" s="241"/>
    </row>
    <row r="268" spans="1:26">
      <c r="R268" s="241"/>
    </row>
    <row r="269" spans="1:26">
      <c r="R269" s="241"/>
    </row>
    <row r="279" spans="1:1">
      <c r="A279" s="216"/>
    </row>
    <row r="280" spans="1:1">
      <c r="A280" s="216"/>
    </row>
    <row r="281" spans="1:1">
      <c r="A281" s="212"/>
    </row>
  </sheetData>
  <autoFilter ref="R1:R277"/>
  <mergeCells count="7">
    <mergeCell ref="O46:O47"/>
    <mergeCell ref="P46:P47"/>
    <mergeCell ref="A46:A47"/>
    <mergeCell ref="B46:B47"/>
    <mergeCell ref="J46:J47"/>
    <mergeCell ref="M46:M47"/>
    <mergeCell ref="N46:N4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2020-12-07T02:33:15Z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