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2" i="7"/>
  <c r="L47"/>
  <c r="K47"/>
  <c r="M47" s="1"/>
  <c r="L46"/>
  <c r="K46"/>
  <c r="M46" s="1"/>
  <c r="L48"/>
  <c r="K48"/>
  <c r="M48" s="1"/>
  <c r="K22"/>
  <c r="L64"/>
  <c r="K64"/>
  <c r="M64" s="1"/>
  <c r="N115"/>
  <c r="K115"/>
  <c r="L45"/>
  <c r="K45"/>
  <c r="K86"/>
  <c r="M86" s="1"/>
  <c r="N114"/>
  <c r="K114"/>
  <c r="N113"/>
  <c r="K113"/>
  <c r="K85"/>
  <c r="M85" s="1"/>
  <c r="K63"/>
  <c r="M63" s="1"/>
  <c r="L63"/>
  <c r="M22" l="1"/>
  <c r="O115"/>
  <c r="M45"/>
  <c r="O114"/>
  <c r="O113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291" l="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<sst xmlns="http://schemas.openxmlformats.org/spreadsheetml/2006/main" count="7325" uniqueCount="3759">
  <si>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</si>
  <si>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</si>
  <si>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</si>
  <si>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</si>
  <si>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</si>
  <si>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</si>
  <si>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</si>
  <si>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</si>
  <si>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</si>
  <si>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</si>
  <si>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</si>
  <si>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</si>
  <si>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</si>
  <si>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</si>
  <si>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</si>
  <si>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</si>
  <si>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</si>
  <si>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</si>
  <si>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</si>
  <si>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</si>
  <si>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</si>
  <si>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</si>
  <si>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</si>
  <si>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</si>
  <si>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</si>
  <si>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</si>
  <si>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</si>
  <si>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</si>
  <si>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</si>
  <si>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</si>
  <si>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</si>
  <si>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</si>
  <si>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</si>
  <si>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</si>
  <si>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</si>
  <si>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</si>
  <si>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</si>
  <si>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</si>
  <si>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</si>
  <si>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</si>
  <si>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</si>
  <si>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</si>
  <si>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</si>
  <si>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</si>
  <si>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</si>
  <si>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</si>
  <si>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</si>
  <si>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</si>
  <si>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</si>
  <si>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</si>
  <si>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</si>
  <si>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</si>
  <si>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</si>
  <si>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</si>
  <si>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</si>
  <si>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</si>
  <si>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</si>
  <si>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</si>
  <si>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</si>
  <si>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</si>
  <si>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</si>
  <si>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</si>
  <si>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</si>
  <si>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</si>
  <si>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</si>
  <si>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</si>
  <si>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</si>
  <si>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</si>
  <si>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</si>
  <si>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</si>
  <si>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</si>
  <si>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</si>
  <si>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</si>
  <si>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</si>
  <si>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</si>
  <si>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</si>
  <si>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</si>
  <si>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</si>
  <si>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</si>
  <si>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</si>
  <si>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</si>
  <si>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</si>
  <si>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</si>
  <si>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</si>
  <si>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</si>
  <si>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</si>
  <si>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</si>
  <si>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</si>
  <si>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</si>
  <si>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</si>
  <si>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</si>
  <si>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</si>
  <si>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</si>
  <si>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</si>
  <si>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</si>
  <si>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</si>
  <si>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</si>
  <si>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</si>
  <si>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</si>
  <si>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</si>
  <si>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</si>
  <si>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</si>
  <si>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</si>
  <si>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</si>
  <si>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</si>
  <si>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</si>
  <si>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</si>
  <si>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</si>
  <si>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</si>
  <si>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</si>
  <si>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</si>
  <si>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</si>
  <si>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</si>
  <si>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</si>
  <si>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</si>
  <si>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</si>
  <si>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</si>
  <si>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</si>
  <si>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</si>
  <si>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</si>
  <si>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</si>
  <si>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</si>
  <si>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</si>
  <si>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</si>
  <si>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</si>
  <si>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</si>
  <si>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</si>
  <si>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</si>
  <si>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</si>
  <si>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</si>
  <si>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</si>
  <si>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</si>
  <si>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</si>
  <si>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</si>
  <si>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</si>
  <si>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</si>
  <si>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</si>
  <si>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</si>
  <si>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</si>
  <si>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</si>
  <si>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</si>
  <si>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</si>
  <si>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</si>
  <si>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</si>
  <si>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</si>
  <si>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</si>
  <si>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</si>
  <si>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</si>
  <si>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</si>
  <si>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</si>
  <si>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</si>
  <si>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</si>
  <si>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</si>
  <si>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</si>
  <si>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</si>
  <si>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</si>
  <si>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</si>
  <si>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</si>
  <si>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</si>
  <si>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</si>
  <si>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</si>
  <si>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</si>
  <si>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</si>
  <si>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</si>
  <si>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</si>
  <si>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</si>
  <si>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</si>
  <si>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</si>
  <si>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</si>
  <si>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</si>
  <si>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</si>
  <si>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</si>
  <si>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</si>
  <si>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</si>
  <si>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</si>
  <si>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</si>
  <si>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</si>
  <si>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</si>
  <si>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</si>
  <si>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</si>
  <si>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</si>
  <si>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</si>
  <si>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</si>
  <si>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</si>
  <si>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</si>
  <si>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</si>
  <si>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</si>
  <si>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</si>
  <si>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</si>
  <si>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</si>
  <si>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</si>
  <si>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</si>
  <si>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</si>
  <si>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</si>
  <si>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</si>
  <si>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</si>
  <si>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</si>
  <si>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</si>
  <si>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</si>
  <si>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</si>
  <si>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</si>
  <si>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</si>
  <si>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</si>
  <si>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</si>
  <si>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</si>
  <si>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</si>
  <si>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</si>
  <si>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</si>
  <si>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</si>
  <si>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</si>
  <si>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</si>
  <si>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</si>
  <si>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</si>
  <si>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</si>
  <si>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</si>
  <si>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</si>
  <si>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</si>
  <si>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</si>
  <si>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</si>
  <si>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</si>
  <si>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</si>
  <si>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</si>
  <si>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</si>
  <si>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</si>
  <si>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</si>
  <si>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</si>
  <si>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</si>
  <si>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</si>
  <si>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</si>
  <si>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</si>
  <si>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</si>
  <si>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</si>
  <si>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</si>
  <si>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</si>
  <si>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</si>
  <si>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</si>
  <si>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</si>
  <si>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</si>
  <si>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</si>
  <si>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</si>
  <si>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</si>
  <si>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</si>
  <si>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</si>
  <si>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</si>
  <si>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</si>
  <si>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</si>
  <si>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</si>
  <si>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</si>
  <si>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</si>
  <si>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</si>
  <si>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</si>
  <si>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</si>
  <si>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</si>
  <si>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</si>
  <si>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</si>
  <si>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</si>
  <si>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</si>
  <si>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</si>
  <si>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</si>
  <si>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</si>
  <si>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</si>
  <si>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</si>
  <si>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</si>
  <si>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</si>
  <si>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</si>
  <si>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</si>
  <si>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</si>
  <si>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</si>
  <si>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</si>
  <si>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</si>
  <si>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</si>
  <si>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</si>
  <si>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</si>
  <si>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</si>
  <si>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</si>
  <si>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</si>
  <si>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</si>
  <si>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</si>
  <si>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</si>
  <si>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</si>
  <si>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</si>
  <si>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</si>
  <si>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</si>
  <si>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</si>
  <si>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</si>
  <si>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</si>
  <si>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</si>
  <si>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</si>
  <si>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</si>
  <si>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</si>
  <si>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</si>
  <si>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</si>
  <si>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</si>
  <si>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</si>
  <si>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</si>
  <si>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</si>
  <si>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</si>
  <si>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</si>
  <si>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</si>
  <si>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</si>
  <si>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</si>
  <si>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</si>
  <si>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</si>
  <si>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</si>
  <si>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</si>
  <si>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</si>
  <si>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</si>
  <si>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</si>
  <si>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</si>
  <si>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</si>
  <si>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</si>
  <si>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</si>
  <si>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</si>
  <si>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</si>
  <si>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</si>
  <si>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</si>
  <si>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</si>
  <si>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</si>
  <si>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</si>
  <si>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</si>
  <si>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</si>
  <si>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</si>
  <si>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</si>
  <si>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</si>
  <si>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</si>
  <si>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</si>
  <si>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</si>
  <si>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</si>
  <si>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</si>
  <si>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</si>
  <si>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</si>
  <si>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</si>
  <si>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</si>
  <si>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</si>
  <si>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</si>
  <si>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</si>
  <si>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</si>
  <si>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</si>
  <si>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</si>
  <si>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</si>
  <si>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</si>
  <si>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</si>
  <si>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</si>
  <si>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</si>
  <si>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</si>
  <si>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</si>
  <si>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</si>
  <si>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</si>
  <si>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</si>
  <si>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</si>
  <si>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</si>
  <si>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</si>
  <si>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</si>
  <si>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</si>
  <si>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</si>
  <si>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</si>
  <si>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</si>
  <si>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</si>
  <si>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</si>
  <si>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</si>
  <si>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</si>
  <si>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</si>
  <si>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</si>
  <si>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</si>
  <si>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</si>
  <si>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</si>
  <si>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</si>
  <si>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</si>
  <si>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</si>
  <si>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</si>
  <si>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</si>
  <si>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</si>
  <si>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</si>
  <si>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</si>
  <si>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</si>
  <si>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</si>
  <si>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</si>
  <si>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</si>
  <si>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</si>
  <si>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</si>
  <si>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</si>
  <si>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</si>
  <si>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</si>
  <si>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</si>
  <si>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</si>
  <si>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</si>
  <si>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</si>
  <si>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</si>
  <si>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</si>
  <si>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</si>
  <si>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</si>
  <si>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</si>
  <si>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</si>
  <si>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</si>
  <si>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</si>
  <si>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</si>
  <si>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</si>
  <si>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</si>
  <si>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</si>
  <si>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</si>
  <si>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</si>
  <si>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</si>
  <si>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</si>
  <si>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</si>
  <si>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</si>
  <si>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</si>
  <si>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</si>
  <si>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</si>
  <si>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</si>
  <si>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</si>
  <si>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</si>
  <si>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</si>
  <si>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</si>
  <si>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</si>
  <si>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</si>
  <si>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</si>
  <si>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</si>
  <si>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</si>
  <si>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</si>
  <si>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</si>
  <si>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</si>
  <si>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</si>
  <si>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</si>
  <si>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</si>
  <si>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</si>
  <si>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</si>
  <si>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</si>
  <si>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</si>
  <si>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</si>
  <si>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</si>
  <si>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</si>
  <si>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</si>
  <si>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</si>
  <si>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</si>
  <si>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</si>
  <si>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</si>
  <si>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</si>
  <si>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</si>
  <si>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</si>
  <si>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</si>
  <si>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</si>
  <si>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</si>
  <si>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</si>
  <si>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</si>
  <si>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</si>
  <si>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</si>
  <si>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</si>
  <si>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</si>
  <si>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</si>
  <si>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</si>
  <si>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</si>
  <si>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</si>
  <si>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</si>
  <si>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</si>
  <si>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</si>
  <si>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</si>
  <si>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</si>
  <si>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</si>
  <si>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</si>
  <si>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</si>
  <si>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</si>
  <si>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</si>
  <si>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</si>
  <si>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</si>
  <si>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</si>
  <si>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</si>
  <si>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</si>
  <si>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</si>
  <si>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</si>
  <si>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</si>
  <si>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</si>
  <si>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</si>
  <si>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</si>
  <si>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</si>
  <si>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</si>
  <si>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</si>
  <si>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</si>
  <si>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</si>
  <si>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</si>
  <si>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</si>
  <si>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</si>
  <si>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</si>
  <si>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</si>
  <si>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</si>
  <si>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</si>
  <si>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</si>
  <si>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</si>
  <si>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</si>
  <si>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</si>
  <si>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</si>
  <si>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</si>
  <si>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</si>
  <si>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</si>
  <si>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</si>
  <si>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</si>
  <si>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</si>
  <si>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</si>
  <si>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</si>
  <si>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</si>
  <si>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</si>
  <si>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</si>
  <si>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</si>
  <si>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</si>
  <si>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</si>
  <si>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</si>
  <si>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</si>
  <si>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</si>
  <si>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</si>
  <si>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</si>
  <si>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</si>
  <si>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</si>
  <si>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</si>
  <si>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</si>
  <si>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</si>
  <si>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</si>
  <si>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</si>
  <si>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</si>
  <si>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</si>
  <si>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</si>
  <si>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</si>
  <si>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</si>
  <si>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</si>
  <si>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</si>
  <si>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</si>
  <si>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</si>
  <si>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</si>
  <si>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</si>
  <si>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</si>
  <si>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</si>
  <si>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</si>
  <si>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</si>
  <si>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</si>
  <si>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</si>
  <si>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</si>
  <si>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</si>
  <si>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</si>
  <si>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</si>
  <si>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</si>
  <si>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</si>
  <si>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</si>
  <si>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</si>
  <si>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</si>
  <si>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</si>
  <si>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</si>
  <si>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</si>
  <si>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</si>
  <si>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</si>
  <si>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</si>
  <si>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</si>
  <si>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</si>
  <si>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</si>
  <si>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</si>
  <si>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</si>
  <si>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</si>
  <si>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</si>
  <si>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</si>
  <si>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</si>
  <si>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</si>
  <si>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</si>
  <si>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</si>
  <si>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</si>
  <si>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</si>
  <si>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</si>
  <si>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</si>
  <si>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</si>
  <si>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</si>
  <si>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</si>
  <si>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</si>
  <si>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</si>
  <si>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</si>
  <si>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</si>
  <si>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</si>
  <si>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</si>
  <si>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</si>
  <si>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</si>
  <si>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</si>
  <si>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</si>
  <si>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</si>
  <si>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</si>
  <si>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</si>
  <si>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</si>
  <si>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</si>
  <si>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</si>
  <si>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</si>
  <si>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</si>
  <si>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</si>
  <si>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</si>
  <si>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</si>
  <si>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</si>
  <si>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</si>
  <si>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</si>
  <si>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</si>
  <si>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</si>
  <si>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</si>
  <si>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</si>
  <si>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</si>
  <si>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</si>
  <si>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</si>
  <si>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</si>
  <si>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</si>
  <si>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</si>
  <si>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</si>
  <si>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</si>
  <si>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</si>
  <si>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</si>
  <si>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</si>
  <si>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</si>
  <si>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</si>
  <si>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</si>
  <si>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</si>
  <si>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</si>
  <si>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</si>
  <si>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</si>
  <si>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</si>
  <si>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</si>
  <si>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</si>
  <si>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</si>
  <si>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</si>
  <si>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</si>
  <si>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</si>
  <si>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</si>
  <si>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</si>
  <si>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</si>
  <si>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</si>
  <si>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</si>
  <si>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</si>
  <si>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</si>
  <si>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</si>
  <si>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</si>
  <si>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</si>
  <si>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</si>
  <si>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</si>
  <si>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</si>
  <si>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</si>
  <si>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</si>
  <si>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</si>
  <si>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</si>
  <si>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</si>
  <si>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</si>
  <si>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</si>
  <si>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</si>
  <si>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</si>
  <si>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</si>
  <si>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</si>
  <si>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</si>
  <si>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</si>
  <si>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</si>
  <si>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</si>
  <si>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</si>
  <si>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</si>
  <si>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</si>
  <si>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</si>
  <si>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</si>
  <si>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</si>
  <si>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</si>
  <si>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</si>
  <si>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</si>
  <si>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</si>
  <si>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</si>
  <si>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</si>
  <si>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</si>
  <si>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</si>
  <si>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</si>
  <si>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</si>
  <si>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</si>
  <si>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</si>
  <si>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</si>
  <si>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</si>
  <si>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</si>
  <si>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</si>
  <si>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</si>
  <si>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</si>
  <si>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</si>
  <si>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</si>
  <si>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</si>
  <si>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</si>
  <si>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</si>
  <si>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</si>
  <si>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</si>
  <si>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</si>
  <si>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</si>
  <si>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</si>
  <si>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</si>
  <si>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</si>
  <si>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</si>
  <si>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</si>
  <si>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</si>
  <si>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</si>
  <si>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</si>
  <si>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</si>
  <si>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</si>
  <si>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</si>
  <si>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</si>
  <si>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</si>
  <si>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</si>
  <si>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</si>
  <si>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</si>
  <si>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</si>
  <si>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</si>
  <si>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</si>
  <si>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</si>
  <si>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</si>
  <si>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</si>
  <si>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</si>
  <si>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</si>
  <si>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</si>
  <si>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</si>
  <si>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</si>
  <si>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</si>
  <si>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</si>
  <si>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</si>
  <si>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</si>
  <si>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</si>
  <si>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</si>
  <si>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</si>
  <si>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</si>
  <si>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</si>
  <si>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</si>
  <si>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</si>
  <si>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</si>
  <si>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</si>
  <si>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</si>
  <si>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</si>
  <si>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</si>
  <si>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</si>
  <si>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</si>
  <si>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</si>
  <si>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</si>
  <si>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</si>
  <si>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</si>
  <si>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</si>
  <si>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</si>
  <si>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</si>
  <si>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</si>
  <si>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</si>
  <si>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</si>
  <si>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</si>
  <si>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</si>
  <si>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</si>
  <si>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</si>
  <si>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</si>
  <si>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</si>
  <si>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</si>
  <si>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</si>
  <si>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</si>
  <si>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</si>
  <si>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</si>
  <si>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</si>
  <si>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</si>
  <si>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</si>
  <si>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</si>
  <si>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</si>
  <si>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</si>
  <si>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</si>
  <si>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</si>
  <si>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</si>
  <si>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</si>
  <si>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</si>
  <si>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</si>
  <si>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</si>
  <si>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</si>
  <si>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</si>
  <si>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</si>
  <si>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</si>
  <si>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</si>
  <si>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</si>
  <si>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</si>
  <si>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</si>
  <si>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</si>
  <si>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</si>
  <si>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</si>
  <si>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</si>
  <si>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</si>
  <si>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</si>
  <si>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</si>
  <si>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</si>
  <si>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</si>
  <si>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</si>
  <si>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</si>
  <si>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</si>
  <si>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</si>
  <si>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</si>
  <si>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</si>
  <si>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</si>
  <si>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</si>
  <si>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</si>
  <si>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</si>
  <si>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</si>
  <si>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</si>
  <si>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</si>
  <si>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</si>
  <si>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</si>
  <si>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</si>
  <si>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</si>
  <si>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</si>
  <si>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</si>
  <si>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</si>
  <si>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</si>
  <si>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</si>
  <si>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</si>
  <si>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</si>
  <si>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</si>
  <si>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</si>
  <si>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</si>
  <si>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</si>
  <si>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</si>
  <si>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</si>
  <si>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</si>
  <si>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</si>
  <si>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</si>
  <si>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</si>
  <si>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</si>
  <si>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</si>
  <si>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</si>
  <si>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</si>
  <si>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</si>
  <si>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</si>
  <si>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</si>
  <si>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</si>
  <si>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</si>
  <si>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</si>
  <si>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</si>
  <si>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</si>
  <si>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</si>
  <si>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</si>
  <si>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</si>
  <si>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</si>
  <si>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</si>
  <si>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</si>
  <si>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</si>
  <si>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</si>
  <si>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</si>
  <si>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</si>
  <si>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</si>
  <si>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</si>
  <si>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</si>
  <si>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</si>
  <si>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</si>
  <si>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</si>
  <si>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</si>
  <si>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</si>
  <si>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</si>
  <si>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</si>
  <si>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</si>
  <si>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</si>
  <si>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</si>
  <si>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</si>
  <si>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</si>
  <si>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</si>
  <si>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</si>
  <si>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</si>
  <si>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</si>
  <si>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</si>
  <si>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</si>
  <si>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</si>
  <si>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</si>
  <si>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</si>
  <si>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</si>
  <si>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</si>
  <si>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</si>
  <si>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</si>
  <si>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</si>
  <si>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</si>
  <si>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</si>
  <si>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</si>
  <si>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</si>
  <si>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</si>
  <si>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</si>
  <si>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</si>
  <si>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</si>
  <si>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</si>
  <si>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</si>
  <si>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</si>
  <si>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</si>
  <si>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</si>
  <si>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</si>
  <si>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</si>
  <si>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</si>
  <si>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</si>
  <si>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</si>
  <si>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</si>
  <si>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</si>
  <si>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</si>
  <si>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</si>
  <si>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</si>
  <si>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</si>
  <si>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</si>
  <si>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</si>
  <si>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</si>
  <si>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</si>
  <si>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</si>
  <si>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</si>
  <si>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</si>
  <si>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</si>
  <si>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</si>
  <si>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</si>
  <si>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</si>
  <si>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</si>
  <si>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</si>
  <si>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</si>
  <si>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</si>
  <si>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</si>
  <si>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</si>
  <si>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</si>
  <si>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</si>
  <si>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</si>
  <si>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</si>
  <si>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</si>
  <si>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</si>
  <si>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</si>
  <si>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</si>
  <si>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</si>
  <si>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</si>
  <si>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</si>
  <si>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</si>
  <si>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</si>
  <si>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</si>
  <si>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</si>
  <si>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</si>
  <si>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</si>
  <si>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</si>
  <si>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</si>
  <si>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</si>
  <si>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</si>
  <si>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</si>
  <si>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</si>
  <si>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</si>
  <si>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</si>
  <si>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</si>
  <si>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</si>
  <si>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</si>
  <si>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</si>
  <si>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</si>
  <si>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</si>
  <si>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</si>
  <si>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</si>
  <si>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</si>
  <si>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</si>
  <si>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</si>
  <si>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</si>
  <si>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</si>
  <si>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</si>
  <si>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</si>
  <si>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</si>
  <si>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</si>
  <si>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</si>
  <si>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</si>
  <si>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</si>
  <si>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</si>
  <si>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</si>
  <si>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</si>
  <si>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</si>
  <si>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</si>
  <si>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</si>
  <si>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</si>
  <si>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</si>
  <si>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</si>
  <si>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</si>
  <si>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</si>
  <si>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</si>
  <si>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</si>
  <si>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</si>
  <si>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</si>
  <si>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</si>
  <si>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</si>
  <si>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</si>
  <si>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</si>
  <si>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</si>
  <si>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</si>
  <si>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</si>
  <si>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</si>
  <si>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</si>
  <si>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</si>
  <si>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</si>
  <si>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</si>
  <si>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</si>
  <si>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</si>
  <si>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</si>
  <si>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</si>
  <si>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</si>
  <si>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</si>
  <si>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</si>
  <si>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</si>
  <si>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</si>
  <si>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</si>
  <si>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</si>
  <si>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</si>
  <si>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</si>
  <si>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</si>
  <si>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</si>
  <si>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</si>
  <si>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</si>
  <si>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</si>
  <si>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</si>
  <si>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</si>
  <si>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</si>
  <si>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</si>
  <si>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</si>
  <si>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</si>
  <si>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</si>
  <si>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</si>
  <si>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</si>
  <si>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</si>
  <si>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</si>
  <si>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</si>
  <si>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</si>
  <si>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</si>
  <si>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</si>
  <si>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</si>
  <si>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</si>
  <si>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</si>
  <si>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</si>
  <si>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</si>
  <si>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</si>
  <si>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</si>
  <si>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</si>
  <si>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</si>
  <si>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</si>
  <si>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</si>
  <si>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</si>
  <si>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</si>
  <si>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</si>
  <si>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</si>
  <si>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</si>
  <si>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</si>
  <si>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</si>
  <si>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</si>
  <si>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</si>
  <si>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</si>
  <si>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</si>
  <si>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</si>
  <si>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</si>
  <si>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</si>
  <si>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</si>
  <si>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</si>
  <si>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</si>
  <si>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</si>
  <si>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</si>
  <si>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</si>
  <si>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</si>
  <si>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</si>
  <si>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</si>
  <si>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</si>
  <si>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</si>
  <si>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</si>
  <si>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</si>
  <si>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</si>
  <si>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</si>
  <si>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</si>
  <si>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</si>
  <si>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</si>
  <si>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</si>
  <si>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</si>
  <si>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</si>
  <si>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</si>
  <si>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</si>
  <si>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</si>
  <si>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</si>
  <si>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</si>
  <si>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</si>
  <si>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</si>
  <si>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</si>
  <si>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</si>
  <si>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</si>
  <si>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</si>
  <si>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</si>
  <si>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</si>
  <si>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</si>
  <si>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</si>
  <si>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</si>
  <si>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</si>
  <si>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</si>
  <si>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</si>
  <si>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</si>
  <si>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</si>
  <si>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</si>
  <si>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</si>
  <si>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</si>
  <si>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</si>
  <si>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</si>
  <si>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</si>
  <si>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</si>
  <si>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</si>
  <si>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</si>
  <si>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</si>
  <si>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</si>
  <si>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</si>
  <si>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</si>
  <si>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</si>
  <si>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</si>
  <si>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</si>
  <si>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</si>
  <si>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</si>
  <si>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</si>
  <si>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</si>
  <si>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</si>
  <si>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</si>
  <si>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</si>
  <si>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</si>
  <si>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</si>
  <si>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</si>
  <si>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</si>
  <si>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</si>
  <si>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</si>
  <si>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</si>
  <si>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</si>
  <si>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</si>
  <si>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</si>
  <si>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</si>
  <si>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</si>
  <si>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</si>
  <si>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</si>
  <si>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</si>
  <si>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</si>
  <si>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</si>
  <si>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</si>
  <si>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</si>
  <si>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</si>
  <si>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</si>
  <si>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</si>
  <si>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</si>
  <si>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</si>
  <si>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</si>
  <si>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</si>
  <si>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</si>
  <si>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</si>
  <si>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</si>
  <si>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</si>
  <si>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</si>
  <si>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</si>
  <si>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</si>
  <si>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</si>
  <si>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</si>
  <si>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</si>
  <si>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</si>
  <si>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</si>
  <si>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</si>
  <si>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</si>
  <si>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</si>
  <si>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</si>
  <si>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</si>
  <si>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</si>
  <si>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</si>
  <si>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</si>
  <si>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</si>
  <si>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</si>
  <si>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</si>
  <si>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</si>
  <si>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</si>
  <si>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</si>
  <si>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</si>
  <si>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</si>
  <si>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</si>
  <si>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</si>
  <si>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</si>
  <si>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</si>
  <si>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</si>
  <si>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</si>
  <si>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</si>
  <si>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</si>
  <si>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</si>
  <si>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</si>
  <si>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</si>
  <si>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</si>
  <si>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</si>
  <si>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</si>
  <si>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</si>
  <si>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</si>
  <si>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</si>
  <si>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</si>
  <si>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</si>
  <si>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</si>
  <si>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</si>
  <si>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</si>
  <si>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</si>
  <si>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</si>
  <si>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</si>
  <si>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</si>
  <si>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</si>
  <si>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</si>
  <si>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</si>
  <si>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</si>
  <si>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</si>
  <si>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</si>
  <si>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</si>
  <si>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</si>
  <si>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</si>
  <si>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</si>
  <si>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</si>
  <si>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</si>
  <si>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</si>
  <si>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</si>
  <si>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</si>
  <si>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</si>
  <si>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</si>
  <si>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</si>
  <si>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</si>
  <si>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</si>
  <si>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</si>
  <si>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</si>
  <si>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</si>
  <si>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</si>
  <si>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</si>
  <si>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</si>
  <si>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</si>
  <si>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</si>
  <si>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</si>
  <si>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</si>
  <si>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</si>
  <si>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</si>
  <si>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</si>
  <si>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</si>
  <si>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</si>
  <si>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</si>
  <si>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</si>
  <si>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</si>
  <si>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</si>
  <si>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</si>
  <si>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</si>
  <si>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</si>
  <si>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</si>
  <si>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</si>
  <si>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</si>
  <si>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</si>
  <si>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</si>
  <si>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</si>
  <si>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</si>
  <si>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</si>
  <si>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</si>
  <si>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</si>
  <si>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</si>
  <si>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</si>
  <si>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</si>
  <si>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</si>
  <si>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</si>
  <si>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</si>
  <si>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</si>
  <si>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</si>
  <si>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</si>
  <si>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</si>
  <si>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</si>
  <si>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</si>
  <si>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</si>
  <si>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</si>
  <si>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</si>
  <si>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</si>
  <si>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</si>
  <si>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</si>
  <si>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</si>
  <si>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</si>
  <si>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</si>
  <si>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</si>
  <si>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</si>
  <si>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</si>
  <si>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</si>
  <si>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</si>
  <si>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</si>
  <si>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</si>
  <si>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</si>
  <si>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</si>
  <si>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</si>
  <si>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</si>
  <si>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</si>
  <si>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</si>
  <si>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</si>
  <si>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</si>
  <si>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</si>
  <si>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</si>
  <si>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</si>
  <si>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</si>
  <si>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</si>
  <si>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</si>
  <si>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</si>
  <si>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</si>
  <si>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</si>
  <si>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</si>
  <si>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</si>
  <si>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</si>
  <si>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</si>
  <si>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</si>
  <si>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</si>
  <si>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</si>
  <si>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</si>
  <si>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</si>
  <si>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</si>
  <si>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</si>
  <si>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</si>
  <si>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</si>
  <si>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</si>
  <si>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</si>
  <si>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</si>
  <si>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</si>
  <si>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</si>
  <si>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</si>
  <si>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</si>
  <si>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</si>
  <si>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</si>
  <si>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</si>
  <si>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</si>
  <si>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</si>
  <si>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</si>
  <si>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</si>
  <si>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</si>
  <si>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</si>
  <si>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</si>
  <si>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</si>
  <si>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</si>
  <si>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</si>
  <si>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</si>
  <si>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</si>
  <si>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</si>
  <si>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</si>
  <si>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</si>
  <si>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</si>
  <si>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</si>
  <si>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</si>
  <si>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</si>
  <si>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</si>
  <si>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</si>
  <si>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</si>
  <si>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</si>
  <si>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</si>
  <si>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</si>
  <si>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</si>
  <si>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</si>
  <si>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</si>
  <si>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</si>
  <si>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</si>
  <si>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</si>
  <si>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</si>
  <si>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</si>
  <si>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</si>
  <si>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</si>
  <si>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</si>
  <si>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</si>
  <si>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</si>
  <si>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</si>
  <si>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</si>
  <si>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</si>
  <si>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</si>
  <si>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</si>
  <si>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</si>
  <si>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</si>
  <si>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</si>
  <si>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</si>
  <si>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</si>
  <si>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</si>
  <si>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</si>
  <si>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</si>
  <si>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</si>
  <si>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</si>
  <si>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</si>
  <si>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</si>
  <si>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</si>
  <si>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</si>
  <si>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</si>
  <si>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</si>
  <si>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</si>
  <si>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</si>
  <si>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</si>
  <si>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</si>
  <si>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</si>
  <si>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</si>
  <si>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</si>
  <si>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</si>
  <si>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</si>
  <si>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</si>
  <si>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</si>
  <si>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</si>
  <si>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</si>
  <si>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</si>
  <si>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</si>
  <si>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</si>
  <si>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</si>
  <si>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</si>
  <si>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</si>
  <si>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</si>
  <si>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</si>
  <si>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</si>
  <si>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</si>
  <si>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</si>
  <si>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</si>
  <si>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</si>
  <si>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</si>
  <si>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</si>
  <si>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</si>
  <si>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</si>
  <si>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</si>
  <si>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</si>
  <si>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</si>
  <si>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</si>
  <si>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</si>
  <si>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</si>
  <si>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</si>
  <si>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</si>
  <si>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</si>
  <si>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</si>
  <si>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</si>
  <si>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</si>
  <si>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</si>
  <si>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</si>
  <si>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</si>
  <si>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</si>
  <si>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</si>
  <si>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</si>
  <si>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</si>
  <si>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</si>
  <si>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</si>
  <si>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</si>
  <si>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</si>
  <si>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</si>
  <si>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</si>
  <si>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</si>
  <si>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</si>
  <si>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</si>
  <si>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</si>
  <si>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</si>
  <si>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</si>
  <si>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</si>
  <si>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</si>
  <si>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</si>
  <si>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</si>
  <si>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</si>
  <si>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</si>
  <si>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</si>
  <si>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</si>
  <si>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</si>
  <si>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</si>
  <si>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</si>
  <si>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</si>
  <si>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</si>
  <si>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</si>
  <si>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</si>
  <si>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</si>
  <si>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</si>
  <si>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</si>
  <si>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</si>
  <si>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</si>
  <si>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</si>
  <si>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</si>
  <si>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</si>
  <si>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</si>
  <si>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</si>
  <si>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</si>
  <si>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</si>
  <si>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</si>
  <si>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</si>
  <si>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</si>
  <si>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</si>
  <si>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</si>
  <si>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</si>
  <si>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</si>
  <si>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</si>
  <si>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</si>
  <si>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</si>
  <si>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</si>
  <si>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</si>
  <si>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</si>
  <si>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</si>
  <si>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</si>
  <si>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</si>
  <si>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</si>
  <si>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</si>
  <si>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</si>
  <si>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</si>
  <si>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</si>
  <si>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</si>
  <si>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</si>
  <si>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</si>
  <si>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</si>
  <si>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</si>
  <si>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</si>
  <si>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</si>
  <si>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</si>
  <si>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</si>
  <si>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</si>
  <si>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</si>
  <si>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</si>
  <si>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</si>
  <si>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</si>
  <si>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</si>
  <si>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</si>
  <si>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</si>
  <si>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</si>
  <si>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</si>
  <si>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</si>
  <si>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</si>
  <si>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</si>
  <si>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</si>
  <si>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</si>
  <si>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</si>
  <si>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</si>
  <si>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</si>
  <si>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</si>
  <si>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</si>
  <si>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</si>
  <si>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</si>
  <si>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</si>
  <si>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</si>
  <si>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</si>
  <si>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</si>
  <si>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</si>
  <si>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</si>
  <si>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</si>
  <si>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</si>
  <si>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</si>
  <si>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</si>
  <si>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</si>
  <si>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</si>
  <si>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</si>
  <si>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</si>
  <si>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</si>
  <si>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</si>
  <si>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</si>
  <si>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</si>
  <si>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</si>
  <si>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</si>
  <si>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</si>
  <si>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</si>
  <si>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</si>
  <si>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</si>
  <si>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</si>
  <si>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</si>
  <si>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</si>
  <si>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</si>
  <si>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</si>
  <si>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</si>
  <si>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</si>
  <si>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</si>
  <si>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</si>
  <si>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</si>
  <si>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</si>
  <si>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</si>
  <si>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</si>
  <si>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</si>
  <si>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</si>
  <si>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</si>
  <si>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</si>
  <si>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</si>
  <si>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</si>
  <si>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</si>
  <si>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</si>
  <si>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</si>
  <si>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</si>
  <si>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</si>
  <si>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</si>
  <si>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</si>
  <si>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</si>
  <si>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</si>
  <si>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</si>
  <si>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</si>
  <si>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</si>
  <si>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</si>
  <si>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</si>
  <si>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</si>
  <si>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</si>
  <si>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</si>
  <si>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</si>
  <si>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</si>
  <si>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</si>
  <si>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</si>
  <si>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</si>
  <si>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</si>
  <si>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</si>
  <si>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</si>
  <si>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</si>
  <si>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</si>
  <si>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</si>
  <si>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</si>
  <si>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</si>
  <si>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</si>
  <si>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</si>
  <si>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</si>
  <si>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</si>
  <si>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</si>
  <si>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</si>
  <si>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</si>
  <si>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</si>
  <si>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</si>
  <si>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</si>
  <si>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</si>
  <si>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</si>
  <si>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</si>
  <si>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</si>
  <si>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</si>
  <si>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</si>
  <si>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</si>
  <si>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</si>
  <si>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</si>
  <si>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</si>
  <si>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</si>
  <si>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</si>
  <si>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</si>
  <si>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</si>
  <si>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</si>
  <si>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</si>
  <si>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</si>
  <si>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</si>
  <si>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</si>
  <si>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</si>
  <si>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</si>
  <si>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</si>
  <si>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</si>
  <si>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</si>
  <si>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</si>
  <si>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</si>
  <si>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</si>
  <si>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</si>
  <si>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</si>
  <si>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</si>
  <si>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</si>
  <si>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</si>
  <si>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</si>
  <si>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</si>
  <si>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</si>
  <si>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</si>
  <si>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</si>
  <si>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</si>
  <si>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</si>
  <si>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</si>
  <si>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</si>
  <si>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</si>
  <si>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</si>
  <si>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</si>
  <si>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</si>
  <si>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</si>
  <si>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</si>
  <si>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</si>
  <si>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</si>
  <si>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</si>
  <si>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</si>
  <si>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</si>
  <si>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</si>
  <si>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</si>
  <si>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</si>
  <si>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</si>
  <si>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</si>
  <si>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</si>
  <si>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</si>
  <si>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</si>
  <si>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</si>
  <si>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</si>
  <si>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</si>
  <si>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</si>
  <si>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</si>
  <si>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</si>
  <si>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</si>
  <si>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</si>
  <si>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</si>
  <si>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</si>
  <si>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</si>
  <si>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</si>
  <si>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</si>
  <si>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</si>
  <si>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</si>
  <si>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</si>
  <si>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</si>
  <si>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</si>
  <si>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</si>
  <si>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</si>
  <si>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</si>
  <si>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</si>
  <si>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</si>
  <si>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</si>
  <si>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</si>
  <si>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</si>
  <si>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</si>
  <si>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</si>
  <si>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</si>
  <si>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</si>
  <si>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</si>
  <si>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</si>
  <si>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</si>
  <si>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</si>
  <si>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</si>
  <si>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</si>
  <si>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</si>
  <si>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</si>
  <si>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</si>
  <si>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</si>
  <si>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</si>
  <si>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</si>
  <si>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</si>
  <si>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</si>
  <si>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</si>
  <si>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</si>
  <si>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</si>
  <si>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</si>
  <si>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</si>
  <si>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</si>
  <si>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</si>
  <si>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</si>
  <si>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</si>
  <si>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</si>
  <si>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</si>
  <si>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</si>
  <si>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</si>
  <si>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</si>
  <si>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</si>
  <si>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</si>
  <si>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</si>
  <si>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</si>
  <si>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</si>
  <si>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</si>
  <si>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</si>
  <si>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</si>
  <si>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</si>
  <si>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</si>
  <si>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</si>
  <si>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</si>
  <si>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</si>
  <si>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</si>
  <si>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</si>
  <si>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</si>
  <si>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</si>
  <si>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</si>
  <si>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</si>
  <si>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</si>
  <si>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</si>
  <si>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</si>
  <si>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</si>
  <si>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</si>
  <si>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</si>
  <si>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</si>
  <si>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</si>
  <si>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</si>
  <si>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</si>
  <si>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</si>
  <si>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</si>
  <si>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</si>
  <si>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</si>
  <si>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</si>
  <si>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</si>
  <si>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</si>
  <si>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</si>
  <si>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</si>
  <si>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</si>
  <si>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</si>
  <si>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</si>
  <si>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</si>
  <si>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</si>
  <si>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</si>
  <si>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</si>
  <si>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</si>
  <si>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</si>
  <si>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</si>
  <si>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</si>
  <si>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</si>
  <si>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</si>
  <si>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</si>
  <si>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</si>
  <si>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</si>
  <si>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</si>
  <si>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</si>
  <si>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</si>
  <si>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</si>
  <si>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</si>
  <si>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</si>
  <si>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</si>
  <si>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</si>
  <si>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</si>
  <si>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</si>
  <si>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</si>
  <si>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</si>
  <si>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</si>
  <si>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</si>
  <si>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</si>
  <si>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</si>
  <si>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</si>
  <si>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</si>
  <si>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</si>
  <si>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</si>
  <si>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</si>
  <si>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</si>
  <si>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</si>
  <si>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</si>
  <si>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</si>
  <si>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</si>
  <si>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</si>
  <si>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</si>
  <si>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</si>
  <si>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</si>
  <si>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</si>
  <si>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</si>
  <si>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</si>
  <si>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</si>
  <si>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</si>
  <si>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</si>
  <si>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</si>
  <si>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</si>
  <si>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</si>
  <si>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</si>
  <si>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</si>
  <si>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</si>
  <si>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</si>
  <si>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</si>
  <si>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</si>
  <si>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</si>
  <si>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</si>
  <si>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</si>
  <si>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</si>
  <si>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</si>
  <si>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</si>
  <si>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</si>
  <si>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</si>
  <si>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</si>
  <si>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</si>
  <si>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</si>
  <si>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</si>
  <si>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</si>
  <si>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</si>
  <si>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</si>
  <si>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</si>
  <si>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</si>
  <si>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</si>
  <si>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</si>
  <si>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</si>
  <si>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</si>
  <si>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</si>
  <si>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</si>
  <si>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</si>
  <si>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</si>
  <si>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</si>
  <si>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</si>
  <si>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</si>
  <si>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</si>
  <si>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</si>
  <si>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</si>
  <si>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</si>
  <si>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</si>
  <si>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</si>
  <si>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</si>
  <si>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</si>
  <si>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</si>
  <si>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</si>
  <si>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</si>
  <si>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</si>
  <si>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</si>
  <si>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</si>
  <si>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</si>
  <si>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</si>
  <si>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</si>
  <si>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</si>
  <si>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</si>
  <si>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</si>
  <si>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</si>
  <si>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</si>
  <si>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</si>
  <si>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</si>
  <si>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</si>
  <si>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</si>
  <si>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</si>
  <si>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</si>
  <si>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</si>
  <si>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</si>
  <si>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</si>
  <si>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</si>
  <si>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</si>
  <si>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</si>
  <si>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</si>
  <si>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</si>
  <si>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</si>
  <si>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</si>
  <si>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</si>
  <si>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</si>
  <si>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</si>
  <si>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</si>
  <si>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</si>
  <si>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</si>
  <si>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</si>
  <si>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</si>
  <si>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</si>
  <si>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</si>
  <si>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</si>
  <si>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</si>
  <si>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</si>
  <si>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</si>
  <si>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</si>
  <si>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</si>
  <si>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</si>
  <si>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</si>
  <si>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</si>
  <si>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</si>
  <si>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</si>
  <si>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</si>
  <si>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</si>
  <si>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</si>
  <si>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</si>
  <si>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</si>
  <si>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</si>
  <si>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</si>
  <si>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</si>
  <si>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</si>
  <si>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</si>
  <si>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</si>
  <si>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</si>
  <si>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</si>
  <si>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</si>
  <si>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</si>
  <si>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</si>
  <si>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</si>
  <si>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</si>
  <si>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</si>
  <si>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</si>
  <si>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</si>
  <si>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</si>
  <si>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</si>
  <si>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</si>
  <si>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</si>
  <si>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</si>
  <si>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</si>
  <si>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</si>
  <si>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</si>
  <si>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</si>
  <si>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</si>
  <si>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</si>
  <si>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</si>
  <si>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</si>
  <si>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</si>
  <si>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</si>
  <si>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</si>
  <si>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</si>
  <si>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</si>
  <si>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</si>
  <si>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</si>
  <si>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</si>
  <si>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</si>
  <si>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</si>
  <si>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</si>
  <si>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</si>
  <si>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</si>
  <si>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</si>
  <si>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</si>
  <si>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</si>
  <si>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</si>
  <si>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</si>
  <si>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</si>
  <si>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</si>
  <si>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</si>
  <si>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</si>
  <si>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</si>
  <si>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</si>
  <si>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</si>
  <si>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</si>
  <si>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</si>
  <si>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</si>
  <si>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</si>
  <si>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</si>
  <si>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</si>
  <si>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</si>
  <si>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</si>
  <si>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</si>
  <si>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</si>
  <si>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</si>
  <si>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</si>
  <si>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</si>
  <si>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</si>
  <si>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</si>
  <si>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</si>
  <si>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</si>
  <si>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</si>
  <si>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</si>
  <si>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</si>
  <si>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</si>
  <si>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</si>
  <si>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</si>
  <si>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</si>
  <si>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</si>
  <si>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</si>
  <si>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</si>
  <si>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</si>
  <si>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</si>
  <si>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</si>
  <si>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</si>
  <si>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</si>
  <si>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</si>
  <si>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</si>
  <si>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</si>
  <si>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</si>
  <si>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</si>
  <si>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</si>
  <si>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</si>
  <si>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</si>
  <si>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</si>
  <si>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</si>
  <si>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</si>
  <si>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</si>
  <si>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</si>
  <si>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</si>
  <si>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</si>
  <si>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</si>
  <si>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</si>
  <si>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</si>
  <si>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</si>
  <si>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</si>
  <si>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</si>
  <si>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</si>
  <si>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</si>
  <si>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</si>
  <si>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</si>
  <si>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</si>
  <si>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</si>
  <si>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</si>
  <si>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</si>
  <si>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</si>
  <si>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</si>
  <si>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</si>
  <si>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</si>
  <si>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</si>
  <si>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</si>
  <si>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</si>
  <si>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</si>
  <si>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</si>
  <si>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</si>
  <si>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</si>
  <si>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</si>
  <si>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</si>
  <si>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</si>
  <si>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</si>
  <si>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</si>
  <si>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</si>
  <si>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</si>
  <si>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</si>
  <si>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</si>
  <si>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</si>
  <si>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</si>
  <si>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</si>
  <si>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</si>
  <si>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</si>
  <si>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</si>
  <si>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</si>
  <si>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</si>
  <si>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</si>
  <si>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</si>
  <si>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</si>
  <si>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</si>
  <si>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</si>
  <si>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</si>
  <si>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</si>
  <si>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</si>
  <si>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</si>
  <si>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</si>
  <si>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</si>
  <si>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</si>
  <si>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</si>
  <si>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</si>
  <si>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</si>
  <si>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</si>
  <si>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</si>
  <si>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</si>
  <si>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</si>
  <si>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</si>
  <si>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</si>
  <si>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</si>
  <si>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</si>
  <si>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</si>
  <si>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</si>
  <si>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</si>
  <si>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</si>
  <si>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</si>
  <si>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</si>
  <si>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</si>
  <si>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</si>
  <si>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</si>
  <si>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</si>
  <si>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</si>
  <si>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</si>
  <si>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</si>
  <si>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</si>
  <si>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</si>
  <si>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</si>
  <si>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</si>
  <si>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</si>
  <si>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</si>
  <si>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</si>
  <si>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</si>
  <si>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</si>
  <si>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</si>
  <si>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</si>
  <si>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</si>
  <si>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</si>
  <si>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</si>
  <si>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</si>
  <si>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</si>
  <si>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</si>
  <si>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</si>
  <si>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</si>
  <si>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</si>
  <si>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</si>
  <si>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</si>
  <si>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</si>
  <si>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</si>
  <si>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</si>
  <si>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</si>
  <si>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</si>
  <si>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</si>
  <si>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</si>
  <si>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</si>
  <si>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</si>
  <si>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</si>
  <si>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</si>
  <si>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</si>
  <si>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</si>
  <si>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</si>
  <si>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</si>
  <si>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</si>
  <si>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</si>
  <si>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</si>
  <si>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</si>
  <si>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</si>
  <si>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</si>
  <si>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</si>
  <si>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</si>
  <si>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</si>
  <si>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</si>
  <si>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</si>
  <si>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</si>
  <si>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</si>
  <si>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</si>
  <si>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</si>
  <si>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</si>
  <si>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</si>
  <si>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</si>
  <si>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</si>
  <si>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</si>
  <si>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</si>
  <si>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</si>
  <si>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</si>
  <si>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</si>
  <si>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</si>
  <si>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</si>
  <si>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</si>
  <si>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</si>
  <si>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</si>
  <si>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</si>
  <si>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</si>
  <si>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</si>
  <si>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</si>
  <si>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</si>
  <si>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</si>
  <si>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</si>
  <si>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</si>
  <si>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</si>
  <si>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</si>
  <si>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</si>
  <si>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</si>
  <si>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</si>
  <si>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</si>
  <si>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</si>
  <si>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</si>
  <si>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</si>
  <si>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</si>
  <si>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</si>
  <si>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</si>
  <si>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</si>
  <si>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</si>
  <si>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</si>
  <si>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</si>
  <si>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</si>
  <si>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</si>
  <si>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</si>
  <si>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</si>
  <si>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</si>
  <si>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</si>
  <si>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</si>
  <si>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</si>
  <si>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</si>
  <si>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</si>
  <si>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</si>
  <si>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</si>
  <si>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</si>
  <si>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</si>
  <si>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</si>
  <si>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</si>
  <si>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</si>
  <si>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</si>
  <si>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</si>
  <si>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</si>
  <si>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</si>
  <si>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</si>
  <si>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</si>
  <si>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</si>
  <si>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</si>
  <si>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</si>
  <si>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</si>
  <si>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</si>
  <si>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</si>
  <si>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</si>
  <si>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</si>
  <si>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</si>
  <si>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</si>
  <si>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</si>
  <si>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</si>
  <si>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</si>
  <si>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</si>
  <si>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</si>
  <si>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</si>
  <si>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</si>
  <si>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</si>
  <si>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</si>
  <si>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</si>
  <si>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</si>
  <si>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</si>
  <si>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</si>
  <si>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</si>
  <si>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</si>
  <si>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</si>
  <si>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</si>
  <si>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</si>
  <si>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</si>
  <si>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</si>
  <si>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</si>
  <si>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</si>
  <si>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</si>
  <si>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</si>
  <si>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</si>
  <si>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</si>
  <si>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</si>
  <si>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</si>
  <si>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</si>
  <si>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</si>
  <si>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</si>
  <si>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</si>
  <si>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</si>
  <si>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</si>
  <si>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</si>
  <si>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</si>
  <si>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</si>
  <si>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</si>
  <si>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</si>
  <si>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</si>
  <si>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</si>
  <si>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</si>
  <si>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</si>
  <si>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</si>
  <si>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</si>
  <si>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</si>
  <si>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</si>
  <si>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</si>
  <si>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</si>
  <si>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</si>
  <si>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</si>
  <si>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</si>
  <si>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</si>
  <si>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</si>
  <si>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</si>
  <si>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</si>
  <si>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</si>
  <si>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</si>
  <si>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</si>
  <si>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</si>
  <si>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</si>
  <si>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</si>
  <si>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</si>
  <si>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</si>
  <si>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</si>
  <si>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</si>
  <si>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</si>
  <si>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</si>
  <si>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</si>
  <si>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</si>
  <si>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</si>
  <si>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</si>
  <si>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</si>
  <si>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</si>
  <si>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</si>
  <si>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</si>
  <si>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</si>
  <si>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</si>
  <si>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</si>
  <si>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</si>
  <si>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</si>
  <si>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</si>
  <si>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</si>
  <si>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</si>
  <si>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</si>
  <si>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</si>
  <si>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</si>
  <si>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</si>
  <si>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</si>
  <si>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</si>
  <si>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</si>
  <si>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</si>
  <si>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</si>
  <si>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</si>
  <si>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</si>
  <si>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</si>
  <si>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</si>
  <si>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</si>
  <si>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</si>
  <si>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</si>
  <si>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</si>
  <si>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</si>
  <si>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</si>
  <si>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</si>
  <si>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</si>
  <si>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</si>
  <si>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</si>
  <si>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</si>
  <si>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</si>
  <si>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</si>
  <si>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</si>
  <si>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</si>
  <si>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</si>
  <si>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</si>
  <si>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</si>
  <si>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</si>
  <si>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</si>
  <si>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</si>
  <si>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</si>
  <si>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</si>
  <si>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</si>
  <si>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</si>
  <si>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</si>
  <si>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</si>
  <si>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</si>
  <si>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</si>
  <si>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</si>
  <si>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</si>
  <si>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</si>
  <si>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</si>
  <si>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</si>
  <si>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</si>
  <si>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</si>
  <si>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</si>
  <si>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</si>
  <si>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</si>
  <si>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</si>
  <si>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</si>
  <si>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</si>
  <si>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</si>
  <si>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</si>
  <si>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</si>
  <si>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</si>
  <si>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</si>
  <si>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</si>
  <si>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</si>
  <si>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</si>
  <si>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</si>
  <si>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</si>
  <si>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</si>
  <si>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</si>
  <si>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</si>
  <si>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</si>
  <si>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</si>
  <si>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</si>
  <si>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</si>
  <si>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</si>
  <si>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</si>
  <si>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</si>
  <si>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</si>
  <si>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</si>
  <si>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</si>
  <si>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</si>
  <si>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</si>
  <si>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</si>
  <si>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</si>
  <si>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</si>
  <si>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</si>
  <si>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</si>
  <si>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</si>
  <si>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</si>
  <si>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</si>
  <si>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</si>
  <si>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</si>
  <si>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</si>
  <si>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</si>
  <si>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</si>
  <si>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</si>
  <si>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</si>
  <si>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</si>
  <si>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</si>
  <si>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</si>
  <si>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</si>
  <si>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</si>
  <si>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</si>
  <si>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</si>
  <si>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</si>
  <si>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</si>
  <si>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</si>
  <si>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</si>
  <si>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</si>
  <si>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</si>
  <si>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</si>
  <si>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</si>
  <si>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</si>
  <si>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</si>
  <si>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</si>
  <si>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</si>
  <si>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</si>
  <si>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</si>
  <si>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</si>
  <si>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</si>
  <si>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</si>
  <si>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</si>
  <si>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</si>
  <si>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</si>
  <si>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</si>
  <si>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</si>
  <si>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</si>
  <si>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</si>
  <si>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</si>
  <si>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</si>
  <si>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</si>
  <si>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</si>
  <si>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</si>
  <si>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</si>
  <si>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</si>
  <si>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</si>
  <si>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</si>
  <si>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</si>
  <si>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</si>
  <si>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</si>
  <si>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</si>
  <si>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</si>
  <si>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</si>
  <si>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</si>
  <si>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</si>
  <si>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</si>
  <si>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</si>
  <si>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</si>
  <si>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</si>
  <si>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</si>
  <si>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</si>
  <si>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</si>
  <si>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</si>
  <si>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</si>
  <si>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</si>
  <si>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</si>
  <si>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</si>
  <si>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</si>
  <si>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</si>
  <si>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</si>
  <si>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</si>
  <si>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</si>
  <si>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</si>
  <si>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</si>
  <si>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</si>
  <si>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</si>
  <si>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</si>
  <si>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</si>
  <si>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</si>
  <si>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</si>
  <si>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</si>
  <si>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</si>
  <si>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</si>
  <si>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</si>
  <si>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</si>
  <si>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</si>
  <si>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</si>
  <si>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</si>
  <si>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</si>
  <si>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</si>
  <si>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</si>
  <si>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</si>
  <si>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</si>
  <si>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</si>
  <si>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</si>
  <si>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</si>
  <si>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</si>
  <si>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</si>
  <si>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</si>
  <si>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</si>
  <si>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</si>
  <si>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</si>
  <si>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</si>
  <si>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</si>
  <si>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</si>
  <si>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</si>
  <si>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</si>
  <si>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</si>
  <si>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</si>
  <si>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</si>
  <si>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</si>
  <si>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</si>
  <si>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</si>
  <si>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</si>
  <si>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</si>
  <si>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</si>
  <si>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</si>
  <si>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</si>
  <si>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</si>
  <si>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</si>
  <si>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</si>
  <si>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</si>
  <si>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</si>
  <si>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</si>
  <si>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</si>
  <si>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</si>
  <si>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</si>
  <si>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</si>
  <si>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</si>
  <si>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</si>
  <si>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</si>
  <si>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</si>
  <si>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</si>
  <si>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</si>
  <si>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</si>
  <si>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</si>
  <si>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</si>
  <si>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</si>
  <si>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</si>
  <si>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</si>
  <si>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</si>
  <si>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</si>
  <si>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</si>
  <si>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</si>
  <si>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</si>
  <si>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</si>
  <si>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</si>
  <si>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</si>
  <si>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</si>
  <si>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</si>
  <si>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</si>
  <si>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</si>
  <si>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</si>
  <si>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</si>
  <si>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</si>
  <si>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</si>
  <si>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</si>
  <si>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</si>
  <si>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</si>
  <si>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</si>
  <si>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</si>
  <si>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</si>
  <si>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</si>
  <si>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</si>
  <si>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</si>
  <si>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</si>
  <si>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</si>
  <si>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</si>
  <si>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</si>
  <si>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</si>
  <si>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</si>
  <si>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</si>
  <si>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</si>
  <si>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</si>
  <si>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</si>
  <si>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</si>
  <si>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</si>
  <si>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</si>
  <si>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</si>
  <si>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</si>
  <si>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</si>
  <si>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</si>
  <si>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</si>
  <si>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</si>
  <si>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</si>
  <si>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</si>
  <si>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</si>
  <si>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</si>
  <si>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</si>
  <si>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</si>
  <si>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</si>
  <si>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</si>
  <si>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</si>
  <si>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</si>
  <si>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</si>
  <si>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</si>
  <si>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</si>
  <si>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</si>
  <si>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</si>
  <si>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</si>
  <si>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</si>
  <si>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</si>
  <si>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</si>
  <si>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</si>
  <si>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</si>
  <si>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</si>
  <si>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</si>
  <si>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</si>
  <si>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</si>
  <si>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</si>
  <si>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</si>
  <si>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</si>
  <si>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</si>
  <si>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</si>
  <si>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</si>
  <si>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</si>
  <si>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</si>
  <si>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</si>
  <si>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</si>
  <si>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</si>
  <si>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</si>
  <si>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</si>
  <si>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</si>
  <si>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</si>
  <si>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</si>
  <si>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</si>
  <si>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</si>
  <si>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</si>
  <si>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</si>
  <si>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</si>
  <si>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</si>
  <si>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</si>
  <si>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</si>
  <si>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</si>
  <si>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</si>
  <si>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</si>
  <si>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</si>
  <si>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</si>
  <si>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</si>
  <si>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</si>
  <si>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</si>
  <si>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</si>
  <si>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</si>
  <si>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</si>
  <si>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</si>
  <si>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</si>
  <si>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</si>
  <si>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</si>
  <si>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</si>
  <si>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</si>
  <si>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</si>
  <si>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</si>
  <si>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</si>
  <si>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</si>
  <si>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</si>
  <si>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</si>
  <si>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</si>
  <si>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</si>
  <si>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</si>
  <si>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</si>
  <si>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</si>
  <si>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</si>
  <si>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</si>
  <si>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</si>
  <si>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</si>
  <si>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</si>
  <si>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</si>
  <si>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</si>
  <si>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</si>
  <si>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</si>
  <si>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</si>
  <si>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</si>
  <si>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</si>
  <si>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</si>
  <si>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</si>
  <si>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</si>
  <si>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</si>
  <si>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</si>
  <si>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</si>
  <si>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</si>
  <si>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</si>
  <si>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</si>
  <si>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</si>
  <si>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</si>
  <si>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</si>
  <si>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</si>
  <si>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</si>
  <si>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</si>
  <si>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</si>
  <si>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</si>
  <si>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</si>
  <si>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</si>
  <si>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</si>
  <si>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</si>
  <si>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</si>
  <si>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</si>
  <si>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</si>
  <si>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</si>
  <si>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</si>
  <si>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</si>
  <si>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</si>
  <si>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</si>
  <si>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</si>
  <si>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</si>
  <si>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</si>
  <si>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</si>
  <si>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</si>
  <si>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</si>
  <si>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</si>
  <si>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</si>
  <si>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</si>
  <si>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</si>
  <si>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</si>
  <si>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</si>
  <si>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</si>
  <si>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</si>
  <si>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</si>
  <si>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</si>
  <si>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</si>
  <si>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</si>
  <si>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</si>
  <si>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</si>
  <si>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</si>
  <si>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</si>
  <si>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</si>
  <si>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</si>
  <si>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</si>
  <si>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</si>
  <si>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</si>
  <si>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</si>
  <si>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</si>
  <si>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</si>
  <si>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</si>
  <si>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</si>
  <si>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</si>
  <si>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</si>
  <si>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</si>
  <si>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</si>
  <si>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</si>
  <si>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</si>
  <si>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</si>
  <si>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</si>
  <si>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</si>
  <si>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</si>
  <si>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</si>
  <si>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</si>
  <si>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</si>
  <si>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</si>
  <si>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</si>
  <si>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</si>
  <si>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</si>
  <si>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</si>
  <si>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</si>
  <si>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</si>
  <si>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</si>
  <si>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</si>
  <si>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</si>
  <si>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</si>
  <si>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</si>
  <si>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</si>
  <si>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</si>
  <si>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</si>
  <si>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</si>
  <si>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</si>
  <si>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</si>
  <si>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</si>
  <si>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</si>
  <si>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</si>
  <si>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</si>
  <si>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</si>
  <si>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</si>
  <si>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</si>
  <si>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</si>
  <si>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</si>
  <si>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</si>
  <si>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</si>
  <si>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</si>
  <si>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</si>
  <si>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</si>
  <si>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</si>
  <si>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</si>
  <si>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</si>
  <si>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</si>
  <si>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</si>
  <si>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</si>
  <si>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</si>
  <si>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</si>
  <si>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</si>
  <si>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</si>
  <si>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</si>
  <si>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</si>
  <si>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</si>
  <si>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</si>
  <si>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</si>
  <si>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</si>
  <si>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</si>
  <si>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</si>
  <si>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</si>
  <si>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</si>
  <si>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</si>
  <si>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</si>
  <si>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</si>
  <si>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</si>
  <si>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</si>
  <si>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</si>
  <si>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</si>
  <si>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</si>
  <si>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</si>
  <si>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</si>
  <si>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</si>
  <si>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</si>
  <si>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</si>
  <si>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</si>
  <si>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</si>
  <si>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</si>
  <si>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</si>
  <si>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</si>
  <si>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</si>
  <si>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</si>
  <si>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</si>
  <si>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</si>
  <si>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</si>
  <si>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</si>
  <si>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</si>
  <si>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</si>
  <si>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</si>
  <si>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</si>
  <si>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</si>
  <si>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</si>
  <si>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</si>
  <si>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</si>
  <si>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</si>
  <si>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</si>
  <si>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</si>
  <si>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</si>
  <si>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</si>
  <si>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</si>
  <si>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</si>
  <si>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</si>
  <si>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</si>
  <si>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</si>
  <si>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</si>
  <si>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</si>
  <si>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</si>
  <si>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</si>
  <si>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</si>
  <si>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</si>
  <si>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</si>
  <si>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</si>
  <si>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</si>
  <si>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</si>
  <si>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</si>
  <si>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</si>
  <si>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</si>
  <si>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</si>
  <si>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</si>
  <si>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</si>
  <si>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</si>
  <si>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</si>
  <si>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</si>
  <si>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</si>
  <si>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</si>
  <si>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</si>
  <si>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</si>
  <si>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</si>
  <si>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</si>
  <si>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</si>
  <si>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</si>
  <si>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</si>
  <si>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</si>
  <si>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</si>
  <si>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</si>
  <si>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</si>
  <si>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</si>
  <si>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</si>
  <si>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</si>
  <si>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</si>
  <si>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</si>
  <si>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</si>
  <si>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</si>
  <si>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</si>
  <si>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</si>
  <si>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</si>
  <si>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</si>
  <si>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</si>
  <si>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</si>
  <si>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</si>
  <si>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</si>
  <si>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</si>
  <si>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</si>
  <si>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</si>
  <si>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</si>
  <si>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</si>
  <si>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</si>
  <si>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</si>
  <si>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</si>
  <si>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</si>
  <si>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</si>
  <si>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</si>
  <si>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</si>
  <si>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</si>
  <si>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</si>
  <si>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</si>
  <si>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</si>
  <si>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</si>
  <si>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</si>
  <si>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</si>
  <si>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</si>
  <si>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</si>
  <si>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</si>
  <si>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</si>
  <si>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</si>
  <si>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</si>
  <si>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</si>
  <si>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</si>
  <si>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</si>
  <si>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</si>
  <si>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</si>
  <si>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</si>
  <si>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</si>
  <si>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</si>
  <si>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</si>
  <si>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</si>
  <si>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</si>
  <si>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</si>
  <si>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</si>
  <si>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</si>
  <si>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</si>
  <si>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</si>
  <si>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</si>
  <si>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</si>
  <si>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</si>
  <si>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</si>
  <si>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</si>
  <si>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</si>
  <si>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</si>
  <si>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</si>
  <si>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</si>
  <si>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</si>
  <si>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</si>
  <si>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</si>
  <si>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</si>
  <si>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</si>
  <si>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</si>
  <si>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</si>
  <si>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</si>
  <si>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</si>
  <si>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</si>
  <si>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</si>
  <si>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</si>
  <si>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</si>
  <si>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</si>
  <si>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</si>
  <si>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</si>
  <si>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</si>
  <si>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</si>
  <si>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</si>
  <si>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</si>
  <si>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</si>
  <si>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</si>
  <si>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</si>
  <si>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</si>
  <si>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</si>
  <si>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</si>
  <si>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</si>
  <si>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</si>
  <si>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</si>
  <si>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</si>
  <si>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</si>
  <si>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</si>
  <si>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</si>
  <si>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</si>
  <si>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</si>
  <si>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</si>
  <si>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</si>
  <si>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</si>
  <si>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</si>
  <si>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</si>
  <si>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</si>
  <si>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</si>
  <si>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</si>
  <si>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</si>
  <si>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</si>
  <si>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</si>
  <si>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</si>
  <si>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</si>
  <si>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</si>
  <si>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</si>
  <si>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</si>
  <si>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</si>
  <si>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</si>
  <si>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</si>
  <si>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</si>
  <si>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</si>
  <si>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</si>
  <si>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</si>
  <si>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</si>
  <si>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</si>
  <si>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</si>
  <si>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</si>
  <si>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</si>
  <si>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</si>
  <si>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</si>
  <si>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</si>
  <si>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</si>
  <si>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</si>
  <si>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</si>
  <si>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</si>
  <si>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</si>
  <si>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</si>
  <si>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</si>
  <si>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</si>
  <si>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</si>
  <si>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</si>
  <si>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</si>
  <si>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</si>
  <si>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</si>
  <si>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</si>
  <si>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</si>
  <si>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</si>
  <si>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</si>
  <si>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</si>
  <si>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</si>
  <si>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</si>
  <si>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</si>
  <si>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</si>
  <si>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</si>
  <si>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</si>
  <si>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</si>
  <si>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</si>
  <si>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</si>
  <si>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</si>
  <si>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</si>
  <si>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</si>
  <si>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</si>
  <si>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</si>
  <si>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</si>
  <si>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</si>
  <si>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</si>
  <si>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</si>
  <si>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</si>
  <si>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</si>
  <si>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</si>
  <si>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</si>
  <si>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</si>
  <si>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</si>
  <si>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</si>
  <si>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</si>
  <si>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</si>
  <si>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</si>
  <si>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</si>
  <si>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</si>
  <si>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</si>
  <si>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</si>
  <si>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</si>
  <si>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</si>
  <si>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</si>
  <si>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</si>
  <si>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</si>
  <si>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</si>
  <si>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</si>
  <si>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</si>
  <si>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</si>
  <si>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</si>
  <si>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</si>
  <si>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</si>
  <si>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</si>
  <si>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</si>
  <si>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</si>
  <si>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</si>
  <si>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</si>
  <si>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</si>
  <si>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</si>
  <si>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</si>
  <si>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</si>
  <si>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</si>
  <si>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</si>
  <si>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</si>
  <si>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</si>
  <si>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</si>
  <si>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</si>
  <si>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</si>
  <si>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</si>
  <si>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</si>
  <si>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</si>
  <si>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</si>
  <si>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</si>
  <si>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</si>
  <si>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</si>
  <si>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</si>
  <si>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</si>
  <si>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</si>
  <si>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</si>
  <si>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</si>
  <si>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</si>
  <si>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</si>
  <si>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</si>
  <si>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</si>
  <si>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</si>
  <si>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</si>
  <si>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</si>
  <si>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</si>
  <si>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</si>
  <si>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</si>
  <si>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</si>
  <si>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</si>
  <si>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</si>
  <si>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</si>
  <si>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</si>
  <si>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</si>
  <si>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</si>
  <si>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</si>
  <si>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</si>
  <si>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</si>
  <si>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</si>
  <si>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</si>
  <si>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</si>
  <si>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</si>
  <si>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</si>
  <si>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</si>
  <si>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</si>
  <si>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</si>
  <si>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</si>
  <si>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</si>
  <si>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</si>
  <si>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</si>
  <si>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</si>
  <si>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</si>
  <si>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</si>
  <si>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</si>
  <si>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</si>
  <si>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</si>
  <si>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</si>
  <si>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</si>
  <si>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</si>
  <si>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</si>
  <si>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</si>
  <si>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</si>
  <si>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</si>
  <si>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</si>
  <si>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</si>
  <si>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</si>
  <si>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</si>
  <si>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</si>
  <si>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</si>
  <si>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</si>
  <si>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</si>
  <si>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</si>
  <si>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</si>
  <si>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</si>
  <si>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</si>
  <si>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</si>
  <si>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</si>
  <si>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</si>
  <si>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</si>
  <si>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</si>
  <si>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</si>
  <si>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</si>
  <si>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</si>
  <si>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</si>
  <si>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</si>
  <si>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</si>
  <si>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</si>
  <si>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</si>
  <si>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</si>
  <si>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</si>
  <si>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</si>
  <si>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</si>
  <si>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</si>
  <si>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</si>
  <si>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</si>
  <si>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</si>
  <si>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</si>
  <si>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</si>
  <si>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</si>
  <si>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</si>
  <si>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</si>
  <si>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</si>
  <si>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</si>
  <si>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</si>
  <si>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</si>
  <si>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</si>
  <si>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</si>
  <si>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</si>
  <si>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</si>
  <si>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</si>
  <si>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</si>
  <si>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</si>
  <si>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</si>
  <si>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</si>
  <si>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</si>
  <si>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</si>
  <si>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</si>
  <si>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</si>
  <si>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</si>
  <si>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</si>
  <si>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</si>
  <si>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</si>
  <si>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</si>
  <si>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</si>
  <si>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</si>
  <si>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</si>
  <si>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</si>
  <si>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</si>
  <si>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</si>
  <si>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</si>
  <si>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</si>
  <si>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</si>
  <si>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</si>
  <si>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</si>
  <si>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</si>
  <si>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</si>
  <si>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</si>
  <si>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</si>
  <si>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</si>
  <si>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</si>
  <si>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</si>
  <si>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</si>
  <si>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</si>
  <si>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</si>
  <si>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</si>
  <si>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</si>
  <si>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</si>
  <si>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</si>
  <si>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</si>
  <si>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</si>
  <si>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</si>
  <si>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</si>
  <si>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</si>
  <si>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</si>
  <si>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</si>
  <si>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</si>
  <si>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</si>
  <si>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</si>
  <si>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</si>
  <si>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</si>
  <si>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</si>
  <si>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</si>
  <si>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</si>
  <si>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</si>
  <si>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</si>
  <si>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</si>
  <si>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</si>
  <si>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</si>
  <si>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</si>
  <si>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</si>
  <si>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</si>
  <si>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</si>
  <si>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</si>
  <si>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</si>
  <si>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</si>
  <si>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</si>
  <si>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</si>
  <si>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</si>
  <si>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</si>
  <si>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</si>
  <si>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</si>
  <si>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</si>
  <si>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</si>
  <si>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</si>
  <si>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</si>
  <si>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</si>
  <si>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</si>
  <si>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</si>
  <si>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</si>
  <si>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</si>
  <si>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</si>
  <si>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</si>
  <si>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</si>
  <si>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</si>
  <si>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</si>
  <si>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</si>
  <si>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</si>
  <si>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</si>
  <si>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</si>
  <si>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</si>
  <si>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</si>
  <si>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</si>
  <si>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</si>
  <si>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</si>
  <si>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</si>
  <si>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</si>
  <si>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</si>
  <si>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</si>
  <si>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</si>
  <si>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</si>
  <si>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</si>
  <si>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</si>
  <si>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</si>
  <si>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</si>
  <si>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</si>
  <si>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</si>
  <si>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</si>
  <si>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</si>
  <si>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</si>
  <si>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</si>
  <si>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</si>
  <si>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</si>
  <si>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</si>
  <si>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</si>
  <si>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</si>
  <si>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</si>
  <si>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</si>
  <si>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</si>
  <si>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</si>
  <si>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</si>
  <si>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</si>
  <si>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</si>
  <si>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</si>
  <si>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</si>
  <si>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</si>
  <si>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</si>
  <si>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</si>
  <si>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</si>
  <si>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</si>
  <si>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</si>
  <si>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</si>
  <si>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</si>
  <si>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</si>
  <si>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</si>
  <si>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</si>
  <si>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</si>
  <si>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</si>
  <si>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</si>
  <si>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</si>
  <si>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</si>
  <si>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</si>
  <si>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</si>
  <si>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</si>
  <si>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</si>
  <si>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</si>
  <si>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</si>
  <si>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</si>
  <si>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</si>
  <si>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</si>
  <si>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</si>
  <si>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</si>
  <si>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</si>
  <si>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</si>
  <si>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</si>
  <si>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</si>
  <si>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</si>
  <si>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</si>
  <si>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</si>
  <si>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</si>
  <si>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</si>
  <si>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</si>
  <si>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</si>
  <si>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</si>
  <si>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</si>
  <si>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</si>
  <si>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</si>
  <si>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</si>
  <si>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</si>
  <si>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</si>
  <si>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</si>
  <si>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</si>
  <si>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</si>
  <si>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</si>
  <si>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</si>
  <si>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</si>
  <si>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</si>
  <si>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</si>
  <si>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</si>
  <si>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</si>
  <si>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</si>
  <si>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</si>
  <si>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</si>
  <si>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</si>
  <si>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</si>
  <si>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</si>
  <si>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</si>
  <si>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</si>
  <si>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</si>
  <si>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</si>
  <si>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</si>
  <si>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</si>
  <si>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</si>
  <si>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</si>
  <si>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</si>
  <si>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</si>
  <si>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</si>
  <si>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</si>
  <si>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</si>
  <si>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</si>
  <si>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</si>
  <si>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</si>
  <si>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</si>
  <si>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</si>
  <si>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</si>
  <si>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</si>
  <si>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</si>
  <si>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</si>
  <si>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</si>
  <si>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</si>
  <si>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</si>
  <si>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</si>
  <si>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</si>
  <si>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</si>
  <si>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</si>
  <si>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</si>
  <si>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</si>
  <si>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</si>
  <si>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</si>
  <si>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</si>
  <si>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</si>
  <si>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</si>
  <si>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</si>
  <si>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</si>
  <si>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</si>
  <si>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</si>
  <si>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</si>
  <si>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</si>
  <si>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</si>
  <si>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</si>
  <si>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</si>
  <si>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</si>
  <si>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</si>
  <si>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</si>
  <si>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</si>
  <si>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</si>
  <si>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</si>
  <si>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</si>
  <si>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</si>
  <si>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</si>
  <si>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</si>
  <si>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</si>
  <si>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</si>
  <si>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</si>
  <si>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</si>
  <si>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</si>
  <si>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</si>
  <si>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</si>
  <si>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</si>
  <si>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</si>
  <si>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</si>
  <si>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</si>
  <si>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</si>
  <si>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</si>
  <si>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</si>
  <si>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</si>
  <si>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</si>
  <si>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</si>
  <si>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</si>
  <si>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</si>
  <si>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</si>
  <si>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</si>
  <si>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</si>
  <si>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</si>
  <si>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</si>
  <si>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</si>
  <si>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</si>
  <si>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</si>
  <si>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</si>
  <si>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</si>
  <si>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</si>
  <si>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</si>
  <si>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</si>
  <si>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</si>
  <si>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</si>
  <si>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</si>
  <si>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</si>
  <si>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</si>
  <si>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</si>
  <si>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</si>
  <si>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</si>
  <si>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</si>
  <si>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</si>
  <si>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</si>
  <si>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</si>
  <si>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</si>
  <si>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</si>
  <si>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</si>
  <si>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</si>
  <si>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</si>
  <si>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</si>
  <si>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</si>
  <si>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</si>
  <si>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</si>
  <si>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</si>
  <si>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</si>
  <si>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</si>
  <si>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</si>
  <si>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</si>
  <si>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</si>
  <si>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</si>
  <si>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</si>
  <si>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</si>
  <si>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</si>
  <si>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</si>
  <si>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</si>
  <si>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</si>
  <si>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</si>
  <si>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</si>
  <si>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</si>
  <si>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</si>
  <si>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</si>
  <si>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</si>
  <si>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</si>
  <si>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</si>
  <si>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</si>
  <si>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</si>
  <si>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</si>
  <si>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</si>
  <si>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</si>
  <si>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</si>
  <si>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</si>
  <si>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</si>
  <si>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</si>
  <si>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</si>
  <si>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</si>
  <si>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</si>
  <si>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</si>
  <si>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</si>
  <si>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</si>
  <si>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</si>
  <si>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</si>
  <si>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</si>
  <si>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</si>
  <si>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</si>
  <si>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</si>
  <si>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</si>
  <si>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</si>
  <si>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</si>
  <si>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</si>
  <si>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</si>
  <si>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</si>
  <si>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</si>
  <si>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</si>
  <si>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</si>
  <si>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</si>
  <si>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</si>
  <si>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</si>
  <si>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</si>
  <si>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</si>
  <si>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</si>
  <si>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</si>
  <si>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</si>
  <si>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</si>
  <si>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</si>
  <si>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</si>
  <si>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</si>
  <si>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</si>
  <si>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</si>
  <si>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</si>
  <si>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</si>
  <si>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</si>
  <si>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</si>
  <si>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</si>
  <si>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</si>
  <si>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</si>
  <si>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</si>
  <si>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</si>
  <si>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</si>
  <si>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</si>
  <si>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</si>
  <si>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</si>
  <si>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</si>
  <si>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</si>
  <si>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</si>
  <si>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</si>
  <si>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</si>
  <si>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</si>
  <si>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</si>
  <si>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</si>
  <si>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</si>
  <si>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</si>
  <si>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</si>
  <si>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</si>
  <si>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</si>
  <si>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</si>
  <si>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</si>
  <si>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</si>
  <si>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</si>
  <si>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</si>
  <si>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</si>
  <si>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</si>
  <si>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</si>
  <si>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</si>
  <si>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</si>
  <si>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</si>
  <si>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</si>
  <si>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</si>
  <si>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</si>
  <si>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</si>
  <si>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</si>
  <si>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</si>
  <si>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</si>
  <si>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</si>
  <si>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</si>
  <si>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</si>
  <si>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</si>
  <si>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</si>
  <si>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</si>
  <si>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</si>
  <si>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</si>
  <si>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</si>
  <si>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</si>
  <si>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</si>
  <si>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</si>
  <si>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</si>
  <si>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</si>
  <si>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</si>
  <si>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</si>
  <si>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</si>
  <si>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</si>
  <si>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</si>
  <si>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</si>
  <si>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</si>
  <si>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</si>
  <si>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</si>
  <si>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</si>
  <si>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</si>
  <si>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</si>
  <si>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</si>
  <si>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</si>
  <si>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</si>
  <si>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</si>
  <si>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</si>
  <si>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</si>
  <si>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</si>
  <si>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</si>
  <si>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</si>
  <si>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</si>
  <si>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</si>
  <si>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</si>
  <si>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</si>
  <si>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</si>
  <si>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</si>
  <si>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</si>
  <si>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</si>
  <si>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</si>
  <si>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</si>
  <si>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</si>
  <si>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</si>
  <si>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</si>
  <si>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</si>
  <si>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</si>
  <si>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</si>
  <si>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</si>
  <si>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</si>
  <si>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</si>
  <si>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</si>
  <si>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</si>
  <si>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</si>
  <si>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</si>
  <si>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</si>
  <si>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</si>
  <si>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</si>
  <si>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</si>
  <si>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</si>
  <si>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</si>
  <si>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</si>
  <si>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</si>
  <si>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</si>
  <si>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</si>
  <si>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</si>
  <si>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</si>
  <si>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</si>
  <si>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</si>
  <si>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</si>
  <si>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</si>
  <si>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</si>
  <si>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</si>
  <si>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</si>
  <si>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</si>
  <si>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</si>
  <si>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</si>
  <si>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</si>
  <si>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</si>
  <si>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</si>
  <si>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</si>
  <si>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</si>
  <si>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</si>
  <si>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</si>
  <si>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</si>
  <si>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</si>
  <si>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</si>
  <si>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1242-1252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</si>
  <si>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</si>
  <si>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</si>
  <si>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</si>
  <si>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</si>
  <si>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</si>
  <si>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</si>
  <si>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1040-1060</t>
  </si>
  <si>
    <t>176.5-177.5</t>
  </si>
  <si>
    <t>190-195</t>
  </si>
  <si>
    <t>2300-2350</t>
  </si>
  <si>
    <t>405-415</t>
  </si>
  <si>
    <t>850-860</t>
  </si>
  <si>
    <t xml:space="preserve">CESC </t>
  </si>
  <si>
    <t>621-625</t>
  </si>
  <si>
    <t>650-660</t>
  </si>
  <si>
    <t>Part Profit of Rs.14/-</t>
  </si>
  <si>
    <t>Part Profit of Rs.29/-</t>
  </si>
  <si>
    <t>NIFTY 11150 PE 01-Oct</t>
  </si>
  <si>
    <t>173-175</t>
  </si>
  <si>
    <t>Part Profit of Rs.82.50/-</t>
  </si>
  <si>
    <t xml:space="preserve">DALBHARAT </t>
  </si>
  <si>
    <t>780-790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</si>
  <si>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</si>
  <si>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</si>
  <si>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</si>
  <si>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</si>
  <si>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</si>
  <si>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</si>
  <si>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</si>
  <si>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</si>
  <si>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</si>
  <si>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</si>
  <si>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</si>
  <si>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</si>
  <si>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</si>
  <si>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</si>
  <si>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</si>
  <si>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>XTX MARKETS LLP</t>
  </si>
  <si>
    <t>GRAVITON RESEARCH CAPITAL LLP</t>
  </si>
  <si>
    <t xml:space="preserve">CADILAHC </t>
  </si>
  <si>
    <t>ASIANPAINT OCT FUT</t>
  </si>
  <si>
    <t>NIFTY 11500 PE 08-Oct</t>
  </si>
  <si>
    <t>Profit of Rs.57/-</t>
  </si>
  <si>
    <t>Profit of Rs.6.50/-</t>
  </si>
  <si>
    <t>Loss of Rs.1.75</t>
  </si>
  <si>
    <t>LKPFIN</t>
  </si>
  <si>
    <t>LTS INVESTMENT FUND LTD</t>
  </si>
  <si>
    <t>METSL</t>
  </si>
  <si>
    <t>PURSHOTTAM</t>
  </si>
  <si>
    <t>PEEYUSH KUMAR AGGARWAL HUF</t>
  </si>
  <si>
    <t>MOONCITY ADVISORS PRIVATE LIMITED</t>
  </si>
  <si>
    <t>DEEPAK-RE</t>
  </si>
  <si>
    <t>Deepak Fertilizers RE</t>
  </si>
  <si>
    <t>ROBUST MARKETING SERVICES PVT LTD</t>
  </si>
  <si>
    <t>AMITMUNOTHUF</t>
  </si>
  <si>
    <t>ATAM</t>
  </si>
  <si>
    <t>ASHOK JAIN HUF</t>
  </si>
  <si>
    <t>PARSHOTAM LAL JAIN</t>
  </si>
  <si>
    <t>DEVHARI</t>
  </si>
  <si>
    <t>FESTINO VINCOM LIMITED</t>
  </si>
  <si>
    <t>RAJESHBHAI RAMANLAL RAJPUT</t>
  </si>
  <si>
    <t>FRANKLININD</t>
  </si>
  <si>
    <t>DHARMENDRA CHOTALAL SHAH</t>
  </si>
  <si>
    <t>SHAH RIMMI DHARMENDRA</t>
  </si>
  <si>
    <t>KINJALBEN ASHISHBHAI MODI</t>
  </si>
  <si>
    <t>HATHILA VANESHBHAI RASUBHAI</t>
  </si>
  <si>
    <t>SHRUTI GOENKA</t>
  </si>
  <si>
    <t>UNO METALS LIMITED</t>
  </si>
  <si>
    <t>TEAM INDIA MANAGERS LTD</t>
  </si>
  <si>
    <t>KESARENT</t>
  </si>
  <si>
    <t>NATIONAL ISURANCE CO LTD</t>
  </si>
  <si>
    <t>RACHNA BASANT AGARWAL</t>
  </si>
  <si>
    <t>MAKERSL</t>
  </si>
  <si>
    <t>NEELIMA KARLAPUDI</t>
  </si>
  <si>
    <t>GREYHOUND LEASING &amp; FINANCE PRIVATE LIMITED</t>
  </si>
  <si>
    <t>PACL</t>
  </si>
  <si>
    <t>MYS HOLDINGS PRIVATE LIMITED</t>
  </si>
  <si>
    <t>PUNITCO</t>
  </si>
  <si>
    <t>KERUL KIRAN PARIKH</t>
  </si>
  <si>
    <t>SUSHILA B KHARWAD</t>
  </si>
  <si>
    <t>PURPLE</t>
  </si>
  <si>
    <t>RRIL</t>
  </si>
  <si>
    <t>DULCET ADVISORY PRIVATE LIMITED</t>
  </si>
  <si>
    <t>ARCADIA SHARE &amp; STOCK BROKERS PVT. LTD</t>
  </si>
  <si>
    <t>SOURCENTRL</t>
  </si>
  <si>
    <t>HALDIA PRECISION ENGG P LTD</t>
  </si>
  <si>
    <t>TARINI</t>
  </si>
  <si>
    <t>KUBEIR KHERA</t>
  </si>
  <si>
    <t>DISPLAY COMMERCIAL PRIVATE LIMITED</t>
  </si>
  <si>
    <t>TERRASCOPE</t>
  </si>
  <si>
    <t>PRAVEEN KUMAR</t>
  </si>
  <si>
    <t>MUKUND LAJPATRAI PATEL</t>
  </si>
  <si>
    <t>ASLIND</t>
  </si>
  <si>
    <t>ASL Industries Limited</t>
  </si>
  <si>
    <t>KUBEIR  KHERA</t>
  </si>
  <si>
    <t>B.C. Power Controls Ltd</t>
  </si>
  <si>
    <t>SUNIYOJIT MERCHANTS PRIVATE LIMITED</t>
  </si>
  <si>
    <t>Gic Housing Finance Ltd</t>
  </si>
  <si>
    <t>GSS Infotech Limited</t>
  </si>
  <si>
    <t>VISHWAMURTE TRAD INVEST PE LTD</t>
  </si>
  <si>
    <t>Libas Designs Limited</t>
  </si>
  <si>
    <t>MARFATIA NISHIL SURENDRA</t>
  </si>
  <si>
    <t>Tata Motors Limited</t>
  </si>
  <si>
    <t>TOWER RESEARCH CAPITAL MARKETS INDIA PRIVATE LIMITED</t>
  </si>
  <si>
    <t>Zee Entertain. Enterp.Ltd</t>
  </si>
  <si>
    <t>VANGUARD MODERATE GROWTH FUND</t>
  </si>
  <si>
    <t>Alchemist Ltd</t>
  </si>
  <si>
    <t>THE NEW INDIA ASSURANCE CO. LTD</t>
  </si>
  <si>
    <t>SHAH PALAK</t>
  </si>
  <si>
    <t>UNION BANK OF INDIA</t>
  </si>
  <si>
    <t>GATI Limited</t>
  </si>
  <si>
    <t>FINE ESTATES PRIVATE LIMITED</t>
  </si>
  <si>
    <t>618-620</t>
  </si>
  <si>
    <t>6880-6900</t>
  </si>
  <si>
    <t>Profit of Rs.147.50/-</t>
  </si>
  <si>
    <t>Profit of Rs.62.50/-</t>
  </si>
  <si>
    <t>Profit of Rs.8/-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</si>
</sst>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169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44111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5" sqref="E2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44111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4" t="s">
        <v>16</v>
      </c>
      <c r="B9" s="526" t="s">
        <v>17</v>
      </c>
      <c r="C9" s="526" t="s">
        <v>18</v>
      </c>
      <c r="D9" s="274" t="s">
        <v>19</v>
      </c>
      <c r="E9" s="274" t="s">
        <v>20</v>
      </c>
      <c r="F9" s="521" t="s">
        <v>21</v>
      </c>
      <c r="G9" s="522"/>
      <c r="H9" s="523"/>
      <c r="I9" s="521" t="s">
        <v>22</v>
      </c>
      <c r="J9" s="522"/>
      <c r="K9" s="523"/>
      <c r="L9" s="274"/>
      <c r="M9" s="281"/>
      <c r="N9" s="281"/>
      <c r="O9" s="281"/>
    </row>
    <row r="10" spans="1:15" ht="59.25" customHeight="1">
      <c r="A10" s="525"/>
      <c r="B10" s="527" t="s">
        <v>17</v>
      </c>
      <c r="C10" s="52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22913.8</v>
      </c>
      <c r="E11" s="303">
        <v>22798.899999999998</v>
      </c>
      <c r="F11" s="315">
        <v>22657.699999999997</v>
      </c>
      <c r="G11" s="315">
        <v>22401.599999999999</v>
      </c>
      <c r="H11" s="315">
        <v>22260.399999999998</v>
      </c>
      <c r="I11" s="315">
        <v>23054.999999999996</v>
      </c>
      <c r="J11" s="315">
        <v>23196.2</v>
      </c>
      <c r="K11" s="315">
        <v>23452.299999999996</v>
      </c>
      <c r="L11" s="302">
        <v>22940.1</v>
      </c>
      <c r="M11" s="302">
        <v>22542.799999999999</v>
      </c>
      <c r="N11" s="319">
        <v>1603850</v>
      </c>
      <c r="O11" s="320">
        <v>4.1647047362353667E-2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11669.65</v>
      </c>
      <c r="E12" s="316">
        <v>11639.883333333333</v>
      </c>
      <c r="F12" s="317">
        <v>11596.016666666666</v>
      </c>
      <c r="G12" s="317">
        <v>11522.383333333333</v>
      </c>
      <c r="H12" s="317">
        <v>11478.516666666666</v>
      </c>
      <c r="I12" s="317">
        <v>11713.516666666666</v>
      </c>
      <c r="J12" s="317">
        <v>11757.383333333331</v>
      </c>
      <c r="K12" s="317">
        <v>11831.016666666666</v>
      </c>
      <c r="L12" s="304">
        <v>11683.75</v>
      </c>
      <c r="M12" s="304">
        <v>11566.25</v>
      </c>
      <c r="N12" s="319">
        <v>11323500</v>
      </c>
      <c r="O12" s="320">
        <v>9.1085159276175054E-2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1444.65</v>
      </c>
      <c r="E13" s="316">
        <v>1441.5166666666667</v>
      </c>
      <c r="F13" s="317">
        <v>1426.0333333333333</v>
      </c>
      <c r="G13" s="317">
        <v>1407.4166666666667</v>
      </c>
      <c r="H13" s="317">
        <v>1391.9333333333334</v>
      </c>
      <c r="I13" s="317">
        <v>1460.1333333333332</v>
      </c>
      <c r="J13" s="317">
        <v>1475.6166666666663</v>
      </c>
      <c r="K13" s="317">
        <v>1494.2333333333331</v>
      </c>
      <c r="L13" s="304">
        <v>1457</v>
      </c>
      <c r="M13" s="304">
        <v>1422.9</v>
      </c>
      <c r="N13" s="319">
        <v>1912000</v>
      </c>
      <c r="O13" s="320">
        <v>0.10776361529548088</v>
      </c>
    </row>
    <row r="14" spans="1:15" ht="15">
      <c r="A14" s="277">
        <v>4</v>
      </c>
      <c r="B14" s="389" t="s">
        <v>39</v>
      </c>
      <c r="C14" s="277" t="s">
        <v>40</v>
      </c>
      <c r="D14" s="316">
        <v>328.35</v>
      </c>
      <c r="E14" s="316">
        <v>327.38333333333338</v>
      </c>
      <c r="F14" s="317">
        <v>322.21666666666675</v>
      </c>
      <c r="G14" s="317">
        <v>316.08333333333337</v>
      </c>
      <c r="H14" s="317">
        <v>310.91666666666674</v>
      </c>
      <c r="I14" s="317">
        <v>333.51666666666677</v>
      </c>
      <c r="J14" s="317">
        <v>338.68333333333339</v>
      </c>
      <c r="K14" s="317">
        <v>344.81666666666678</v>
      </c>
      <c r="L14" s="304">
        <v>332.55</v>
      </c>
      <c r="M14" s="304">
        <v>321.25</v>
      </c>
      <c r="N14" s="319">
        <v>19148000</v>
      </c>
      <c r="O14" s="320">
        <v>8.426374552348851E-3</v>
      </c>
    </row>
    <row r="15" spans="1:15" ht="15">
      <c r="A15" s="277">
        <v>5</v>
      </c>
      <c r="B15" s="389" t="s">
        <v>39</v>
      </c>
      <c r="C15" s="277" t="s">
        <v>41</v>
      </c>
      <c r="D15" s="316">
        <v>364.65</v>
      </c>
      <c r="E15" s="316">
        <v>362.08333333333331</v>
      </c>
      <c r="F15" s="317">
        <v>358.16666666666663</v>
      </c>
      <c r="G15" s="317">
        <v>351.68333333333334</v>
      </c>
      <c r="H15" s="317">
        <v>347.76666666666665</v>
      </c>
      <c r="I15" s="317">
        <v>368.56666666666661</v>
      </c>
      <c r="J15" s="317">
        <v>372.48333333333323</v>
      </c>
      <c r="K15" s="317">
        <v>378.96666666666658</v>
      </c>
      <c r="L15" s="304">
        <v>366</v>
      </c>
      <c r="M15" s="304">
        <v>355.6</v>
      </c>
      <c r="N15" s="319">
        <v>28592500</v>
      </c>
      <c r="O15" s="320">
        <v>1.3020372010628875E-2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744.5</v>
      </c>
      <c r="E16" s="316">
        <v>747.38333333333333</v>
      </c>
      <c r="F16" s="317">
        <v>739.76666666666665</v>
      </c>
      <c r="G16" s="317">
        <v>735.0333333333333</v>
      </c>
      <c r="H16" s="317">
        <v>727.41666666666663</v>
      </c>
      <c r="I16" s="317">
        <v>752.11666666666667</v>
      </c>
      <c r="J16" s="317">
        <v>759.73333333333323</v>
      </c>
      <c r="K16" s="317">
        <v>764.4666666666667</v>
      </c>
      <c r="L16" s="304">
        <v>755</v>
      </c>
      <c r="M16" s="304">
        <v>742.65</v>
      </c>
      <c r="N16" s="319">
        <v>916000</v>
      </c>
      <c r="O16" s="320">
        <v>5.6516724336793542E-2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226.6</v>
      </c>
      <c r="E17" s="316">
        <v>225.56666666666663</v>
      </c>
      <c r="F17" s="317">
        <v>222.43333333333328</v>
      </c>
      <c r="G17" s="317">
        <v>218.26666666666665</v>
      </c>
      <c r="H17" s="317">
        <v>215.1333333333333</v>
      </c>
      <c r="I17" s="317">
        <v>229.73333333333326</v>
      </c>
      <c r="J17" s="317">
        <v>232.86666666666665</v>
      </c>
      <c r="K17" s="317">
        <v>237.03333333333325</v>
      </c>
      <c r="L17" s="304">
        <v>228.7</v>
      </c>
      <c r="M17" s="304">
        <v>221.4</v>
      </c>
      <c r="N17" s="319">
        <v>14640000</v>
      </c>
      <c r="O17" s="320">
        <v>8.1800044336067385E-2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2124</v>
      </c>
      <c r="E18" s="316">
        <v>2125.6833333333334</v>
      </c>
      <c r="F18" s="317">
        <v>2101.3666666666668</v>
      </c>
      <c r="G18" s="317">
        <v>2078.7333333333336</v>
      </c>
      <c r="H18" s="317">
        <v>2054.416666666667</v>
      </c>
      <c r="I18" s="317">
        <v>2148.3166666666666</v>
      </c>
      <c r="J18" s="317">
        <v>2172.6333333333332</v>
      </c>
      <c r="K18" s="317">
        <v>2195.2666666666664</v>
      </c>
      <c r="L18" s="304">
        <v>2150</v>
      </c>
      <c r="M18" s="304">
        <v>2103.0500000000002</v>
      </c>
      <c r="N18" s="319">
        <v>1558500</v>
      </c>
      <c r="O18" s="320">
        <v>-7.1215733015494637E-2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135.9</v>
      </c>
      <c r="E19" s="316">
        <v>135.75</v>
      </c>
      <c r="F19" s="317">
        <v>134.05000000000001</v>
      </c>
      <c r="G19" s="317">
        <v>132.20000000000002</v>
      </c>
      <c r="H19" s="317">
        <v>130.50000000000003</v>
      </c>
      <c r="I19" s="317">
        <v>137.6</v>
      </c>
      <c r="J19" s="317">
        <v>139.29999999999998</v>
      </c>
      <c r="K19" s="317">
        <v>141.14999999999998</v>
      </c>
      <c r="L19" s="304">
        <v>137.44999999999999</v>
      </c>
      <c r="M19" s="304">
        <v>133.9</v>
      </c>
      <c r="N19" s="319">
        <v>10125000</v>
      </c>
      <c r="O19" s="320">
        <v>2.221100454316002E-2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76.599999999999994</v>
      </c>
      <c r="E20" s="316">
        <v>76.833333333333329</v>
      </c>
      <c r="F20" s="317">
        <v>75.066666666666663</v>
      </c>
      <c r="G20" s="317">
        <v>73.533333333333331</v>
      </c>
      <c r="H20" s="317">
        <v>71.766666666666666</v>
      </c>
      <c r="I20" s="317">
        <v>78.36666666666666</v>
      </c>
      <c r="J20" s="317">
        <v>80.13333333333334</v>
      </c>
      <c r="K20" s="317">
        <v>81.666666666666657</v>
      </c>
      <c r="L20" s="304">
        <v>78.599999999999994</v>
      </c>
      <c r="M20" s="304">
        <v>75.3</v>
      </c>
      <c r="N20" s="319">
        <v>38268000</v>
      </c>
      <c r="O20" s="320">
        <v>5.0395256916996048E-2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2090.1</v>
      </c>
      <c r="E21" s="316">
        <v>2076.7333333333331</v>
      </c>
      <c r="F21" s="317">
        <v>2057.5666666666662</v>
      </c>
      <c r="G21" s="317">
        <v>2025.0333333333331</v>
      </c>
      <c r="H21" s="317">
        <v>2005.8666666666661</v>
      </c>
      <c r="I21" s="317">
        <v>2109.2666666666664</v>
      </c>
      <c r="J21" s="317">
        <v>2128.4333333333334</v>
      </c>
      <c r="K21" s="317">
        <v>2160.9666666666662</v>
      </c>
      <c r="L21" s="304">
        <v>2095.9</v>
      </c>
      <c r="M21" s="304">
        <v>2044.2</v>
      </c>
      <c r="N21" s="319">
        <v>2661600</v>
      </c>
      <c r="O21" s="320">
        <v>4.1436788355440776E-2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841</v>
      </c>
      <c r="E22" s="316">
        <v>843.93333333333339</v>
      </c>
      <c r="F22" s="317">
        <v>833.86666666666679</v>
      </c>
      <c r="G22" s="317">
        <v>826.73333333333335</v>
      </c>
      <c r="H22" s="317">
        <v>816.66666666666674</v>
      </c>
      <c r="I22" s="317">
        <v>851.06666666666683</v>
      </c>
      <c r="J22" s="317">
        <v>861.13333333333344</v>
      </c>
      <c r="K22" s="317">
        <v>868.26666666666688</v>
      </c>
      <c r="L22" s="304">
        <v>854</v>
      </c>
      <c r="M22" s="304">
        <v>836.8</v>
      </c>
      <c r="N22" s="319">
        <v>14730300</v>
      </c>
      <c r="O22" s="320">
        <v>1.0974304068522484E-2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452</v>
      </c>
      <c r="E23" s="316">
        <v>450.3</v>
      </c>
      <c r="F23" s="317">
        <v>446.3</v>
      </c>
      <c r="G23" s="317">
        <v>440.6</v>
      </c>
      <c r="H23" s="317">
        <v>436.6</v>
      </c>
      <c r="I23" s="317">
        <v>456</v>
      </c>
      <c r="J23" s="317">
        <v>460</v>
      </c>
      <c r="K23" s="317">
        <v>465.7</v>
      </c>
      <c r="L23" s="304">
        <v>454.3</v>
      </c>
      <c r="M23" s="304">
        <v>444.6</v>
      </c>
      <c r="N23" s="319">
        <v>51994800</v>
      </c>
      <c r="O23" s="320">
        <v>1.1036960985626284E-2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2978.65</v>
      </c>
      <c r="E24" s="316">
        <v>2978.4833333333336</v>
      </c>
      <c r="F24" s="317">
        <v>2956.9666666666672</v>
      </c>
      <c r="G24" s="317">
        <v>2935.2833333333338</v>
      </c>
      <c r="H24" s="317">
        <v>2913.7666666666673</v>
      </c>
      <c r="I24" s="317">
        <v>3000.166666666667</v>
      </c>
      <c r="J24" s="317">
        <v>3021.6833333333334</v>
      </c>
      <c r="K24" s="317">
        <v>3043.3666666666668</v>
      </c>
      <c r="L24" s="304">
        <v>3000</v>
      </c>
      <c r="M24" s="304">
        <v>2956.8</v>
      </c>
      <c r="N24" s="319">
        <v>2347000</v>
      </c>
      <c r="O24" s="320">
        <v>-1.552013422818792E-2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6025.9</v>
      </c>
      <c r="E25" s="316">
        <v>5993.333333333333</v>
      </c>
      <c r="F25" s="317">
        <v>5940.7166666666662</v>
      </c>
      <c r="G25" s="317">
        <v>5855.5333333333328</v>
      </c>
      <c r="H25" s="317">
        <v>5802.9166666666661</v>
      </c>
      <c r="I25" s="317">
        <v>6078.5166666666664</v>
      </c>
      <c r="J25" s="317">
        <v>6131.1333333333332</v>
      </c>
      <c r="K25" s="317">
        <v>6216.3166666666666</v>
      </c>
      <c r="L25" s="304">
        <v>6045.95</v>
      </c>
      <c r="M25" s="304">
        <v>5908.15</v>
      </c>
      <c r="N25" s="319">
        <v>835250</v>
      </c>
      <c r="O25" s="320">
        <v>7.9483037156704364E-2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3490.65</v>
      </c>
      <c r="E26" s="316">
        <v>3461.5666666666671</v>
      </c>
      <c r="F26" s="317">
        <v>3426.1333333333341</v>
      </c>
      <c r="G26" s="317">
        <v>3361.6166666666672</v>
      </c>
      <c r="H26" s="317">
        <v>3326.1833333333343</v>
      </c>
      <c r="I26" s="317">
        <v>3526.0833333333339</v>
      </c>
      <c r="J26" s="317">
        <v>3561.5166666666673</v>
      </c>
      <c r="K26" s="317">
        <v>3626.0333333333338</v>
      </c>
      <c r="L26" s="304">
        <v>3497</v>
      </c>
      <c r="M26" s="304">
        <v>3397.05</v>
      </c>
      <c r="N26" s="319">
        <v>4354250</v>
      </c>
      <c r="O26" s="320">
        <v>2.8704742779516863E-2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1443.45</v>
      </c>
      <c r="E27" s="316">
        <v>1454.2666666666667</v>
      </c>
      <c r="F27" s="317">
        <v>1425.9833333333333</v>
      </c>
      <c r="G27" s="317">
        <v>1408.5166666666667</v>
      </c>
      <c r="H27" s="317">
        <v>1380.2333333333333</v>
      </c>
      <c r="I27" s="317">
        <v>1471.7333333333333</v>
      </c>
      <c r="J27" s="317">
        <v>1500.0166666666667</v>
      </c>
      <c r="K27" s="317">
        <v>1517.4833333333333</v>
      </c>
      <c r="L27" s="304">
        <v>1482.55</v>
      </c>
      <c r="M27" s="304">
        <v>1436.8</v>
      </c>
      <c r="N27" s="319">
        <v>1710400</v>
      </c>
      <c r="O27" s="320">
        <v>3.3349444175930401E-2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307.5</v>
      </c>
      <c r="E28" s="316">
        <v>303.91666666666669</v>
      </c>
      <c r="F28" s="317">
        <v>299.13333333333338</v>
      </c>
      <c r="G28" s="317">
        <v>290.76666666666671</v>
      </c>
      <c r="H28" s="317">
        <v>285.98333333333341</v>
      </c>
      <c r="I28" s="317">
        <v>312.28333333333336</v>
      </c>
      <c r="J28" s="317">
        <v>317.06666666666666</v>
      </c>
      <c r="K28" s="317">
        <v>325.43333333333334</v>
      </c>
      <c r="L28" s="304">
        <v>308.7</v>
      </c>
      <c r="M28" s="304">
        <v>295.55</v>
      </c>
      <c r="N28" s="319">
        <v>13858200</v>
      </c>
      <c r="O28" s="320">
        <v>5.1345077154171789E-2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42.3</v>
      </c>
      <c r="E29" s="316">
        <v>41.949999999999996</v>
      </c>
      <c r="F29" s="317">
        <v>41.399999999999991</v>
      </c>
      <c r="G29" s="317">
        <v>40.499999999999993</v>
      </c>
      <c r="H29" s="317">
        <v>39.949999999999989</v>
      </c>
      <c r="I29" s="317">
        <v>42.849999999999994</v>
      </c>
      <c r="J29" s="317">
        <v>43.399999999999991</v>
      </c>
      <c r="K29" s="317">
        <v>44.3</v>
      </c>
      <c r="L29" s="304">
        <v>42.5</v>
      </c>
      <c r="M29" s="304">
        <v>41.05</v>
      </c>
      <c r="N29" s="319">
        <v>46535000</v>
      </c>
      <c r="O29" s="320">
        <v>1.5387368044372875E-2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1352.75</v>
      </c>
      <c r="E30" s="316">
        <v>1348.3</v>
      </c>
      <c r="F30" s="317">
        <v>1337</v>
      </c>
      <c r="G30" s="317">
        <v>1321.25</v>
      </c>
      <c r="H30" s="317">
        <v>1309.95</v>
      </c>
      <c r="I30" s="317">
        <v>1364.05</v>
      </c>
      <c r="J30" s="317">
        <v>1375.3499999999997</v>
      </c>
      <c r="K30" s="317">
        <v>1391.1</v>
      </c>
      <c r="L30" s="304">
        <v>1359.6</v>
      </c>
      <c r="M30" s="304">
        <v>1332.55</v>
      </c>
      <c r="N30" s="319">
        <v>1745150</v>
      </c>
      <c r="O30" s="320">
        <v>-3.9358159249167426E-2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96.1</v>
      </c>
      <c r="E31" s="316">
        <v>96.133333333333326</v>
      </c>
      <c r="F31" s="317">
        <v>94.816666666666649</v>
      </c>
      <c r="G31" s="317">
        <v>93.533333333333317</v>
      </c>
      <c r="H31" s="317">
        <v>92.21666666666664</v>
      </c>
      <c r="I31" s="317">
        <v>97.416666666666657</v>
      </c>
      <c r="J31" s="317">
        <v>98.73333333333332</v>
      </c>
      <c r="K31" s="317">
        <v>100.01666666666667</v>
      </c>
      <c r="L31" s="304">
        <v>97.45</v>
      </c>
      <c r="M31" s="304">
        <v>94.85</v>
      </c>
      <c r="N31" s="319">
        <v>31091600</v>
      </c>
      <c r="O31" s="320">
        <v>-1.4691714836223507E-2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607.95000000000005</v>
      </c>
      <c r="E32" s="316">
        <v>603.69999999999993</v>
      </c>
      <c r="F32" s="317">
        <v>596.24999999999989</v>
      </c>
      <c r="G32" s="317">
        <v>584.54999999999995</v>
      </c>
      <c r="H32" s="317">
        <v>577.09999999999991</v>
      </c>
      <c r="I32" s="317">
        <v>615.39999999999986</v>
      </c>
      <c r="J32" s="317">
        <v>622.84999999999991</v>
      </c>
      <c r="K32" s="317">
        <v>634.54999999999984</v>
      </c>
      <c r="L32" s="304">
        <v>611.15</v>
      </c>
      <c r="M32" s="304">
        <v>592</v>
      </c>
      <c r="N32" s="319">
        <v>3938000</v>
      </c>
      <c r="O32" s="320">
        <v>0.10255620572836464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468.35</v>
      </c>
      <c r="E33" s="316">
        <v>468.7833333333333</v>
      </c>
      <c r="F33" s="317">
        <v>464.36666666666662</v>
      </c>
      <c r="G33" s="317">
        <v>460.38333333333333</v>
      </c>
      <c r="H33" s="317">
        <v>455.96666666666664</v>
      </c>
      <c r="I33" s="317">
        <v>472.76666666666659</v>
      </c>
      <c r="J33" s="317">
        <v>477.18333333333334</v>
      </c>
      <c r="K33" s="317">
        <v>481.16666666666657</v>
      </c>
      <c r="L33" s="304">
        <v>473.2</v>
      </c>
      <c r="M33" s="304">
        <v>464.8</v>
      </c>
      <c r="N33" s="319">
        <v>6828000</v>
      </c>
      <c r="O33" s="320">
        <v>-3.2312925170068028E-2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429.05</v>
      </c>
      <c r="E34" s="316">
        <v>430.13333333333338</v>
      </c>
      <c r="F34" s="317">
        <v>423.26666666666677</v>
      </c>
      <c r="G34" s="317">
        <v>417.48333333333341</v>
      </c>
      <c r="H34" s="317">
        <v>410.61666666666679</v>
      </c>
      <c r="I34" s="317">
        <v>435.91666666666674</v>
      </c>
      <c r="J34" s="317">
        <v>442.78333333333342</v>
      </c>
      <c r="K34" s="317">
        <v>448.56666666666672</v>
      </c>
      <c r="L34" s="304">
        <v>437</v>
      </c>
      <c r="M34" s="304">
        <v>424.35</v>
      </c>
      <c r="N34" s="319">
        <v>121966092</v>
      </c>
      <c r="O34" s="320">
        <v>5.6469582735569736E-3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29.45</v>
      </c>
      <c r="E35" s="316">
        <v>29.5</v>
      </c>
      <c r="F35" s="317">
        <v>29.15</v>
      </c>
      <c r="G35" s="317">
        <v>28.849999999999998</v>
      </c>
      <c r="H35" s="317">
        <v>28.499999999999996</v>
      </c>
      <c r="I35" s="317">
        <v>29.8</v>
      </c>
      <c r="J35" s="317">
        <v>30.150000000000002</v>
      </c>
      <c r="K35" s="317">
        <v>30.450000000000003</v>
      </c>
      <c r="L35" s="304">
        <v>29.85</v>
      </c>
      <c r="M35" s="304">
        <v>29.2</v>
      </c>
      <c r="N35" s="319">
        <v>69741000</v>
      </c>
      <c r="O35" s="320">
        <v>-3.3013205282112846E-3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458.9</v>
      </c>
      <c r="E36" s="316">
        <v>462.09999999999997</v>
      </c>
      <c r="F36" s="317">
        <v>454.04999999999995</v>
      </c>
      <c r="G36" s="317">
        <v>449.2</v>
      </c>
      <c r="H36" s="317">
        <v>441.15</v>
      </c>
      <c r="I36" s="317">
        <v>466.94999999999993</v>
      </c>
      <c r="J36" s="317">
        <v>475</v>
      </c>
      <c r="K36" s="317">
        <v>479.84999999999991</v>
      </c>
      <c r="L36" s="304">
        <v>470.15</v>
      </c>
      <c r="M36" s="304">
        <v>457.25</v>
      </c>
      <c r="N36" s="319">
        <v>13303200</v>
      </c>
      <c r="O36" s="320">
        <v>1.4736842105263158E-2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13357.05</v>
      </c>
      <c r="E37" s="316">
        <v>13446</v>
      </c>
      <c r="F37" s="317">
        <v>13191.1</v>
      </c>
      <c r="G37" s="317">
        <v>13025.15</v>
      </c>
      <c r="H37" s="317">
        <v>12770.25</v>
      </c>
      <c r="I37" s="317">
        <v>13611.95</v>
      </c>
      <c r="J37" s="317">
        <v>13866.850000000002</v>
      </c>
      <c r="K37" s="317">
        <v>14032.800000000001</v>
      </c>
      <c r="L37" s="304">
        <v>13700.9</v>
      </c>
      <c r="M37" s="304">
        <v>13280.05</v>
      </c>
      <c r="N37" s="319">
        <v>118400</v>
      </c>
      <c r="O37" s="320">
        <v>-7.9597821533305413E-3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353.8</v>
      </c>
      <c r="E38" s="316">
        <v>355.61666666666662</v>
      </c>
      <c r="F38" s="317">
        <v>349.43333333333322</v>
      </c>
      <c r="G38" s="317">
        <v>345.06666666666661</v>
      </c>
      <c r="H38" s="317">
        <v>338.88333333333321</v>
      </c>
      <c r="I38" s="317">
        <v>359.98333333333323</v>
      </c>
      <c r="J38" s="317">
        <v>366.16666666666663</v>
      </c>
      <c r="K38" s="317">
        <v>370.53333333333325</v>
      </c>
      <c r="L38" s="304">
        <v>361.8</v>
      </c>
      <c r="M38" s="304">
        <v>351.25</v>
      </c>
      <c r="N38" s="319">
        <v>26875800</v>
      </c>
      <c r="O38" s="320">
        <v>-7.6432274358633522E-3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3772.5</v>
      </c>
      <c r="E39" s="316">
        <v>3800.7833333333333</v>
      </c>
      <c r="F39" s="317">
        <v>3723.7166666666667</v>
      </c>
      <c r="G39" s="317">
        <v>3674.9333333333334</v>
      </c>
      <c r="H39" s="317">
        <v>3597.8666666666668</v>
      </c>
      <c r="I39" s="317">
        <v>3849.5666666666666</v>
      </c>
      <c r="J39" s="317">
        <v>3926.6333333333332</v>
      </c>
      <c r="K39" s="317">
        <v>3975.4166666666665</v>
      </c>
      <c r="L39" s="304">
        <v>3877.85</v>
      </c>
      <c r="M39" s="304">
        <v>3752</v>
      </c>
      <c r="N39" s="319">
        <v>950000</v>
      </c>
      <c r="O39" s="320">
        <v>2.5032369443245578E-2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416.05</v>
      </c>
      <c r="E40" s="316">
        <v>418.06666666666666</v>
      </c>
      <c r="F40" s="317">
        <v>411.5333333333333</v>
      </c>
      <c r="G40" s="317">
        <v>407.01666666666665</v>
      </c>
      <c r="H40" s="317">
        <v>400.48333333333329</v>
      </c>
      <c r="I40" s="317">
        <v>422.58333333333331</v>
      </c>
      <c r="J40" s="317">
        <v>429.11666666666673</v>
      </c>
      <c r="K40" s="317">
        <v>433.63333333333333</v>
      </c>
      <c r="L40" s="304">
        <v>424.6</v>
      </c>
      <c r="M40" s="304">
        <v>413.55</v>
      </c>
      <c r="N40" s="319">
        <v>8082800</v>
      </c>
      <c r="O40" s="320">
        <v>-7.6188081468443553E-2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91.05</v>
      </c>
      <c r="E41" s="316">
        <v>90.5</v>
      </c>
      <c r="F41" s="317">
        <v>89.35</v>
      </c>
      <c r="G41" s="317">
        <v>87.649999999999991</v>
      </c>
      <c r="H41" s="317">
        <v>86.499999999999986</v>
      </c>
      <c r="I41" s="317">
        <v>92.2</v>
      </c>
      <c r="J41" s="317">
        <v>93.350000000000009</v>
      </c>
      <c r="K41" s="317">
        <v>95.050000000000011</v>
      </c>
      <c r="L41" s="304">
        <v>91.65</v>
      </c>
      <c r="M41" s="304">
        <v>88.8</v>
      </c>
      <c r="N41" s="319">
        <v>13620000</v>
      </c>
      <c r="O41" s="320">
        <v>-5.4764512595837896E-3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260.60000000000002</v>
      </c>
      <c r="E42" s="316">
        <v>257.61666666666662</v>
      </c>
      <c r="F42" s="317">
        <v>252.53333333333325</v>
      </c>
      <c r="G42" s="317">
        <v>244.46666666666664</v>
      </c>
      <c r="H42" s="317">
        <v>239.38333333333327</v>
      </c>
      <c r="I42" s="317">
        <v>265.68333333333322</v>
      </c>
      <c r="J42" s="317">
        <v>270.76666666666659</v>
      </c>
      <c r="K42" s="317">
        <v>278.8333333333332</v>
      </c>
      <c r="L42" s="304">
        <v>262.7</v>
      </c>
      <c r="M42" s="304">
        <v>249.55</v>
      </c>
      <c r="N42" s="319">
        <v>7062500</v>
      </c>
      <c r="O42" s="320">
        <v>7.9067990832696722E-2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782.05</v>
      </c>
      <c r="E43" s="316">
        <v>783.9</v>
      </c>
      <c r="F43" s="317">
        <v>776.8</v>
      </c>
      <c r="G43" s="317">
        <v>771.55</v>
      </c>
      <c r="H43" s="317">
        <v>764.44999999999993</v>
      </c>
      <c r="I43" s="317">
        <v>789.15</v>
      </c>
      <c r="J43" s="317">
        <v>796.25000000000011</v>
      </c>
      <c r="K43" s="317">
        <v>801.5</v>
      </c>
      <c r="L43" s="304">
        <v>791</v>
      </c>
      <c r="M43" s="304">
        <v>778.65</v>
      </c>
      <c r="N43" s="319">
        <v>13564200</v>
      </c>
      <c r="O43" s="320">
        <v>-1.8176600019133263E-3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117.45</v>
      </c>
      <c r="E44" s="316">
        <v>117.89999999999999</v>
      </c>
      <c r="F44" s="317">
        <v>116.29999999999998</v>
      </c>
      <c r="G44" s="317">
        <v>115.14999999999999</v>
      </c>
      <c r="H44" s="317">
        <v>113.54999999999998</v>
      </c>
      <c r="I44" s="317">
        <v>119.04999999999998</v>
      </c>
      <c r="J44" s="317">
        <v>120.64999999999998</v>
      </c>
      <c r="K44" s="317">
        <v>121.79999999999998</v>
      </c>
      <c r="L44" s="304">
        <v>119.5</v>
      </c>
      <c r="M44" s="304">
        <v>116.75</v>
      </c>
      <c r="N44" s="319">
        <v>45880000</v>
      </c>
      <c r="O44" s="320">
        <v>3.5663576380188758E-2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2416.4499999999998</v>
      </c>
      <c r="E45" s="316">
        <v>2390.3166666666666</v>
      </c>
      <c r="F45" s="317">
        <v>2355.6333333333332</v>
      </c>
      <c r="G45" s="317">
        <v>2294.8166666666666</v>
      </c>
      <c r="H45" s="317">
        <v>2260.1333333333332</v>
      </c>
      <c r="I45" s="317">
        <v>2451.1333333333332</v>
      </c>
      <c r="J45" s="317">
        <v>2485.8166666666666</v>
      </c>
      <c r="K45" s="317">
        <v>2546.6333333333332</v>
      </c>
      <c r="L45" s="304">
        <v>2425</v>
      </c>
      <c r="M45" s="304">
        <v>2329.5</v>
      </c>
      <c r="N45" s="319">
        <v>594375</v>
      </c>
      <c r="O45" s="320">
        <v>5.036447978793903E-2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1435.75</v>
      </c>
      <c r="E46" s="316">
        <v>1447.6000000000001</v>
      </c>
      <c r="F46" s="317">
        <v>1420.3000000000002</v>
      </c>
      <c r="G46" s="317">
        <v>1404.8500000000001</v>
      </c>
      <c r="H46" s="317">
        <v>1377.5500000000002</v>
      </c>
      <c r="I46" s="317">
        <v>1463.0500000000002</v>
      </c>
      <c r="J46" s="317">
        <v>1490.35</v>
      </c>
      <c r="K46" s="317">
        <v>1505.8000000000002</v>
      </c>
      <c r="L46" s="304">
        <v>1474.9</v>
      </c>
      <c r="M46" s="304">
        <v>1432.15</v>
      </c>
      <c r="N46" s="319">
        <v>2184000</v>
      </c>
      <c r="O46" s="320">
        <v>1.364522417153996E-2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361.05</v>
      </c>
      <c r="E47" s="316">
        <v>358.98333333333335</v>
      </c>
      <c r="F47" s="317">
        <v>355.36666666666667</v>
      </c>
      <c r="G47" s="317">
        <v>349.68333333333334</v>
      </c>
      <c r="H47" s="317">
        <v>346.06666666666666</v>
      </c>
      <c r="I47" s="317">
        <v>364.66666666666669</v>
      </c>
      <c r="J47" s="317">
        <v>368.28333333333336</v>
      </c>
      <c r="K47" s="317">
        <v>373.9666666666667</v>
      </c>
      <c r="L47" s="304">
        <v>362.6</v>
      </c>
      <c r="M47" s="304">
        <v>353.3</v>
      </c>
      <c r="N47" s="319">
        <v>7624314</v>
      </c>
      <c r="O47" s="320">
        <v>-3.0656039239730227E-3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448.6</v>
      </c>
      <c r="E48" s="316">
        <v>451.9666666666667</v>
      </c>
      <c r="F48" s="317">
        <v>443.43333333333339</v>
      </c>
      <c r="G48" s="317">
        <v>438.26666666666671</v>
      </c>
      <c r="H48" s="317">
        <v>429.73333333333341</v>
      </c>
      <c r="I48" s="317">
        <v>457.13333333333338</v>
      </c>
      <c r="J48" s="317">
        <v>465.66666666666669</v>
      </c>
      <c r="K48" s="317">
        <v>470.83333333333337</v>
      </c>
      <c r="L48" s="304">
        <v>460.5</v>
      </c>
      <c r="M48" s="304">
        <v>446.8</v>
      </c>
      <c r="N48" s="319">
        <v>2013600</v>
      </c>
      <c r="O48" s="320">
        <v>9.6269554753309269E-3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527.9</v>
      </c>
      <c r="E49" s="316">
        <v>529.26666666666665</v>
      </c>
      <c r="F49" s="317">
        <v>521.88333333333333</v>
      </c>
      <c r="G49" s="317">
        <v>515.86666666666667</v>
      </c>
      <c r="H49" s="317">
        <v>508.48333333333335</v>
      </c>
      <c r="I49" s="317">
        <v>535.2833333333333</v>
      </c>
      <c r="J49" s="317">
        <v>542.66666666666652</v>
      </c>
      <c r="K49" s="317">
        <v>548.68333333333328</v>
      </c>
      <c r="L49" s="304">
        <v>536.65</v>
      </c>
      <c r="M49" s="304">
        <v>523.25</v>
      </c>
      <c r="N49" s="319">
        <v>11181250</v>
      </c>
      <c r="O49" s="320">
        <v>5.7342028333708115E-3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3167.7</v>
      </c>
      <c r="E50" s="316">
        <v>3168.4</v>
      </c>
      <c r="F50" s="317">
        <v>3144.8</v>
      </c>
      <c r="G50" s="317">
        <v>3121.9</v>
      </c>
      <c r="H50" s="317">
        <v>3098.3</v>
      </c>
      <c r="I50" s="317">
        <v>3191.3</v>
      </c>
      <c r="J50" s="317">
        <v>3214.8999999999996</v>
      </c>
      <c r="K50" s="317">
        <v>3237.8</v>
      </c>
      <c r="L50" s="304">
        <v>3192</v>
      </c>
      <c r="M50" s="304">
        <v>3145.5</v>
      </c>
      <c r="N50" s="319">
        <v>3506400</v>
      </c>
      <c r="O50" s="320">
        <v>-5.6303154268489614E-2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163.85</v>
      </c>
      <c r="E51" s="316">
        <v>163.54999999999998</v>
      </c>
      <c r="F51" s="317">
        <v>160.49999999999997</v>
      </c>
      <c r="G51" s="317">
        <v>157.14999999999998</v>
      </c>
      <c r="H51" s="317">
        <v>154.09999999999997</v>
      </c>
      <c r="I51" s="317">
        <v>166.89999999999998</v>
      </c>
      <c r="J51" s="317">
        <v>169.95</v>
      </c>
      <c r="K51" s="317">
        <v>173.29999999999998</v>
      </c>
      <c r="L51" s="304">
        <v>166.6</v>
      </c>
      <c r="M51" s="304">
        <v>160.19999999999999</v>
      </c>
      <c r="N51" s="319">
        <v>29650500</v>
      </c>
      <c r="O51" s="320">
        <v>8.2399710878207438E-2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5156.3999999999996</v>
      </c>
      <c r="E52" s="316">
        <v>5181.8</v>
      </c>
      <c r="F52" s="317">
        <v>5116.6000000000004</v>
      </c>
      <c r="G52" s="317">
        <v>5076.8</v>
      </c>
      <c r="H52" s="317">
        <v>5011.6000000000004</v>
      </c>
      <c r="I52" s="317">
        <v>5221.6000000000004</v>
      </c>
      <c r="J52" s="317">
        <v>5286.7999999999993</v>
      </c>
      <c r="K52" s="317">
        <v>5326.6</v>
      </c>
      <c r="L52" s="304">
        <v>5247</v>
      </c>
      <c r="M52" s="304">
        <v>5142</v>
      </c>
      <c r="N52" s="319">
        <v>2783000</v>
      </c>
      <c r="O52" s="320">
        <v>2.3726319661578076E-2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2205.15</v>
      </c>
      <c r="E53" s="316">
        <v>2211.2666666666669</v>
      </c>
      <c r="F53" s="317">
        <v>2178.8833333333337</v>
      </c>
      <c r="G53" s="317">
        <v>2152.6166666666668</v>
      </c>
      <c r="H53" s="317">
        <v>2120.2333333333336</v>
      </c>
      <c r="I53" s="317">
        <v>2237.5333333333338</v>
      </c>
      <c r="J53" s="317">
        <v>2269.916666666667</v>
      </c>
      <c r="K53" s="317">
        <v>2296.1833333333338</v>
      </c>
      <c r="L53" s="304">
        <v>2243.65</v>
      </c>
      <c r="M53" s="304">
        <v>2185</v>
      </c>
      <c r="N53" s="319">
        <v>2286550</v>
      </c>
      <c r="O53" s="320">
        <v>1.7918354627609847E-2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1254.45</v>
      </c>
      <c r="E54" s="316">
        <v>1251.4166666666667</v>
      </c>
      <c r="F54" s="317">
        <v>1236.0333333333335</v>
      </c>
      <c r="G54" s="317">
        <v>1217.6166666666668</v>
      </c>
      <c r="H54" s="317">
        <v>1202.2333333333336</v>
      </c>
      <c r="I54" s="317">
        <v>1269.8333333333335</v>
      </c>
      <c r="J54" s="317">
        <v>1285.2166666666667</v>
      </c>
      <c r="K54" s="317">
        <v>1303.6333333333334</v>
      </c>
      <c r="L54" s="304">
        <v>1266.8</v>
      </c>
      <c r="M54" s="304">
        <v>1233</v>
      </c>
      <c r="N54" s="319">
        <v>2904000</v>
      </c>
      <c r="O54" s="320">
        <v>4.5544554455445543E-2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165.15</v>
      </c>
      <c r="E55" s="316">
        <v>165.93333333333334</v>
      </c>
      <c r="F55" s="317">
        <v>163.51666666666668</v>
      </c>
      <c r="G55" s="317">
        <v>161.88333333333335</v>
      </c>
      <c r="H55" s="317">
        <v>159.4666666666667</v>
      </c>
      <c r="I55" s="317">
        <v>167.56666666666666</v>
      </c>
      <c r="J55" s="317">
        <v>169.98333333333329</v>
      </c>
      <c r="K55" s="317">
        <v>171.61666666666665</v>
      </c>
      <c r="L55" s="304">
        <v>168.35</v>
      </c>
      <c r="M55" s="304">
        <v>164.3</v>
      </c>
      <c r="N55" s="319">
        <v>8776800</v>
      </c>
      <c r="O55" s="320">
        <v>0.10868576625738972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52.05</v>
      </c>
      <c r="E56" s="316">
        <v>51.699999999999996</v>
      </c>
      <c r="F56" s="317">
        <v>51.149999999999991</v>
      </c>
      <c r="G56" s="317">
        <v>50.249999999999993</v>
      </c>
      <c r="H56" s="317">
        <v>49.699999999999989</v>
      </c>
      <c r="I56" s="317">
        <v>52.599999999999994</v>
      </c>
      <c r="J56" s="317">
        <v>53.149999999999991</v>
      </c>
      <c r="K56" s="317">
        <v>54.05</v>
      </c>
      <c r="L56" s="304">
        <v>52.25</v>
      </c>
      <c r="M56" s="304">
        <v>50.8</v>
      </c>
      <c r="N56" s="319">
        <v>73151000</v>
      </c>
      <c r="O56" s="320">
        <v>-1.679424197418028E-2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87.95</v>
      </c>
      <c r="E57" s="316">
        <v>87.683333333333323</v>
      </c>
      <c r="F57" s="317">
        <v>87.116666666666646</v>
      </c>
      <c r="G57" s="317">
        <v>86.283333333333317</v>
      </c>
      <c r="H57" s="317">
        <v>85.71666666666664</v>
      </c>
      <c r="I57" s="317">
        <v>88.516666666666652</v>
      </c>
      <c r="J57" s="317">
        <v>89.083333333333343</v>
      </c>
      <c r="K57" s="317">
        <v>89.916666666666657</v>
      </c>
      <c r="L57" s="304">
        <v>88.25</v>
      </c>
      <c r="M57" s="304">
        <v>86.85</v>
      </c>
      <c r="N57" s="319">
        <v>23655800</v>
      </c>
      <c r="O57" s="320">
        <v>-5.1546391752577321E-4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492.9</v>
      </c>
      <c r="E58" s="316">
        <v>497.01666666666665</v>
      </c>
      <c r="F58" s="317">
        <v>487.0333333333333</v>
      </c>
      <c r="G58" s="317">
        <v>481.16666666666663</v>
      </c>
      <c r="H58" s="317">
        <v>471.18333333333328</v>
      </c>
      <c r="I58" s="317">
        <v>502.88333333333333</v>
      </c>
      <c r="J58" s="317">
        <v>512.86666666666667</v>
      </c>
      <c r="K58" s="317">
        <v>518.73333333333335</v>
      </c>
      <c r="L58" s="304">
        <v>507</v>
      </c>
      <c r="M58" s="304">
        <v>491.15</v>
      </c>
      <c r="N58" s="319">
        <v>7718800</v>
      </c>
      <c r="O58" s="320">
        <v>3.6442248301420628E-2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23.55</v>
      </c>
      <c r="E59" s="316">
        <v>23.566666666666666</v>
      </c>
      <c r="F59" s="317">
        <v>23.333333333333332</v>
      </c>
      <c r="G59" s="317">
        <v>23.116666666666667</v>
      </c>
      <c r="H59" s="317">
        <v>22.883333333333333</v>
      </c>
      <c r="I59" s="317">
        <v>23.783333333333331</v>
      </c>
      <c r="J59" s="317">
        <v>24.016666666666666</v>
      </c>
      <c r="K59" s="317">
        <v>24.233333333333331</v>
      </c>
      <c r="L59" s="304">
        <v>23.8</v>
      </c>
      <c r="M59" s="304">
        <v>23.35</v>
      </c>
      <c r="N59" s="319">
        <v>65250000</v>
      </c>
      <c r="O59" s="320">
        <v>-6.8493150684931503E-3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742.65</v>
      </c>
      <c r="E60" s="316">
        <v>748.15</v>
      </c>
      <c r="F60" s="317">
        <v>731.19999999999993</v>
      </c>
      <c r="G60" s="317">
        <v>719.75</v>
      </c>
      <c r="H60" s="317">
        <v>702.8</v>
      </c>
      <c r="I60" s="317">
        <v>759.59999999999991</v>
      </c>
      <c r="J60" s="317">
        <v>776.55</v>
      </c>
      <c r="K60" s="317">
        <v>787.99999999999989</v>
      </c>
      <c r="L60" s="304">
        <v>765.1</v>
      </c>
      <c r="M60" s="304">
        <v>736.7</v>
      </c>
      <c r="N60" s="319">
        <v>5059000</v>
      </c>
      <c r="O60" s="320">
        <v>-3.821292775665399E-2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907.1</v>
      </c>
      <c r="E61" s="316">
        <v>900.58333333333337</v>
      </c>
      <c r="F61" s="317">
        <v>883.66666666666674</v>
      </c>
      <c r="G61" s="317">
        <v>860.23333333333335</v>
      </c>
      <c r="H61" s="317">
        <v>843.31666666666672</v>
      </c>
      <c r="I61" s="317">
        <v>924.01666666666677</v>
      </c>
      <c r="J61" s="317">
        <v>940.93333333333351</v>
      </c>
      <c r="K61" s="317">
        <v>964.36666666666679</v>
      </c>
      <c r="L61" s="304">
        <v>917.5</v>
      </c>
      <c r="M61" s="304">
        <v>877.15</v>
      </c>
      <c r="N61" s="319">
        <v>696150</v>
      </c>
      <c r="O61" s="320">
        <v>-1.1992619926199263E-2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760.25</v>
      </c>
      <c r="E62" s="316">
        <v>755.51666666666677</v>
      </c>
      <c r="F62" s="317">
        <v>748.73333333333358</v>
      </c>
      <c r="G62" s="317">
        <v>737.21666666666681</v>
      </c>
      <c r="H62" s="317">
        <v>730.43333333333362</v>
      </c>
      <c r="I62" s="317">
        <v>767.03333333333353</v>
      </c>
      <c r="J62" s="317">
        <v>773.81666666666661</v>
      </c>
      <c r="K62" s="317">
        <v>785.33333333333348</v>
      </c>
      <c r="L62" s="304">
        <v>762.3</v>
      </c>
      <c r="M62" s="304">
        <v>744</v>
      </c>
      <c r="N62" s="319">
        <v>17547450</v>
      </c>
      <c r="O62" s="320">
        <v>-8.3217008482766031E-3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688.3</v>
      </c>
      <c r="E63" s="316">
        <v>687.85</v>
      </c>
      <c r="F63" s="317">
        <v>675.75</v>
      </c>
      <c r="G63" s="317">
        <v>663.19999999999993</v>
      </c>
      <c r="H63" s="317">
        <v>651.09999999999991</v>
      </c>
      <c r="I63" s="317">
        <v>700.40000000000009</v>
      </c>
      <c r="J63" s="317">
        <v>712.50000000000023</v>
      </c>
      <c r="K63" s="317">
        <v>725.05000000000018</v>
      </c>
      <c r="L63" s="304">
        <v>699.95</v>
      </c>
      <c r="M63" s="304">
        <v>675.3</v>
      </c>
      <c r="N63" s="319">
        <v>5134000</v>
      </c>
      <c r="O63" s="320">
        <v>-1.9440124416796269E-3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830.25</v>
      </c>
      <c r="E64" s="316">
        <v>830.26666666666677</v>
      </c>
      <c r="F64" s="317">
        <v>823.98333333333358</v>
      </c>
      <c r="G64" s="317">
        <v>817.71666666666681</v>
      </c>
      <c r="H64" s="317">
        <v>811.43333333333362</v>
      </c>
      <c r="I64" s="317">
        <v>836.53333333333353</v>
      </c>
      <c r="J64" s="317">
        <v>842.81666666666661</v>
      </c>
      <c r="K64" s="317">
        <v>849.08333333333348</v>
      </c>
      <c r="L64" s="304">
        <v>836.55</v>
      </c>
      <c r="M64" s="304">
        <v>824</v>
      </c>
      <c r="N64" s="319">
        <v>15922200</v>
      </c>
      <c r="O64" s="320">
        <v>-8.4568439407149091E-3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1938.85</v>
      </c>
      <c r="E65" s="316">
        <v>1898.1166666666668</v>
      </c>
      <c r="F65" s="317">
        <v>1849.5333333333335</v>
      </c>
      <c r="G65" s="317">
        <v>1760.2166666666667</v>
      </c>
      <c r="H65" s="317">
        <v>1711.6333333333334</v>
      </c>
      <c r="I65" s="317">
        <v>1987.4333333333336</v>
      </c>
      <c r="J65" s="317">
        <v>2036.0166666666667</v>
      </c>
      <c r="K65" s="317">
        <v>2125.3333333333339</v>
      </c>
      <c r="L65" s="304">
        <v>1946.7</v>
      </c>
      <c r="M65" s="304">
        <v>1808.8</v>
      </c>
      <c r="N65" s="319">
        <v>25722000</v>
      </c>
      <c r="O65" s="320">
        <v>-6.8572487605986195E-3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1143.8499999999999</v>
      </c>
      <c r="E66" s="316">
        <v>1138.6833333333334</v>
      </c>
      <c r="F66" s="317">
        <v>1129.8666666666668</v>
      </c>
      <c r="G66" s="317">
        <v>1115.8833333333334</v>
      </c>
      <c r="H66" s="317">
        <v>1107.0666666666668</v>
      </c>
      <c r="I66" s="317">
        <v>1152.6666666666667</v>
      </c>
      <c r="J66" s="317">
        <v>1161.4833333333333</v>
      </c>
      <c r="K66" s="317">
        <v>1175.4666666666667</v>
      </c>
      <c r="L66" s="304">
        <v>1147.5</v>
      </c>
      <c r="M66" s="304">
        <v>1124.7</v>
      </c>
      <c r="N66" s="319">
        <v>39947600</v>
      </c>
      <c r="O66" s="320">
        <v>7.4065854808732555E-3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585.85</v>
      </c>
      <c r="E67" s="316">
        <v>584.21666666666658</v>
      </c>
      <c r="F67" s="317">
        <v>579.43333333333317</v>
      </c>
      <c r="G67" s="317">
        <v>573.01666666666654</v>
      </c>
      <c r="H67" s="317">
        <v>568.23333333333312</v>
      </c>
      <c r="I67" s="317">
        <v>590.63333333333321</v>
      </c>
      <c r="J67" s="317">
        <v>595.41666666666674</v>
      </c>
      <c r="K67" s="317">
        <v>601.83333333333326</v>
      </c>
      <c r="L67" s="304">
        <v>589</v>
      </c>
      <c r="M67" s="304">
        <v>577.79999999999995</v>
      </c>
      <c r="N67" s="319">
        <v>11371800</v>
      </c>
      <c r="O67" s="320">
        <v>0.11810512654120701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3140.35</v>
      </c>
      <c r="E68" s="316">
        <v>3148.6666666666665</v>
      </c>
      <c r="F68" s="317">
        <v>3113.833333333333</v>
      </c>
      <c r="G68" s="317">
        <v>3087.3166666666666</v>
      </c>
      <c r="H68" s="317">
        <v>3052.4833333333331</v>
      </c>
      <c r="I68" s="317">
        <v>3175.1833333333329</v>
      </c>
      <c r="J68" s="317">
        <v>3210.016666666666</v>
      </c>
      <c r="K68" s="317">
        <v>3236.5333333333328</v>
      </c>
      <c r="L68" s="304">
        <v>3183.5</v>
      </c>
      <c r="M68" s="304">
        <v>3122.15</v>
      </c>
      <c r="N68" s="319">
        <v>2060700</v>
      </c>
      <c r="O68" s="320">
        <v>-5.3576600057920649E-3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177.85</v>
      </c>
      <c r="E69" s="316">
        <v>178.95000000000002</v>
      </c>
      <c r="F69" s="317">
        <v>175.00000000000003</v>
      </c>
      <c r="G69" s="317">
        <v>172.15</v>
      </c>
      <c r="H69" s="317">
        <v>168.20000000000002</v>
      </c>
      <c r="I69" s="317">
        <v>181.80000000000004</v>
      </c>
      <c r="J69" s="317">
        <v>185.75000000000003</v>
      </c>
      <c r="K69" s="317">
        <v>188.60000000000005</v>
      </c>
      <c r="L69" s="304">
        <v>182.9</v>
      </c>
      <c r="M69" s="304">
        <v>176.1</v>
      </c>
      <c r="N69" s="319">
        <v>29184100</v>
      </c>
      <c r="O69" s="320">
        <v>-1.8368527625108474E-2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174.65</v>
      </c>
      <c r="E70" s="316">
        <v>175.45000000000002</v>
      </c>
      <c r="F70" s="317">
        <v>173.20000000000005</v>
      </c>
      <c r="G70" s="317">
        <v>171.75000000000003</v>
      </c>
      <c r="H70" s="317">
        <v>169.50000000000006</v>
      </c>
      <c r="I70" s="317">
        <v>176.90000000000003</v>
      </c>
      <c r="J70" s="317">
        <v>179.14999999999998</v>
      </c>
      <c r="K70" s="317">
        <v>180.60000000000002</v>
      </c>
      <c r="L70" s="304">
        <v>177.7</v>
      </c>
      <c r="M70" s="304">
        <v>174</v>
      </c>
      <c r="N70" s="319">
        <v>32913000</v>
      </c>
      <c r="O70" s="320">
        <v>2.5317520397005636E-2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2112.1999999999998</v>
      </c>
      <c r="E71" s="316">
        <v>2117.8166666666662</v>
      </c>
      <c r="F71" s="317">
        <v>2097.2833333333324</v>
      </c>
      <c r="G71" s="317">
        <v>2082.3666666666663</v>
      </c>
      <c r="H71" s="317">
        <v>2061.8333333333326</v>
      </c>
      <c r="I71" s="317">
        <v>2132.7333333333322</v>
      </c>
      <c r="J71" s="317">
        <v>2153.266666666666</v>
      </c>
      <c r="K71" s="317">
        <v>2168.183333333332</v>
      </c>
      <c r="L71" s="304">
        <v>2138.35</v>
      </c>
      <c r="M71" s="304">
        <v>2102.9</v>
      </c>
      <c r="N71" s="319">
        <v>7511400</v>
      </c>
      <c r="O71" s="320">
        <v>7.1600965406275145E-3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154.5</v>
      </c>
      <c r="E72" s="316">
        <v>154.96666666666667</v>
      </c>
      <c r="F72" s="317">
        <v>151.68333333333334</v>
      </c>
      <c r="G72" s="317">
        <v>148.86666666666667</v>
      </c>
      <c r="H72" s="317">
        <v>145.58333333333334</v>
      </c>
      <c r="I72" s="317">
        <v>157.78333333333333</v>
      </c>
      <c r="J72" s="317">
        <v>161.06666666666669</v>
      </c>
      <c r="K72" s="317">
        <v>163.88333333333333</v>
      </c>
      <c r="L72" s="304">
        <v>158.25</v>
      </c>
      <c r="M72" s="304">
        <v>152.15</v>
      </c>
      <c r="N72" s="319">
        <v>14222800</v>
      </c>
      <c r="O72" s="320">
        <v>9.2380952380952383E-2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382.55</v>
      </c>
      <c r="E73" s="316">
        <v>380.73333333333335</v>
      </c>
      <c r="F73" s="317">
        <v>378.11666666666667</v>
      </c>
      <c r="G73" s="317">
        <v>373.68333333333334</v>
      </c>
      <c r="H73" s="317">
        <v>371.06666666666666</v>
      </c>
      <c r="I73" s="317">
        <v>385.16666666666669</v>
      </c>
      <c r="J73" s="317">
        <v>387.78333333333336</v>
      </c>
      <c r="K73" s="317">
        <v>392.2166666666667</v>
      </c>
      <c r="L73" s="304">
        <v>383.35</v>
      </c>
      <c r="M73" s="304">
        <v>376.3</v>
      </c>
      <c r="N73" s="319">
        <v>118881125</v>
      </c>
      <c r="O73" s="320">
        <v>1.6746045745869347E-2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431.85</v>
      </c>
      <c r="E74" s="316">
        <v>429.86666666666662</v>
      </c>
      <c r="F74" s="317">
        <v>426.28333333333325</v>
      </c>
      <c r="G74" s="317">
        <v>420.71666666666664</v>
      </c>
      <c r="H74" s="317">
        <v>417.13333333333327</v>
      </c>
      <c r="I74" s="317">
        <v>435.43333333333322</v>
      </c>
      <c r="J74" s="317">
        <v>439.01666666666659</v>
      </c>
      <c r="K74" s="317">
        <v>444.5833333333332</v>
      </c>
      <c r="L74" s="304">
        <v>433.45</v>
      </c>
      <c r="M74" s="304">
        <v>424.3</v>
      </c>
      <c r="N74" s="319">
        <v>6547500</v>
      </c>
      <c r="O74" s="320">
        <v>5.2970981114693685E-3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8.85</v>
      </c>
      <c r="E75" s="316">
        <v>8.9499999999999993</v>
      </c>
      <c r="F75" s="317">
        <v>8.6999999999999993</v>
      </c>
      <c r="G75" s="317">
        <v>8.5500000000000007</v>
      </c>
      <c r="H75" s="317">
        <v>8.3000000000000007</v>
      </c>
      <c r="I75" s="317">
        <v>9.0999999999999979</v>
      </c>
      <c r="J75" s="317">
        <v>9.3499999999999979</v>
      </c>
      <c r="K75" s="317">
        <v>9.4999999999999964</v>
      </c>
      <c r="L75" s="304">
        <v>9.1999999999999993</v>
      </c>
      <c r="M75" s="304">
        <v>8.8000000000000007</v>
      </c>
      <c r="N75" s="319">
        <v>382060000</v>
      </c>
      <c r="O75" s="320">
        <v>2.5169045830202855E-2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31.2</v>
      </c>
      <c r="E76" s="316">
        <v>30.983333333333331</v>
      </c>
      <c r="F76" s="317">
        <v>30.566666666666663</v>
      </c>
      <c r="G76" s="317">
        <v>29.933333333333334</v>
      </c>
      <c r="H76" s="317">
        <v>29.516666666666666</v>
      </c>
      <c r="I76" s="317">
        <v>31.61666666666666</v>
      </c>
      <c r="J76" s="317">
        <v>32.033333333333324</v>
      </c>
      <c r="K76" s="317">
        <v>32.666666666666657</v>
      </c>
      <c r="L76" s="304">
        <v>31.4</v>
      </c>
      <c r="M76" s="304">
        <v>30.35</v>
      </c>
      <c r="N76" s="319">
        <v>143621000</v>
      </c>
      <c r="O76" s="320">
        <v>1.3246787653993907E-3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391.8</v>
      </c>
      <c r="E77" s="316">
        <v>391.7833333333333</v>
      </c>
      <c r="F77" s="317">
        <v>389.16666666666663</v>
      </c>
      <c r="G77" s="317">
        <v>386.5333333333333</v>
      </c>
      <c r="H77" s="317">
        <v>383.91666666666663</v>
      </c>
      <c r="I77" s="317">
        <v>394.41666666666663</v>
      </c>
      <c r="J77" s="317">
        <v>397.0333333333333</v>
      </c>
      <c r="K77" s="317">
        <v>399.66666666666663</v>
      </c>
      <c r="L77" s="304">
        <v>394.4</v>
      </c>
      <c r="M77" s="304">
        <v>389.15</v>
      </c>
      <c r="N77" s="319">
        <v>6960250</v>
      </c>
      <c r="O77" s="320">
        <v>5.7619709914563874E-3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1337.6</v>
      </c>
      <c r="E78" s="316">
        <v>1329.9666666666665</v>
      </c>
      <c r="F78" s="317">
        <v>1312.9333333333329</v>
      </c>
      <c r="G78" s="317">
        <v>1288.2666666666664</v>
      </c>
      <c r="H78" s="317">
        <v>1271.2333333333329</v>
      </c>
      <c r="I78" s="317">
        <v>1354.633333333333</v>
      </c>
      <c r="J78" s="317">
        <v>1371.6666666666663</v>
      </c>
      <c r="K78" s="317">
        <v>1396.333333333333</v>
      </c>
      <c r="L78" s="304">
        <v>1347</v>
      </c>
      <c r="M78" s="304">
        <v>1305.3</v>
      </c>
      <c r="N78" s="319">
        <v>2388500</v>
      </c>
      <c r="O78" s="320">
        <v>-5.4059405940594059E-2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625.79999999999995</v>
      </c>
      <c r="E79" s="316">
        <v>621.59999999999991</v>
      </c>
      <c r="F79" s="317">
        <v>612.04999999999984</v>
      </c>
      <c r="G79" s="317">
        <v>598.29999999999995</v>
      </c>
      <c r="H79" s="317">
        <v>588.74999999999989</v>
      </c>
      <c r="I79" s="317">
        <v>635.3499999999998</v>
      </c>
      <c r="J79" s="317">
        <v>644.9</v>
      </c>
      <c r="K79" s="317">
        <v>658.64999999999975</v>
      </c>
      <c r="L79" s="304">
        <v>631.15</v>
      </c>
      <c r="M79" s="304">
        <v>607.85</v>
      </c>
      <c r="N79" s="319">
        <v>26974400</v>
      </c>
      <c r="O79" s="320">
        <v>-8.4399353036318184E-3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182.5</v>
      </c>
      <c r="E80" s="316">
        <v>182.13333333333333</v>
      </c>
      <c r="F80" s="317">
        <v>180.36666666666665</v>
      </c>
      <c r="G80" s="317">
        <v>178.23333333333332</v>
      </c>
      <c r="H80" s="317">
        <v>176.46666666666664</v>
      </c>
      <c r="I80" s="317">
        <v>184.26666666666665</v>
      </c>
      <c r="J80" s="317">
        <v>186.0333333333333</v>
      </c>
      <c r="K80" s="317">
        <v>188.16666666666666</v>
      </c>
      <c r="L80" s="304">
        <v>183.9</v>
      </c>
      <c r="M80" s="304">
        <v>180</v>
      </c>
      <c r="N80" s="319">
        <v>13588400</v>
      </c>
      <c r="O80" s="320">
        <v>-1.6217311980539224E-2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1045.0999999999999</v>
      </c>
      <c r="E81" s="316">
        <v>1039.5</v>
      </c>
      <c r="F81" s="317">
        <v>1030.05</v>
      </c>
      <c r="G81" s="317">
        <v>1015</v>
      </c>
      <c r="H81" s="317">
        <v>1005.55</v>
      </c>
      <c r="I81" s="317">
        <v>1054.55</v>
      </c>
      <c r="J81" s="317">
        <v>1063.9999999999998</v>
      </c>
      <c r="K81" s="317">
        <v>1079.05</v>
      </c>
      <c r="L81" s="304">
        <v>1048.95</v>
      </c>
      <c r="M81" s="304">
        <v>1024.45</v>
      </c>
      <c r="N81" s="319">
        <v>32805600</v>
      </c>
      <c r="O81" s="320">
        <v>1.7455059734266254E-2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75.5</v>
      </c>
      <c r="E82" s="316">
        <v>75.566666666666663</v>
      </c>
      <c r="F82" s="317">
        <v>74.683333333333323</v>
      </c>
      <c r="G82" s="317">
        <v>73.86666666666666</v>
      </c>
      <c r="H82" s="317">
        <v>72.98333333333332</v>
      </c>
      <c r="I82" s="317">
        <v>76.383333333333326</v>
      </c>
      <c r="J82" s="317">
        <v>77.266666666666652</v>
      </c>
      <c r="K82" s="317">
        <v>78.083333333333329</v>
      </c>
      <c r="L82" s="304">
        <v>76.45</v>
      </c>
      <c r="M82" s="304">
        <v>74.75</v>
      </c>
      <c r="N82" s="319">
        <v>61622700</v>
      </c>
      <c r="O82" s="320">
        <v>-1.6287534121929025E-2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170.5</v>
      </c>
      <c r="E83" s="316">
        <v>170.36666666666667</v>
      </c>
      <c r="F83" s="317">
        <v>168.73333333333335</v>
      </c>
      <c r="G83" s="317">
        <v>166.96666666666667</v>
      </c>
      <c r="H83" s="317">
        <v>165.33333333333334</v>
      </c>
      <c r="I83" s="317">
        <v>172.13333333333335</v>
      </c>
      <c r="J83" s="317">
        <v>173.76666666666668</v>
      </c>
      <c r="K83" s="317">
        <v>175.53333333333336</v>
      </c>
      <c r="L83" s="304">
        <v>172</v>
      </c>
      <c r="M83" s="304">
        <v>168.6</v>
      </c>
      <c r="N83" s="319">
        <v>136691200</v>
      </c>
      <c r="O83" s="320">
        <v>3.5710929423926323E-3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194.9</v>
      </c>
      <c r="E84" s="316">
        <v>196.79999999999998</v>
      </c>
      <c r="F84" s="317">
        <v>190.19999999999996</v>
      </c>
      <c r="G84" s="317">
        <v>185.49999999999997</v>
      </c>
      <c r="H84" s="317">
        <v>178.89999999999995</v>
      </c>
      <c r="I84" s="317">
        <v>201.49999999999997</v>
      </c>
      <c r="J84" s="317">
        <v>208.1</v>
      </c>
      <c r="K84" s="317">
        <v>212.79999999999998</v>
      </c>
      <c r="L84" s="304">
        <v>203.4</v>
      </c>
      <c r="M84" s="304">
        <v>192.1</v>
      </c>
      <c r="N84" s="319">
        <v>25660000</v>
      </c>
      <c r="O84" s="320">
        <v>2.2718214428058988E-2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291.85000000000002</v>
      </c>
      <c r="E85" s="316">
        <v>291.84999999999997</v>
      </c>
      <c r="F85" s="317">
        <v>287.69999999999993</v>
      </c>
      <c r="G85" s="317">
        <v>283.54999999999995</v>
      </c>
      <c r="H85" s="317">
        <v>279.39999999999992</v>
      </c>
      <c r="I85" s="317">
        <v>295.99999999999994</v>
      </c>
      <c r="J85" s="317">
        <v>300.14999999999992</v>
      </c>
      <c r="K85" s="317">
        <v>304.29999999999995</v>
      </c>
      <c r="L85" s="304">
        <v>296</v>
      </c>
      <c r="M85" s="304">
        <v>287.7</v>
      </c>
      <c r="N85" s="319">
        <v>41895900</v>
      </c>
      <c r="O85" s="320">
        <v>-2.4210791095459691E-2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2339.9499999999998</v>
      </c>
      <c r="E86" s="316">
        <v>2362.9833333333331</v>
      </c>
      <c r="F86" s="317">
        <v>2301.9666666666662</v>
      </c>
      <c r="G86" s="317">
        <v>2263.9833333333331</v>
      </c>
      <c r="H86" s="317">
        <v>2202.9666666666662</v>
      </c>
      <c r="I86" s="317">
        <v>2400.9666666666662</v>
      </c>
      <c r="J86" s="317">
        <v>2461.9833333333336</v>
      </c>
      <c r="K86" s="317">
        <v>2499.9666666666662</v>
      </c>
      <c r="L86" s="304">
        <v>2424</v>
      </c>
      <c r="M86" s="304">
        <v>2325</v>
      </c>
      <c r="N86" s="319">
        <v>1809000</v>
      </c>
      <c r="O86" s="320">
        <v>-4.6640316205533598E-2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1338.3</v>
      </c>
      <c r="E87" s="316">
        <v>1331.1499999999999</v>
      </c>
      <c r="F87" s="317">
        <v>1319.3999999999996</v>
      </c>
      <c r="G87" s="317">
        <v>1300.4999999999998</v>
      </c>
      <c r="H87" s="317">
        <v>1288.7499999999995</v>
      </c>
      <c r="I87" s="317">
        <v>1350.0499999999997</v>
      </c>
      <c r="J87" s="317">
        <v>1361.8000000000002</v>
      </c>
      <c r="K87" s="317">
        <v>1380.6999999999998</v>
      </c>
      <c r="L87" s="304">
        <v>1342.9</v>
      </c>
      <c r="M87" s="304">
        <v>1312.25</v>
      </c>
      <c r="N87" s="319">
        <v>11994800</v>
      </c>
      <c r="O87" s="320">
        <v>2.6073567151411462E-2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64.650000000000006</v>
      </c>
      <c r="E88" s="316">
        <v>64.516666666666666</v>
      </c>
      <c r="F88" s="317">
        <v>63.783333333333331</v>
      </c>
      <c r="G88" s="317">
        <v>62.916666666666664</v>
      </c>
      <c r="H88" s="317">
        <v>62.18333333333333</v>
      </c>
      <c r="I88" s="317">
        <v>65.383333333333326</v>
      </c>
      <c r="J88" s="317">
        <v>66.116666666666646</v>
      </c>
      <c r="K88" s="317">
        <v>66.983333333333334</v>
      </c>
      <c r="L88" s="304">
        <v>65.25</v>
      </c>
      <c r="M88" s="304">
        <v>63.65</v>
      </c>
      <c r="N88" s="319">
        <v>27064000</v>
      </c>
      <c r="O88" s="320">
        <v>4.0363269424823411E-3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289.89999999999998</v>
      </c>
      <c r="E89" s="316">
        <v>286.90000000000003</v>
      </c>
      <c r="F89" s="317">
        <v>279.50000000000006</v>
      </c>
      <c r="G89" s="317">
        <v>269.10000000000002</v>
      </c>
      <c r="H89" s="317">
        <v>261.70000000000005</v>
      </c>
      <c r="I89" s="317">
        <v>297.30000000000007</v>
      </c>
      <c r="J89" s="317">
        <v>304.70000000000005</v>
      </c>
      <c r="K89" s="317">
        <v>315.10000000000008</v>
      </c>
      <c r="L89" s="304">
        <v>294.3</v>
      </c>
      <c r="M89" s="304">
        <v>276.5</v>
      </c>
      <c r="N89" s="319">
        <v>8400000</v>
      </c>
      <c r="O89" s="320">
        <v>5.1577366049073613E-2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897.45</v>
      </c>
      <c r="E90" s="316">
        <v>898.91666666666663</v>
      </c>
      <c r="F90" s="317">
        <v>890.7833333333333</v>
      </c>
      <c r="G90" s="317">
        <v>884.11666666666667</v>
      </c>
      <c r="H90" s="317">
        <v>875.98333333333335</v>
      </c>
      <c r="I90" s="317">
        <v>905.58333333333326</v>
      </c>
      <c r="J90" s="317">
        <v>913.7166666666667</v>
      </c>
      <c r="K90" s="317">
        <v>920.38333333333321</v>
      </c>
      <c r="L90" s="304">
        <v>907.05</v>
      </c>
      <c r="M90" s="304">
        <v>892.25</v>
      </c>
      <c r="N90" s="319">
        <v>13558050</v>
      </c>
      <c r="O90" s="320">
        <v>4.7908518959360651E-2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1031.7</v>
      </c>
      <c r="E91" s="316">
        <v>1038.6499999999999</v>
      </c>
      <c r="F91" s="317">
        <v>1020.2999999999997</v>
      </c>
      <c r="G91" s="317">
        <v>1008.8999999999999</v>
      </c>
      <c r="H91" s="317">
        <v>990.54999999999973</v>
      </c>
      <c r="I91" s="317">
        <v>1050.0499999999997</v>
      </c>
      <c r="J91" s="317">
        <v>1068.3999999999996</v>
      </c>
      <c r="K91" s="317">
        <v>1079.7999999999997</v>
      </c>
      <c r="L91" s="304">
        <v>1057</v>
      </c>
      <c r="M91" s="304">
        <v>1027.25</v>
      </c>
      <c r="N91" s="319">
        <v>8136200</v>
      </c>
      <c r="O91" s="320">
        <v>1.5381351437360772E-2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629.20000000000005</v>
      </c>
      <c r="E92" s="316">
        <v>624.86666666666667</v>
      </c>
      <c r="F92" s="317">
        <v>614.98333333333335</v>
      </c>
      <c r="G92" s="317">
        <v>600.76666666666665</v>
      </c>
      <c r="H92" s="317">
        <v>590.88333333333333</v>
      </c>
      <c r="I92" s="317">
        <v>639.08333333333337</v>
      </c>
      <c r="J92" s="317">
        <v>648.96666666666681</v>
      </c>
      <c r="K92" s="317">
        <v>663.18333333333339</v>
      </c>
      <c r="L92" s="304">
        <v>634.75</v>
      </c>
      <c r="M92" s="304">
        <v>610.65</v>
      </c>
      <c r="N92" s="319">
        <v>16139200</v>
      </c>
      <c r="O92" s="320">
        <v>-1.6885553470919325E-2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132.1</v>
      </c>
      <c r="E93" s="316">
        <v>130.85</v>
      </c>
      <c r="F93" s="317">
        <v>129.25</v>
      </c>
      <c r="G93" s="317">
        <v>126.4</v>
      </c>
      <c r="H93" s="317">
        <v>124.80000000000001</v>
      </c>
      <c r="I93" s="317">
        <v>133.69999999999999</v>
      </c>
      <c r="J93" s="317">
        <v>135.29999999999995</v>
      </c>
      <c r="K93" s="317">
        <v>138.14999999999998</v>
      </c>
      <c r="L93" s="304">
        <v>132.44999999999999</v>
      </c>
      <c r="M93" s="304">
        <v>128</v>
      </c>
      <c r="N93" s="319">
        <v>17040912</v>
      </c>
      <c r="O93" s="320">
        <v>6.5690286452724525E-2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169.1</v>
      </c>
      <c r="E94" s="316">
        <v>168.93333333333331</v>
      </c>
      <c r="F94" s="317">
        <v>167.51666666666662</v>
      </c>
      <c r="G94" s="317">
        <v>165.93333333333331</v>
      </c>
      <c r="H94" s="317">
        <v>164.51666666666662</v>
      </c>
      <c r="I94" s="317">
        <v>170.51666666666662</v>
      </c>
      <c r="J94" s="317">
        <v>171.93333333333331</v>
      </c>
      <c r="K94" s="317">
        <v>173.51666666666662</v>
      </c>
      <c r="L94" s="304">
        <v>170.35</v>
      </c>
      <c r="M94" s="304">
        <v>167.35</v>
      </c>
      <c r="N94" s="319">
        <v>15942000</v>
      </c>
      <c r="O94" s="320">
        <v>2.5077160493827161E-2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369.5</v>
      </c>
      <c r="E95" s="316">
        <v>372.58333333333331</v>
      </c>
      <c r="F95" s="317">
        <v>365.26666666666665</v>
      </c>
      <c r="G95" s="317">
        <v>361.03333333333336</v>
      </c>
      <c r="H95" s="317">
        <v>353.7166666666667</v>
      </c>
      <c r="I95" s="317">
        <v>376.81666666666661</v>
      </c>
      <c r="J95" s="317">
        <v>384.13333333333333</v>
      </c>
      <c r="K95" s="317">
        <v>388.36666666666656</v>
      </c>
      <c r="L95" s="304">
        <v>379.9</v>
      </c>
      <c r="M95" s="304">
        <v>368.35</v>
      </c>
      <c r="N95" s="319">
        <v>9678000</v>
      </c>
      <c r="O95" s="320">
        <v>-9.0108539832070445E-3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6917.9</v>
      </c>
      <c r="E96" s="316">
        <v>6913.6333333333341</v>
      </c>
      <c r="F96" s="317">
        <v>6859.4666666666681</v>
      </c>
      <c r="G96" s="317">
        <v>6801.0333333333338</v>
      </c>
      <c r="H96" s="317">
        <v>6746.8666666666677</v>
      </c>
      <c r="I96" s="317">
        <v>6972.0666666666684</v>
      </c>
      <c r="J96" s="317">
        <v>7026.2333333333345</v>
      </c>
      <c r="K96" s="317">
        <v>7084.6666666666688</v>
      </c>
      <c r="L96" s="304">
        <v>6967.8</v>
      </c>
      <c r="M96" s="304">
        <v>6855.2</v>
      </c>
      <c r="N96" s="319">
        <v>2381400</v>
      </c>
      <c r="O96" s="320">
        <v>-2.3042439984917677E-3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528.9</v>
      </c>
      <c r="E97" s="316">
        <v>528.16666666666663</v>
      </c>
      <c r="F97" s="317">
        <v>524.23333333333323</v>
      </c>
      <c r="G97" s="317">
        <v>519.56666666666661</v>
      </c>
      <c r="H97" s="317">
        <v>515.63333333333321</v>
      </c>
      <c r="I97" s="317">
        <v>532.83333333333326</v>
      </c>
      <c r="J97" s="317">
        <v>536.76666666666665</v>
      </c>
      <c r="K97" s="317">
        <v>541.43333333333328</v>
      </c>
      <c r="L97" s="304">
        <v>532.1</v>
      </c>
      <c r="M97" s="304">
        <v>523.5</v>
      </c>
      <c r="N97" s="319">
        <v>14625000</v>
      </c>
      <c r="O97" s="320">
        <v>-1.0403450900786603E-2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622.6</v>
      </c>
      <c r="E98" s="316">
        <v>627.98333333333346</v>
      </c>
      <c r="F98" s="317">
        <v>608.01666666666688</v>
      </c>
      <c r="G98" s="317">
        <v>593.43333333333339</v>
      </c>
      <c r="H98" s="317">
        <v>573.46666666666681</v>
      </c>
      <c r="I98" s="317">
        <v>642.56666666666695</v>
      </c>
      <c r="J98" s="317">
        <v>662.53333333333342</v>
      </c>
      <c r="K98" s="317">
        <v>677.11666666666702</v>
      </c>
      <c r="L98" s="304">
        <v>647.95000000000005</v>
      </c>
      <c r="M98" s="304">
        <v>613.4</v>
      </c>
      <c r="N98" s="319">
        <v>2384200</v>
      </c>
      <c r="O98" s="320">
        <v>9.3619558735837799E-2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859.4</v>
      </c>
      <c r="E99" s="316">
        <v>856.51666666666677</v>
      </c>
      <c r="F99" s="317">
        <v>851.03333333333353</v>
      </c>
      <c r="G99" s="317">
        <v>842.66666666666674</v>
      </c>
      <c r="H99" s="317">
        <v>837.18333333333351</v>
      </c>
      <c r="I99" s="317">
        <v>864.88333333333355</v>
      </c>
      <c r="J99" s="317">
        <v>870.3666666666669</v>
      </c>
      <c r="K99" s="317">
        <v>878.73333333333358</v>
      </c>
      <c r="L99" s="304">
        <v>862</v>
      </c>
      <c r="M99" s="304">
        <v>848.15</v>
      </c>
      <c r="N99" s="319">
        <v>1249200</v>
      </c>
      <c r="O99" s="320">
        <v>1.4619883040935672E-2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1373.05</v>
      </c>
      <c r="E100" s="316">
        <v>1364.4166666666667</v>
      </c>
      <c r="F100" s="317">
        <v>1353.0333333333335</v>
      </c>
      <c r="G100" s="317">
        <v>1333.0166666666669</v>
      </c>
      <c r="H100" s="317">
        <v>1321.6333333333337</v>
      </c>
      <c r="I100" s="317">
        <v>1384.4333333333334</v>
      </c>
      <c r="J100" s="317">
        <v>1395.8166666666666</v>
      </c>
      <c r="K100" s="317">
        <v>1415.8333333333333</v>
      </c>
      <c r="L100" s="304">
        <v>1375.8</v>
      </c>
      <c r="M100" s="304">
        <v>1344.4</v>
      </c>
      <c r="N100" s="319">
        <v>1630400</v>
      </c>
      <c r="O100" s="320">
        <v>3.4465780403741997E-3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117.5</v>
      </c>
      <c r="E101" s="316">
        <v>118.33333333333333</v>
      </c>
      <c r="F101" s="317">
        <v>116.11666666666666</v>
      </c>
      <c r="G101" s="317">
        <v>114.73333333333333</v>
      </c>
      <c r="H101" s="317">
        <v>112.51666666666667</v>
      </c>
      <c r="I101" s="317">
        <v>119.71666666666665</v>
      </c>
      <c r="J101" s="317">
        <v>121.93333333333332</v>
      </c>
      <c r="K101" s="317">
        <v>123.31666666666665</v>
      </c>
      <c r="L101" s="304">
        <v>120.55</v>
      </c>
      <c r="M101" s="304">
        <v>116.95</v>
      </c>
      <c r="N101" s="319">
        <v>22911000</v>
      </c>
      <c r="O101" s="320">
        <v>3.510436432637571E-2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60522.5</v>
      </c>
      <c r="E102" s="316">
        <v>60826.366666666669</v>
      </c>
      <c r="F102" s="317">
        <v>60154.983333333337</v>
      </c>
      <c r="G102" s="317">
        <v>59787.466666666667</v>
      </c>
      <c r="H102" s="317">
        <v>59116.083333333336</v>
      </c>
      <c r="I102" s="317">
        <v>61193.883333333339</v>
      </c>
      <c r="J102" s="317">
        <v>61865.26666666667</v>
      </c>
      <c r="K102" s="317">
        <v>62232.78333333334</v>
      </c>
      <c r="L102" s="304">
        <v>61497.75</v>
      </c>
      <c r="M102" s="304">
        <v>60458.85</v>
      </c>
      <c r="N102" s="319">
        <v>35540</v>
      </c>
      <c r="O102" s="320">
        <v>-1.4048890137679123E-3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1197.9000000000001</v>
      </c>
      <c r="E103" s="316">
        <v>1190.6000000000001</v>
      </c>
      <c r="F103" s="317">
        <v>1176.3000000000002</v>
      </c>
      <c r="G103" s="317">
        <v>1154.7</v>
      </c>
      <c r="H103" s="317">
        <v>1140.4000000000001</v>
      </c>
      <c r="I103" s="317">
        <v>1212.2000000000003</v>
      </c>
      <c r="J103" s="317">
        <v>1226.5</v>
      </c>
      <c r="K103" s="317">
        <v>1248.1000000000004</v>
      </c>
      <c r="L103" s="304">
        <v>1204.9000000000001</v>
      </c>
      <c r="M103" s="304">
        <v>1169</v>
      </c>
      <c r="N103" s="319">
        <v>3436500</v>
      </c>
      <c r="O103" s="320">
        <v>-8.2251082251082255E-3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31.9</v>
      </c>
      <c r="E104" s="316">
        <v>32.133333333333333</v>
      </c>
      <c r="F104" s="317">
        <v>31.516666666666666</v>
      </c>
      <c r="G104" s="317">
        <v>31.133333333333333</v>
      </c>
      <c r="H104" s="317">
        <v>30.516666666666666</v>
      </c>
      <c r="I104" s="317">
        <v>32.516666666666666</v>
      </c>
      <c r="J104" s="317">
        <v>33.133333333333326</v>
      </c>
      <c r="K104" s="317">
        <v>33.516666666666666</v>
      </c>
      <c r="L104" s="304">
        <v>32.75</v>
      </c>
      <c r="M104" s="304">
        <v>31.75</v>
      </c>
      <c r="N104" s="319">
        <v>44183000</v>
      </c>
      <c r="O104" s="320">
        <v>1.8416927899686519E-2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3479</v>
      </c>
      <c r="E105" s="316">
        <v>3513.0666666666671</v>
      </c>
      <c r="F105" s="317">
        <v>3433.983333333334</v>
      </c>
      <c r="G105" s="317">
        <v>3388.9666666666672</v>
      </c>
      <c r="H105" s="317">
        <v>3309.8833333333341</v>
      </c>
      <c r="I105" s="317">
        <v>3558.0833333333339</v>
      </c>
      <c r="J105" s="317">
        <v>3637.166666666667</v>
      </c>
      <c r="K105" s="317">
        <v>3682.1833333333338</v>
      </c>
      <c r="L105" s="304">
        <v>3592.15</v>
      </c>
      <c r="M105" s="304">
        <v>3468.05</v>
      </c>
      <c r="N105" s="319">
        <v>608250</v>
      </c>
      <c r="O105" s="320">
        <v>-3.3756949960285942E-2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15963.1</v>
      </c>
      <c r="E106" s="316">
        <v>16032.833333333334</v>
      </c>
      <c r="F106" s="317">
        <v>15856.266666666668</v>
      </c>
      <c r="G106" s="317">
        <v>15749.433333333334</v>
      </c>
      <c r="H106" s="317">
        <v>15572.866666666669</v>
      </c>
      <c r="I106" s="317">
        <v>16139.666666666668</v>
      </c>
      <c r="J106" s="317">
        <v>16316.233333333334</v>
      </c>
      <c r="K106" s="317">
        <v>16423.066666666666</v>
      </c>
      <c r="L106" s="304">
        <v>16209.4</v>
      </c>
      <c r="M106" s="304">
        <v>15926</v>
      </c>
      <c r="N106" s="319">
        <v>411100</v>
      </c>
      <c r="O106" s="320">
        <v>1.4060187469166256E-2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83.5</v>
      </c>
      <c r="E107" s="316">
        <v>83.61666666666666</v>
      </c>
      <c r="F107" s="317">
        <v>82.883333333333326</v>
      </c>
      <c r="G107" s="317">
        <v>82.266666666666666</v>
      </c>
      <c r="H107" s="317">
        <v>81.533333333333331</v>
      </c>
      <c r="I107" s="317">
        <v>84.23333333333332</v>
      </c>
      <c r="J107" s="317">
        <v>84.96666666666664</v>
      </c>
      <c r="K107" s="317">
        <v>85.583333333333314</v>
      </c>
      <c r="L107" s="304">
        <v>84.35</v>
      </c>
      <c r="M107" s="304">
        <v>83</v>
      </c>
      <c r="N107" s="319">
        <v>36079500</v>
      </c>
      <c r="O107" s="320">
        <v>8.9938167509836988E-3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84.55</v>
      </c>
      <c r="E108" s="316">
        <v>84.433333333333323</v>
      </c>
      <c r="F108" s="317">
        <v>84.016666666666652</v>
      </c>
      <c r="G108" s="317">
        <v>83.483333333333334</v>
      </c>
      <c r="H108" s="317">
        <v>83.066666666666663</v>
      </c>
      <c r="I108" s="317">
        <v>84.96666666666664</v>
      </c>
      <c r="J108" s="317">
        <v>85.383333333333297</v>
      </c>
      <c r="K108" s="317">
        <v>85.916666666666629</v>
      </c>
      <c r="L108" s="304">
        <v>84.85</v>
      </c>
      <c r="M108" s="304">
        <v>83.9</v>
      </c>
      <c r="N108" s="319">
        <v>49065600</v>
      </c>
      <c r="O108" s="320">
        <v>2.5616585249612772E-2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69.7</v>
      </c>
      <c r="E109" s="316">
        <v>69.816666666666663</v>
      </c>
      <c r="F109" s="317">
        <v>69.083333333333329</v>
      </c>
      <c r="G109" s="317">
        <v>68.466666666666669</v>
      </c>
      <c r="H109" s="317">
        <v>67.733333333333334</v>
      </c>
      <c r="I109" s="317">
        <v>70.433333333333323</v>
      </c>
      <c r="J109" s="317">
        <v>71.166666666666671</v>
      </c>
      <c r="K109" s="317">
        <v>71.783333333333317</v>
      </c>
      <c r="L109" s="304">
        <v>70.55</v>
      </c>
      <c r="M109" s="304">
        <v>69.2</v>
      </c>
      <c r="N109" s="319">
        <v>52090500</v>
      </c>
      <c r="O109" s="320">
        <v>-2.9476787030213707E-3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20736.3</v>
      </c>
      <c r="E110" s="316">
        <v>20767.916666666668</v>
      </c>
      <c r="F110" s="317">
        <v>20536.833333333336</v>
      </c>
      <c r="G110" s="317">
        <v>20337.366666666669</v>
      </c>
      <c r="H110" s="317">
        <v>20106.283333333336</v>
      </c>
      <c r="I110" s="317">
        <v>20967.383333333335</v>
      </c>
      <c r="J110" s="317">
        <v>21198.466666666671</v>
      </c>
      <c r="K110" s="317">
        <v>21397.933333333334</v>
      </c>
      <c r="L110" s="304">
        <v>20999</v>
      </c>
      <c r="M110" s="304">
        <v>20568.45</v>
      </c>
      <c r="N110" s="319">
        <v>96660</v>
      </c>
      <c r="O110" s="320">
        <v>-1.85805665549802E-2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1357.05</v>
      </c>
      <c r="E111" s="316">
        <v>1349.7666666666667</v>
      </c>
      <c r="F111" s="317">
        <v>1332.9333333333334</v>
      </c>
      <c r="G111" s="317">
        <v>1308.8166666666668</v>
      </c>
      <c r="H111" s="317">
        <v>1291.9833333333336</v>
      </c>
      <c r="I111" s="317">
        <v>1373.8833333333332</v>
      </c>
      <c r="J111" s="317">
        <v>1390.7166666666667</v>
      </c>
      <c r="K111" s="317">
        <v>1414.833333333333</v>
      </c>
      <c r="L111" s="304">
        <v>1366.6</v>
      </c>
      <c r="M111" s="304">
        <v>1325.65</v>
      </c>
      <c r="N111" s="319">
        <v>3288450</v>
      </c>
      <c r="O111" s="320">
        <v>2.908777969018933E-2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225.1</v>
      </c>
      <c r="E112" s="316">
        <v>225.05000000000004</v>
      </c>
      <c r="F112" s="317">
        <v>222.10000000000008</v>
      </c>
      <c r="G112" s="317">
        <v>219.10000000000005</v>
      </c>
      <c r="H112" s="317">
        <v>216.15000000000009</v>
      </c>
      <c r="I112" s="317">
        <v>228.05000000000007</v>
      </c>
      <c r="J112" s="317">
        <v>231.00000000000006</v>
      </c>
      <c r="K112" s="317">
        <v>234.00000000000006</v>
      </c>
      <c r="L112" s="304">
        <v>228</v>
      </c>
      <c r="M112" s="304">
        <v>222.05</v>
      </c>
      <c r="N112" s="319">
        <v>11619000</v>
      </c>
      <c r="O112" s="320">
        <v>1.387434554973822E-2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87.75</v>
      </c>
      <c r="E113" s="316">
        <v>87.916666666666671</v>
      </c>
      <c r="F113" s="317">
        <v>87.033333333333346</v>
      </c>
      <c r="G113" s="317">
        <v>86.316666666666677</v>
      </c>
      <c r="H113" s="317">
        <v>85.433333333333351</v>
      </c>
      <c r="I113" s="317">
        <v>88.63333333333334</v>
      </c>
      <c r="J113" s="317">
        <v>89.516666666666666</v>
      </c>
      <c r="K113" s="317">
        <v>90.233333333333334</v>
      </c>
      <c r="L113" s="304">
        <v>88.8</v>
      </c>
      <c r="M113" s="304">
        <v>87.2</v>
      </c>
      <c r="N113" s="319">
        <v>44726800</v>
      </c>
      <c r="O113" s="320">
        <v>4.5954602423060858E-3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1478.15</v>
      </c>
      <c r="E114" s="316">
        <v>1471.8166666666666</v>
      </c>
      <c r="F114" s="317">
        <v>1454.6333333333332</v>
      </c>
      <c r="G114" s="317">
        <v>1431.1166666666666</v>
      </c>
      <c r="H114" s="317">
        <v>1413.9333333333332</v>
      </c>
      <c r="I114" s="317">
        <v>1495.3333333333333</v>
      </c>
      <c r="J114" s="317">
        <v>1512.5166666666667</v>
      </c>
      <c r="K114" s="317">
        <v>1536.0333333333333</v>
      </c>
      <c r="L114" s="304">
        <v>1489</v>
      </c>
      <c r="M114" s="304">
        <v>1448.3</v>
      </c>
      <c r="N114" s="319">
        <v>3394500</v>
      </c>
      <c r="O114" s="320">
        <v>2.3827477001960487E-2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28.55</v>
      </c>
      <c r="E115" s="316">
        <v>28.45</v>
      </c>
      <c r="F115" s="317">
        <v>28.2</v>
      </c>
      <c r="G115" s="317">
        <v>27.85</v>
      </c>
      <c r="H115" s="317">
        <v>27.6</v>
      </c>
      <c r="I115" s="317">
        <v>28.799999999999997</v>
      </c>
      <c r="J115" s="317">
        <v>29.049999999999997</v>
      </c>
      <c r="K115" s="317">
        <v>29.399999999999995</v>
      </c>
      <c r="L115" s="304">
        <v>28.7</v>
      </c>
      <c r="M115" s="304">
        <v>28.1</v>
      </c>
      <c r="N115" s="319">
        <v>67326000</v>
      </c>
      <c r="O115" s="320">
        <v>3.5475792988313858E-3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164.1</v>
      </c>
      <c r="E116" s="316">
        <v>163.79999999999998</v>
      </c>
      <c r="F116" s="317">
        <v>162.64999999999998</v>
      </c>
      <c r="G116" s="317">
        <v>161.19999999999999</v>
      </c>
      <c r="H116" s="317">
        <v>160.04999999999998</v>
      </c>
      <c r="I116" s="317">
        <v>165.24999999999997</v>
      </c>
      <c r="J116" s="317">
        <v>166.4</v>
      </c>
      <c r="K116" s="317">
        <v>167.84999999999997</v>
      </c>
      <c r="L116" s="304">
        <v>164.95</v>
      </c>
      <c r="M116" s="304">
        <v>162.35</v>
      </c>
      <c r="N116" s="319">
        <v>16808000</v>
      </c>
      <c r="O116" s="320">
        <v>1.3018322082931534E-2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1256.95</v>
      </c>
      <c r="E117" s="316">
        <v>1252.4666666666665</v>
      </c>
      <c r="F117" s="317">
        <v>1231.9333333333329</v>
      </c>
      <c r="G117" s="317">
        <v>1206.9166666666665</v>
      </c>
      <c r="H117" s="317">
        <v>1186.383333333333</v>
      </c>
      <c r="I117" s="317">
        <v>1277.4833333333329</v>
      </c>
      <c r="J117" s="317">
        <v>1298.0166666666662</v>
      </c>
      <c r="K117" s="317">
        <v>1323.0333333333328</v>
      </c>
      <c r="L117" s="304">
        <v>1273</v>
      </c>
      <c r="M117" s="304">
        <v>1227.45</v>
      </c>
      <c r="N117" s="319">
        <v>1759054</v>
      </c>
      <c r="O117" s="320">
        <v>-1.7280582082764895E-2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757.55</v>
      </c>
      <c r="E118" s="316">
        <v>755.30000000000007</v>
      </c>
      <c r="F118" s="317">
        <v>749.75000000000011</v>
      </c>
      <c r="G118" s="317">
        <v>741.95</v>
      </c>
      <c r="H118" s="317">
        <v>736.40000000000009</v>
      </c>
      <c r="I118" s="317">
        <v>763.10000000000014</v>
      </c>
      <c r="J118" s="317">
        <v>768.65000000000009</v>
      </c>
      <c r="K118" s="317">
        <v>776.45000000000016</v>
      </c>
      <c r="L118" s="304">
        <v>760.85</v>
      </c>
      <c r="M118" s="304">
        <v>747.5</v>
      </c>
      <c r="N118" s="319">
        <v>1327700</v>
      </c>
      <c r="O118" s="320">
        <v>5.043712172158709E-2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181.55</v>
      </c>
      <c r="E119" s="316">
        <v>180.70000000000002</v>
      </c>
      <c r="F119" s="317">
        <v>178.60000000000002</v>
      </c>
      <c r="G119" s="317">
        <v>175.65</v>
      </c>
      <c r="H119" s="317">
        <v>173.55</v>
      </c>
      <c r="I119" s="317">
        <v>183.65000000000003</v>
      </c>
      <c r="J119" s="317">
        <v>185.75</v>
      </c>
      <c r="K119" s="317">
        <v>188.70000000000005</v>
      </c>
      <c r="L119" s="304">
        <v>182.8</v>
      </c>
      <c r="M119" s="304">
        <v>177.75</v>
      </c>
      <c r="N119" s="319">
        <v>16338400</v>
      </c>
      <c r="O119" s="320">
        <v>-1.9197752458248792E-2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100.55</v>
      </c>
      <c r="E120" s="316">
        <v>100.2</v>
      </c>
      <c r="F120" s="317">
        <v>98.95</v>
      </c>
      <c r="G120" s="317">
        <v>97.35</v>
      </c>
      <c r="H120" s="317">
        <v>96.1</v>
      </c>
      <c r="I120" s="317">
        <v>101.80000000000001</v>
      </c>
      <c r="J120" s="317">
        <v>103.05000000000001</v>
      </c>
      <c r="K120" s="317">
        <v>104.65000000000002</v>
      </c>
      <c r="L120" s="304">
        <v>101.45</v>
      </c>
      <c r="M120" s="304">
        <v>98.6</v>
      </c>
      <c r="N120" s="319">
        <v>19074000</v>
      </c>
      <c r="O120" s="320">
        <v>1.7605633802816902E-2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2222.4499999999998</v>
      </c>
      <c r="E121" s="316">
        <v>2226.4333333333329</v>
      </c>
      <c r="F121" s="317">
        <v>2208.3666666666659</v>
      </c>
      <c r="G121" s="317">
        <v>2194.2833333333328</v>
      </c>
      <c r="H121" s="317">
        <v>2176.2166666666658</v>
      </c>
      <c r="I121" s="317">
        <v>2240.516666666666</v>
      </c>
      <c r="J121" s="317">
        <v>2258.5833333333326</v>
      </c>
      <c r="K121" s="317">
        <v>2272.6666666666661</v>
      </c>
      <c r="L121" s="304">
        <v>2244.5</v>
      </c>
      <c r="M121" s="304">
        <v>2212.35</v>
      </c>
      <c r="N121" s="319">
        <v>34310205</v>
      </c>
      <c r="O121" s="320">
        <v>2.0594862550698513E-2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34.5</v>
      </c>
      <c r="E122" s="316">
        <v>34.81666666666667</v>
      </c>
      <c r="F122" s="317">
        <v>33.88333333333334</v>
      </c>
      <c r="G122" s="317">
        <v>33.266666666666673</v>
      </c>
      <c r="H122" s="317">
        <v>32.333333333333343</v>
      </c>
      <c r="I122" s="317">
        <v>35.433333333333337</v>
      </c>
      <c r="J122" s="317">
        <v>36.36666666666666</v>
      </c>
      <c r="K122" s="317">
        <v>36.983333333333334</v>
      </c>
      <c r="L122" s="304">
        <v>35.75</v>
      </c>
      <c r="M122" s="304">
        <v>34.200000000000003</v>
      </c>
      <c r="N122" s="319">
        <v>52763000</v>
      </c>
      <c r="O122" s="320">
        <v>1.908256880733945E-2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832.4</v>
      </c>
      <c r="E123" s="316">
        <v>832.63333333333333</v>
      </c>
      <c r="F123" s="317">
        <v>825.26666666666665</v>
      </c>
      <c r="G123" s="317">
        <v>818.13333333333333</v>
      </c>
      <c r="H123" s="317">
        <v>810.76666666666665</v>
      </c>
      <c r="I123" s="317">
        <v>839.76666666666665</v>
      </c>
      <c r="J123" s="317">
        <v>847.13333333333321</v>
      </c>
      <c r="K123" s="317">
        <v>854.26666666666665</v>
      </c>
      <c r="L123" s="304">
        <v>840</v>
      </c>
      <c r="M123" s="304">
        <v>825.5</v>
      </c>
      <c r="N123" s="319">
        <v>5851500</v>
      </c>
      <c r="O123" s="320">
        <v>-6.7472947167409297E-3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192.6</v>
      </c>
      <c r="E124" s="316">
        <v>191.53333333333333</v>
      </c>
      <c r="F124" s="317">
        <v>189.96666666666667</v>
      </c>
      <c r="G124" s="317">
        <v>187.33333333333334</v>
      </c>
      <c r="H124" s="317">
        <v>185.76666666666668</v>
      </c>
      <c r="I124" s="317">
        <v>194.16666666666666</v>
      </c>
      <c r="J124" s="317">
        <v>195.73333333333332</v>
      </c>
      <c r="K124" s="317">
        <v>198.36666666666665</v>
      </c>
      <c r="L124" s="304">
        <v>193.1</v>
      </c>
      <c r="M124" s="304">
        <v>188.9</v>
      </c>
      <c r="N124" s="319">
        <v>106053000</v>
      </c>
      <c r="O124" s="320">
        <v>-9.4429500112082499E-3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20394.25</v>
      </c>
      <c r="E125" s="316">
        <v>20328.600000000002</v>
      </c>
      <c r="F125" s="317">
        <v>20165.650000000005</v>
      </c>
      <c r="G125" s="317">
        <v>19937.050000000003</v>
      </c>
      <c r="H125" s="317">
        <v>19774.100000000006</v>
      </c>
      <c r="I125" s="317">
        <v>20557.200000000004</v>
      </c>
      <c r="J125" s="317">
        <v>20720.150000000001</v>
      </c>
      <c r="K125" s="317">
        <v>20948.750000000004</v>
      </c>
      <c r="L125" s="304">
        <v>20491.55</v>
      </c>
      <c r="M125" s="304">
        <v>20100</v>
      </c>
      <c r="N125" s="319">
        <v>150500</v>
      </c>
      <c r="O125" s="320">
        <v>1.6638935108153079E-3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1279.2</v>
      </c>
      <c r="E126" s="316">
        <v>1281.7</v>
      </c>
      <c r="F126" s="317">
        <v>1268.5</v>
      </c>
      <c r="G126" s="317">
        <v>1257.8</v>
      </c>
      <c r="H126" s="317">
        <v>1244.5999999999999</v>
      </c>
      <c r="I126" s="317">
        <v>1292.4000000000001</v>
      </c>
      <c r="J126" s="317">
        <v>1305.6000000000004</v>
      </c>
      <c r="K126" s="317">
        <v>1316.3000000000002</v>
      </c>
      <c r="L126" s="304">
        <v>1294.9000000000001</v>
      </c>
      <c r="M126" s="304">
        <v>1271</v>
      </c>
      <c r="N126" s="319">
        <v>2046550</v>
      </c>
      <c r="O126" s="320">
        <v>5.6756756756756758E-3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4148.3</v>
      </c>
      <c r="E127" s="316">
        <v>4163.4000000000005</v>
      </c>
      <c r="F127" s="317">
        <v>4124.9000000000015</v>
      </c>
      <c r="G127" s="317">
        <v>4101.5000000000009</v>
      </c>
      <c r="H127" s="317">
        <v>4063.0000000000018</v>
      </c>
      <c r="I127" s="317">
        <v>4186.8000000000011</v>
      </c>
      <c r="J127" s="317">
        <v>4225.2999999999993</v>
      </c>
      <c r="K127" s="317">
        <v>4248.7000000000007</v>
      </c>
      <c r="L127" s="304">
        <v>4201.8999999999996</v>
      </c>
      <c r="M127" s="304">
        <v>4140</v>
      </c>
      <c r="N127" s="319">
        <v>645500</v>
      </c>
      <c r="O127" s="320">
        <v>1.9747235387045814E-2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655.9</v>
      </c>
      <c r="E128" s="316">
        <v>656.7833333333333</v>
      </c>
      <c r="F128" s="317">
        <v>645.96666666666658</v>
      </c>
      <c r="G128" s="317">
        <v>636.0333333333333</v>
      </c>
      <c r="H128" s="317">
        <v>625.21666666666658</v>
      </c>
      <c r="I128" s="317">
        <v>666.71666666666658</v>
      </c>
      <c r="J128" s="317">
        <v>677.53333333333319</v>
      </c>
      <c r="K128" s="317">
        <v>687.46666666666658</v>
      </c>
      <c r="L128" s="304">
        <v>667.6</v>
      </c>
      <c r="M128" s="304">
        <v>646.85</v>
      </c>
      <c r="N128" s="319">
        <v>3981323</v>
      </c>
      <c r="O128" s="320">
        <v>2.9137931034482759E-2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522.95000000000005</v>
      </c>
      <c r="E129" s="316">
        <v>524.5</v>
      </c>
      <c r="F129" s="317">
        <v>519.54999999999995</v>
      </c>
      <c r="G129" s="317">
        <v>516.15</v>
      </c>
      <c r="H129" s="317">
        <v>511.19999999999993</v>
      </c>
      <c r="I129" s="317">
        <v>527.9</v>
      </c>
      <c r="J129" s="317">
        <v>532.85</v>
      </c>
      <c r="K129" s="317">
        <v>536.25</v>
      </c>
      <c r="L129" s="304">
        <v>529.45000000000005</v>
      </c>
      <c r="M129" s="304">
        <v>521.1</v>
      </c>
      <c r="N129" s="319">
        <v>36300600</v>
      </c>
      <c r="O129" s="320">
        <v>9.7749045875847023E-3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468.75</v>
      </c>
      <c r="E130" s="316">
        <v>466.59999999999997</v>
      </c>
      <c r="F130" s="317">
        <v>463.34999999999991</v>
      </c>
      <c r="G130" s="317">
        <v>457.94999999999993</v>
      </c>
      <c r="H130" s="317">
        <v>454.69999999999987</v>
      </c>
      <c r="I130" s="317">
        <v>471.99999999999994</v>
      </c>
      <c r="J130" s="317">
        <v>475.25000000000006</v>
      </c>
      <c r="K130" s="317">
        <v>480.65</v>
      </c>
      <c r="L130" s="304">
        <v>469.85</v>
      </c>
      <c r="M130" s="304">
        <v>461.2</v>
      </c>
      <c r="N130" s="319">
        <v>4414500</v>
      </c>
      <c r="O130" s="320">
        <v>-6.4145847400405133E-3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306</v>
      </c>
      <c r="E131" s="316">
        <v>307.58333333333331</v>
      </c>
      <c r="F131" s="317">
        <v>303.16666666666663</v>
      </c>
      <c r="G131" s="317">
        <v>300.33333333333331</v>
      </c>
      <c r="H131" s="317">
        <v>295.91666666666663</v>
      </c>
      <c r="I131" s="317">
        <v>310.41666666666663</v>
      </c>
      <c r="J131" s="317">
        <v>314.83333333333326</v>
      </c>
      <c r="K131" s="317">
        <v>317.66666666666663</v>
      </c>
      <c r="L131" s="304">
        <v>312</v>
      </c>
      <c r="M131" s="304">
        <v>304.75</v>
      </c>
      <c r="N131" s="319">
        <v>6606000</v>
      </c>
      <c r="O131" s="320">
        <v>3.0367446097783178E-3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508.1</v>
      </c>
      <c r="E132" s="316">
        <v>509.60000000000008</v>
      </c>
      <c r="F132" s="317">
        <v>504.00000000000011</v>
      </c>
      <c r="G132" s="317">
        <v>499.90000000000003</v>
      </c>
      <c r="H132" s="317">
        <v>494.30000000000007</v>
      </c>
      <c r="I132" s="317">
        <v>513.70000000000016</v>
      </c>
      <c r="J132" s="317">
        <v>519.30000000000018</v>
      </c>
      <c r="K132" s="317">
        <v>523.4000000000002</v>
      </c>
      <c r="L132" s="304">
        <v>515.20000000000005</v>
      </c>
      <c r="M132" s="304">
        <v>505.5</v>
      </c>
      <c r="N132" s="319">
        <v>18821700</v>
      </c>
      <c r="O132" s="320">
        <v>1.9599239432499634E-2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145.55000000000001</v>
      </c>
      <c r="E133" s="316">
        <v>142.78333333333333</v>
      </c>
      <c r="F133" s="317">
        <v>139.11666666666667</v>
      </c>
      <c r="G133" s="317">
        <v>132.68333333333334</v>
      </c>
      <c r="H133" s="317">
        <v>129.01666666666668</v>
      </c>
      <c r="I133" s="317">
        <v>149.21666666666667</v>
      </c>
      <c r="J133" s="317">
        <v>152.88333333333335</v>
      </c>
      <c r="K133" s="317">
        <v>159.31666666666666</v>
      </c>
      <c r="L133" s="304">
        <v>146.44999999999999</v>
      </c>
      <c r="M133" s="304">
        <v>136.35</v>
      </c>
      <c r="N133" s="319">
        <v>76619400</v>
      </c>
      <c r="O133" s="320">
        <v>4.9582259701725619E-2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54.8</v>
      </c>
      <c r="E134" s="316">
        <v>54.583333333333336</v>
      </c>
      <c r="F134" s="317">
        <v>54.216666666666669</v>
      </c>
      <c r="G134" s="317">
        <v>53.633333333333333</v>
      </c>
      <c r="H134" s="317">
        <v>53.266666666666666</v>
      </c>
      <c r="I134" s="317">
        <v>55.166666666666671</v>
      </c>
      <c r="J134" s="317">
        <v>55.533333333333331</v>
      </c>
      <c r="K134" s="317">
        <v>56.116666666666674</v>
      </c>
      <c r="L134" s="304">
        <v>54.95</v>
      </c>
      <c r="M134" s="304">
        <v>54</v>
      </c>
      <c r="N134" s="319">
        <v>68215500</v>
      </c>
      <c r="O134" s="320">
        <v>-1.5807152736613318E-3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379.25</v>
      </c>
      <c r="E135" s="316">
        <v>380.55</v>
      </c>
      <c r="F135" s="317">
        <v>372.90000000000003</v>
      </c>
      <c r="G135" s="317">
        <v>366.55</v>
      </c>
      <c r="H135" s="317">
        <v>358.90000000000003</v>
      </c>
      <c r="I135" s="317">
        <v>386.90000000000003</v>
      </c>
      <c r="J135" s="317">
        <v>394.55</v>
      </c>
      <c r="K135" s="317">
        <v>400.90000000000003</v>
      </c>
      <c r="L135" s="304">
        <v>388.2</v>
      </c>
      <c r="M135" s="304">
        <v>374.2</v>
      </c>
      <c r="N135" s="319">
        <v>25219500</v>
      </c>
      <c r="O135" s="320">
        <v>5.6263557483731018E-3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2721.2</v>
      </c>
      <c r="E136" s="316">
        <v>2702.9666666666667</v>
      </c>
      <c r="F136" s="317">
        <v>2671.2333333333336</v>
      </c>
      <c r="G136" s="317">
        <v>2621.2666666666669</v>
      </c>
      <c r="H136" s="317">
        <v>2589.5333333333338</v>
      </c>
      <c r="I136" s="317">
        <v>2752.9333333333334</v>
      </c>
      <c r="J136" s="317">
        <v>2784.6666666666661</v>
      </c>
      <c r="K136" s="317">
        <v>2834.6333333333332</v>
      </c>
      <c r="L136" s="304">
        <v>2734.7</v>
      </c>
      <c r="M136" s="304">
        <v>2653</v>
      </c>
      <c r="N136" s="319">
        <v>7418400</v>
      </c>
      <c r="O136" s="320">
        <v>7.9872483514563955E-2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849</v>
      </c>
      <c r="E137" s="316">
        <v>846.9</v>
      </c>
      <c r="F137" s="317">
        <v>837.15</v>
      </c>
      <c r="G137" s="317">
        <v>825.3</v>
      </c>
      <c r="H137" s="317">
        <v>815.55</v>
      </c>
      <c r="I137" s="317">
        <v>858.75</v>
      </c>
      <c r="J137" s="317">
        <v>868.5</v>
      </c>
      <c r="K137" s="317">
        <v>880.35</v>
      </c>
      <c r="L137" s="304">
        <v>856.65</v>
      </c>
      <c r="M137" s="304">
        <v>835.05</v>
      </c>
      <c r="N137" s="319">
        <v>11874000</v>
      </c>
      <c r="O137" s="320">
        <v>-3.1136786448643886E-2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1205.5999999999999</v>
      </c>
      <c r="E138" s="316">
        <v>1206.4666666666667</v>
      </c>
      <c r="F138" s="317">
        <v>1194.9833333333333</v>
      </c>
      <c r="G138" s="317">
        <v>1184.3666666666666</v>
      </c>
      <c r="H138" s="317">
        <v>1172.8833333333332</v>
      </c>
      <c r="I138" s="317">
        <v>1217.0833333333335</v>
      </c>
      <c r="J138" s="317">
        <v>1228.5666666666671</v>
      </c>
      <c r="K138" s="317">
        <v>1239.1833333333336</v>
      </c>
      <c r="L138" s="304">
        <v>1217.95</v>
      </c>
      <c r="M138" s="304">
        <v>1195.8499999999999</v>
      </c>
      <c r="N138" s="319">
        <v>5238000</v>
      </c>
      <c r="O138" s="320">
        <v>8.2286704200952802E-3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2830</v>
      </c>
      <c r="E139" s="316">
        <v>2835.7666666666664</v>
      </c>
      <c r="F139" s="317">
        <v>2814.2333333333327</v>
      </c>
      <c r="G139" s="317">
        <v>2798.4666666666662</v>
      </c>
      <c r="H139" s="317">
        <v>2776.9333333333325</v>
      </c>
      <c r="I139" s="317">
        <v>2851.5333333333328</v>
      </c>
      <c r="J139" s="317">
        <v>2873.0666666666666</v>
      </c>
      <c r="K139" s="317">
        <v>2888.833333333333</v>
      </c>
      <c r="L139" s="304">
        <v>2857.3</v>
      </c>
      <c r="M139" s="304">
        <v>2820</v>
      </c>
      <c r="N139" s="319">
        <v>890500</v>
      </c>
      <c r="O139" s="320">
        <v>4.0303738317757007E-2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311.45</v>
      </c>
      <c r="E140" s="316">
        <v>311.45</v>
      </c>
      <c r="F140" s="317">
        <v>309.39999999999998</v>
      </c>
      <c r="G140" s="317">
        <v>307.34999999999997</v>
      </c>
      <c r="H140" s="317">
        <v>305.29999999999995</v>
      </c>
      <c r="I140" s="317">
        <v>313.5</v>
      </c>
      <c r="J140" s="317">
        <v>315.55000000000007</v>
      </c>
      <c r="K140" s="317">
        <v>317.60000000000002</v>
      </c>
      <c r="L140" s="304">
        <v>313.5</v>
      </c>
      <c r="M140" s="304">
        <v>309.39999999999998</v>
      </c>
      <c r="N140" s="319">
        <v>2724000</v>
      </c>
      <c r="O140" s="320">
        <v>-1.7316017316017316E-2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473.5</v>
      </c>
      <c r="E141" s="316">
        <v>476.08333333333331</v>
      </c>
      <c r="F141" s="317">
        <v>469.16666666666663</v>
      </c>
      <c r="G141" s="317">
        <v>464.83333333333331</v>
      </c>
      <c r="H141" s="317">
        <v>457.91666666666663</v>
      </c>
      <c r="I141" s="317">
        <v>480.41666666666663</v>
      </c>
      <c r="J141" s="317">
        <v>487.33333333333326</v>
      </c>
      <c r="K141" s="317">
        <v>491.66666666666663</v>
      </c>
      <c r="L141" s="304">
        <v>483</v>
      </c>
      <c r="M141" s="304">
        <v>471.75</v>
      </c>
      <c r="N141" s="319">
        <v>4831400</v>
      </c>
      <c r="O141" s="320">
        <v>3.3852606351108448E-2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979.65</v>
      </c>
      <c r="E142" s="316">
        <v>972.55000000000007</v>
      </c>
      <c r="F142" s="317">
        <v>963.10000000000014</v>
      </c>
      <c r="G142" s="317">
        <v>946.55000000000007</v>
      </c>
      <c r="H142" s="317">
        <v>937.10000000000014</v>
      </c>
      <c r="I142" s="317">
        <v>989.10000000000014</v>
      </c>
      <c r="J142" s="317">
        <v>998.55000000000018</v>
      </c>
      <c r="K142" s="317">
        <v>1015.1000000000001</v>
      </c>
      <c r="L142" s="304">
        <v>982</v>
      </c>
      <c r="M142" s="304">
        <v>956</v>
      </c>
      <c r="N142" s="319">
        <v>1277500</v>
      </c>
      <c r="O142" s="320">
        <v>-9.9654662062160823E-2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4154.3999999999996</v>
      </c>
      <c r="E143" s="316">
        <v>4131.3499999999995</v>
      </c>
      <c r="F143" s="317">
        <v>4095.6999999999989</v>
      </c>
      <c r="G143" s="317">
        <v>4036.9999999999995</v>
      </c>
      <c r="H143" s="317">
        <v>4001.349999999999</v>
      </c>
      <c r="I143" s="317">
        <v>4190.0499999999993</v>
      </c>
      <c r="J143" s="317">
        <v>4225.6999999999989</v>
      </c>
      <c r="K143" s="317">
        <v>4284.3999999999987</v>
      </c>
      <c r="L143" s="304">
        <v>4167</v>
      </c>
      <c r="M143" s="304">
        <v>4072.65</v>
      </c>
      <c r="N143" s="319">
        <v>1863800</v>
      </c>
      <c r="O143" s="320">
        <v>2.3391170656709863E-2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512.15</v>
      </c>
      <c r="E144" s="316">
        <v>514.58333333333337</v>
      </c>
      <c r="F144" s="317">
        <v>508.16666666666674</v>
      </c>
      <c r="G144" s="317">
        <v>504.18333333333339</v>
      </c>
      <c r="H144" s="317">
        <v>497.76666666666677</v>
      </c>
      <c r="I144" s="317">
        <v>518.56666666666672</v>
      </c>
      <c r="J144" s="317">
        <v>524.98333333333346</v>
      </c>
      <c r="K144" s="317">
        <v>528.9666666666667</v>
      </c>
      <c r="L144" s="304">
        <v>521</v>
      </c>
      <c r="M144" s="304">
        <v>510.6</v>
      </c>
      <c r="N144" s="319">
        <v>9388600</v>
      </c>
      <c r="O144" s="320">
        <v>3.5709163917969307E-2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138.05000000000001</v>
      </c>
      <c r="E145" s="316">
        <v>137.83333333333334</v>
      </c>
      <c r="F145" s="317">
        <v>136.66666666666669</v>
      </c>
      <c r="G145" s="317">
        <v>135.28333333333333</v>
      </c>
      <c r="H145" s="317">
        <v>134.11666666666667</v>
      </c>
      <c r="I145" s="317">
        <v>139.2166666666667</v>
      </c>
      <c r="J145" s="317">
        <v>140.38333333333338</v>
      </c>
      <c r="K145" s="317">
        <v>141.76666666666671</v>
      </c>
      <c r="L145" s="304">
        <v>139</v>
      </c>
      <c r="M145" s="304">
        <v>136.44999999999999</v>
      </c>
      <c r="N145" s="319">
        <v>107886200</v>
      </c>
      <c r="O145" s="320">
        <v>-6.7120570417627187E-2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675.4</v>
      </c>
      <c r="E146" s="316">
        <v>676.05</v>
      </c>
      <c r="F146" s="317">
        <v>670.14999999999986</v>
      </c>
      <c r="G146" s="317">
        <v>664.89999999999986</v>
      </c>
      <c r="H146" s="317">
        <v>658.99999999999977</v>
      </c>
      <c r="I146" s="317">
        <v>681.3</v>
      </c>
      <c r="J146" s="317">
        <v>687.2</v>
      </c>
      <c r="K146" s="317">
        <v>692.45</v>
      </c>
      <c r="L146" s="304">
        <v>681.95</v>
      </c>
      <c r="M146" s="304">
        <v>670.8</v>
      </c>
      <c r="N146" s="319">
        <v>2069000</v>
      </c>
      <c r="O146" s="320">
        <v>4.4949494949494948E-2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331.7</v>
      </c>
      <c r="E147" s="316">
        <v>330.43333333333334</v>
      </c>
      <c r="F147" s="317">
        <v>325.51666666666665</v>
      </c>
      <c r="G147" s="317">
        <v>319.33333333333331</v>
      </c>
      <c r="H147" s="317">
        <v>314.41666666666663</v>
      </c>
      <c r="I147" s="317">
        <v>336.61666666666667</v>
      </c>
      <c r="J147" s="317">
        <v>341.5333333333333</v>
      </c>
      <c r="K147" s="317">
        <v>347.7166666666667</v>
      </c>
      <c r="L147" s="304">
        <v>335.35</v>
      </c>
      <c r="M147" s="304">
        <v>324.25</v>
      </c>
      <c r="N147" s="319">
        <v>27628800</v>
      </c>
      <c r="O147" s="320">
        <v>2.2138037172960815E-2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217.85</v>
      </c>
      <c r="E148" s="316">
        <v>215.75</v>
      </c>
      <c r="F148" s="317">
        <v>211.15</v>
      </c>
      <c r="G148" s="317">
        <v>204.45000000000002</v>
      </c>
      <c r="H148" s="317">
        <v>199.85000000000002</v>
      </c>
      <c r="I148" s="317">
        <v>222.45</v>
      </c>
      <c r="J148" s="317">
        <v>227.05</v>
      </c>
      <c r="K148" s="317">
        <v>233.74999999999997</v>
      </c>
      <c r="L148" s="304">
        <v>220.35</v>
      </c>
      <c r="M148" s="304">
        <v>209.05</v>
      </c>
      <c r="N148" s="319">
        <v>32652000</v>
      </c>
      <c r="O148" s="320">
        <v>1.8147801683816651E-2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9" sqref="F2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44111</v>
      </c>
    </row>
    <row r="7" spans="1:15">
      <c r="A7"/>
    </row>
    <row r="8" spans="1:15" ht="28.5" customHeight="1">
      <c r="A8" s="529" t="s">
        <v>16</v>
      </c>
      <c r="B8" s="530" t="s">
        <v>18</v>
      </c>
      <c r="C8" s="528" t="s">
        <v>19</v>
      </c>
      <c r="D8" s="528" t="s">
        <v>20</v>
      </c>
      <c r="E8" s="528" t="s">
        <v>21</v>
      </c>
      <c r="F8" s="528"/>
      <c r="G8" s="528"/>
      <c r="H8" s="528" t="s">
        <v>22</v>
      </c>
      <c r="I8" s="528"/>
      <c r="J8" s="528"/>
      <c r="K8" s="274"/>
      <c r="L8" s="282"/>
      <c r="M8" s="282"/>
    </row>
    <row r="9" spans="1:15" ht="36" customHeight="1">
      <c r="A9" s="524"/>
      <c r="B9" s="526"/>
      <c r="C9" s="531" t="s">
        <v>23</v>
      </c>
      <c r="D9" s="53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11662.4</v>
      </c>
      <c r="D10" s="303">
        <v>11635.666666666666</v>
      </c>
      <c r="E10" s="303">
        <v>11591.033333333333</v>
      </c>
      <c r="F10" s="303">
        <v>11519.666666666666</v>
      </c>
      <c r="G10" s="303">
        <v>11475.033333333333</v>
      </c>
      <c r="H10" s="303">
        <v>11707.033333333333</v>
      </c>
      <c r="I10" s="303">
        <v>11751.666666666668</v>
      </c>
      <c r="J10" s="303">
        <v>11823.033333333333</v>
      </c>
      <c r="K10" s="302">
        <v>11680.3</v>
      </c>
      <c r="L10" s="302">
        <v>11564.3</v>
      </c>
      <c r="M10" s="307"/>
    </row>
    <row r="11" spans="1:15">
      <c r="A11" s="301">
        <v>2</v>
      </c>
      <c r="B11" s="277" t="s">
        <v>220</v>
      </c>
      <c r="C11" s="304">
        <v>22853.7</v>
      </c>
      <c r="D11" s="279">
        <v>22756.083333333332</v>
      </c>
      <c r="E11" s="279">
        <v>22618.666666666664</v>
      </c>
      <c r="F11" s="279">
        <v>22383.633333333331</v>
      </c>
      <c r="G11" s="279">
        <v>22246.216666666664</v>
      </c>
      <c r="H11" s="279">
        <v>22991.116666666665</v>
      </c>
      <c r="I11" s="279">
        <v>23128.533333333329</v>
      </c>
      <c r="J11" s="279">
        <v>23363.566666666666</v>
      </c>
      <c r="K11" s="304">
        <v>22893.5</v>
      </c>
      <c r="L11" s="304">
        <v>22521.05</v>
      </c>
      <c r="M11" s="307"/>
    </row>
    <row r="12" spans="1:15">
      <c r="A12" s="301">
        <v>3</v>
      </c>
      <c r="B12" s="285" t="s">
        <v>221</v>
      </c>
      <c r="C12" s="304">
        <v>1322.95</v>
      </c>
      <c r="D12" s="279">
        <v>1326.1000000000001</v>
      </c>
      <c r="E12" s="279">
        <v>1316.3000000000002</v>
      </c>
      <c r="F12" s="279">
        <v>1309.6500000000001</v>
      </c>
      <c r="G12" s="279">
        <v>1299.8500000000001</v>
      </c>
      <c r="H12" s="279">
        <v>1332.7500000000002</v>
      </c>
      <c r="I12" s="279">
        <v>1342.55</v>
      </c>
      <c r="J12" s="279">
        <v>1349.2000000000003</v>
      </c>
      <c r="K12" s="304">
        <v>1335.9</v>
      </c>
      <c r="L12" s="304">
        <v>1319.45</v>
      </c>
      <c r="M12" s="307"/>
    </row>
    <row r="13" spans="1:15">
      <c r="A13" s="301">
        <v>4</v>
      </c>
      <c r="B13" s="277" t="s">
        <v>222</v>
      </c>
      <c r="C13" s="304">
        <v>3096.6</v>
      </c>
      <c r="D13" s="279">
        <v>3095.4</v>
      </c>
      <c r="E13" s="279">
        <v>3084.9</v>
      </c>
      <c r="F13" s="279">
        <v>3073.2</v>
      </c>
      <c r="G13" s="279">
        <v>3062.7</v>
      </c>
      <c r="H13" s="279">
        <v>3107.1000000000004</v>
      </c>
      <c r="I13" s="279">
        <v>3117.6000000000004</v>
      </c>
      <c r="J13" s="279">
        <v>3129.3000000000006</v>
      </c>
      <c r="K13" s="304">
        <v>3105.9</v>
      </c>
      <c r="L13" s="304">
        <v>3083.7</v>
      </c>
      <c r="M13" s="307"/>
    </row>
    <row r="14" spans="1:15">
      <c r="A14" s="301">
        <v>5</v>
      </c>
      <c r="B14" s="277" t="s">
        <v>223</v>
      </c>
      <c r="C14" s="304">
        <v>20896.75</v>
      </c>
      <c r="D14" s="279">
        <v>20821.983333333334</v>
      </c>
      <c r="E14" s="279">
        <v>20648.666666666668</v>
      </c>
      <c r="F14" s="279">
        <v>20400.583333333336</v>
      </c>
      <c r="G14" s="279">
        <v>20227.26666666667</v>
      </c>
      <c r="H14" s="279">
        <v>21070.066666666666</v>
      </c>
      <c r="I14" s="279">
        <v>21243.383333333331</v>
      </c>
      <c r="J14" s="279">
        <v>21491.466666666664</v>
      </c>
      <c r="K14" s="304">
        <v>20995.3</v>
      </c>
      <c r="L14" s="304">
        <v>20573.900000000001</v>
      </c>
      <c r="M14" s="307"/>
    </row>
    <row r="15" spans="1:15">
      <c r="A15" s="301">
        <v>6</v>
      </c>
      <c r="B15" s="277" t="s">
        <v>224</v>
      </c>
      <c r="C15" s="304">
        <v>2261.6</v>
      </c>
      <c r="D15" s="279">
        <v>2266.0333333333333</v>
      </c>
      <c r="E15" s="279">
        <v>2252.1166666666668</v>
      </c>
      <c r="F15" s="279">
        <v>2242.6333333333337</v>
      </c>
      <c r="G15" s="279">
        <v>2228.7166666666672</v>
      </c>
      <c r="H15" s="279">
        <v>2275.5166666666664</v>
      </c>
      <c r="I15" s="279">
        <v>2289.4333333333334</v>
      </c>
      <c r="J15" s="279">
        <v>2298.9166666666661</v>
      </c>
      <c r="K15" s="304">
        <v>2279.9499999999998</v>
      </c>
      <c r="L15" s="304">
        <v>2256.5500000000002</v>
      </c>
      <c r="M15" s="307"/>
    </row>
    <row r="16" spans="1:15">
      <c r="A16" s="301">
        <v>7</v>
      </c>
      <c r="B16" s="277" t="s">
        <v>225</v>
      </c>
      <c r="C16" s="304">
        <v>4738.6499999999996</v>
      </c>
      <c r="D16" s="279">
        <v>4735.7</v>
      </c>
      <c r="E16" s="279">
        <v>4715.7999999999993</v>
      </c>
      <c r="F16" s="279">
        <v>4692.95</v>
      </c>
      <c r="G16" s="279">
        <v>4673.0499999999993</v>
      </c>
      <c r="H16" s="279">
        <v>4758.5499999999993</v>
      </c>
      <c r="I16" s="279">
        <v>4778.4499999999989</v>
      </c>
      <c r="J16" s="279">
        <v>4801.2999999999993</v>
      </c>
      <c r="K16" s="304">
        <v>4755.6000000000004</v>
      </c>
      <c r="L16" s="304">
        <v>4712.8500000000004</v>
      </c>
      <c r="M16" s="307"/>
    </row>
    <row r="17" spans="1:13">
      <c r="A17" s="301">
        <v>8</v>
      </c>
      <c r="B17" s="277" t="s">
        <v>802</v>
      </c>
      <c r="C17" s="277">
        <v>1014.2</v>
      </c>
      <c r="D17" s="279">
        <v>1012.9</v>
      </c>
      <c r="E17" s="279">
        <v>1006.4</v>
      </c>
      <c r="F17" s="279">
        <v>998.6</v>
      </c>
      <c r="G17" s="279">
        <v>992.1</v>
      </c>
      <c r="H17" s="279">
        <v>1020.6999999999999</v>
      </c>
      <c r="I17" s="279">
        <v>1027.1999999999998</v>
      </c>
      <c r="J17" s="279">
        <v>1035</v>
      </c>
      <c r="K17" s="277">
        <v>1019.4</v>
      </c>
      <c r="L17" s="277">
        <v>1005.1</v>
      </c>
      <c r="M17" s="277">
        <v>1.22505</v>
      </c>
    </row>
    <row r="18" spans="1:13">
      <c r="A18" s="301">
        <v>9</v>
      </c>
      <c r="B18" s="277" t="s">
        <v>295</v>
      </c>
      <c r="C18" s="277">
        <v>15975.35</v>
      </c>
      <c r="D18" s="279">
        <v>16016.266666666668</v>
      </c>
      <c r="E18" s="279">
        <v>15859.083333333336</v>
      </c>
      <c r="F18" s="279">
        <v>15742.816666666668</v>
      </c>
      <c r="G18" s="279">
        <v>15585.633333333335</v>
      </c>
      <c r="H18" s="279">
        <v>16132.533333333336</v>
      </c>
      <c r="I18" s="279">
        <v>16289.716666666667</v>
      </c>
      <c r="J18" s="279">
        <v>16405.983333333337</v>
      </c>
      <c r="K18" s="277">
        <v>16173.45</v>
      </c>
      <c r="L18" s="277">
        <v>15900</v>
      </c>
      <c r="M18" s="277">
        <v>7.3770000000000002E-2</v>
      </c>
    </row>
    <row r="19" spans="1:13">
      <c r="A19" s="301">
        <v>10</v>
      </c>
      <c r="B19" s="277" t="s">
        <v>227</v>
      </c>
      <c r="C19" s="277">
        <v>64.05</v>
      </c>
      <c r="D19" s="279">
        <v>64.266666666666666</v>
      </c>
      <c r="E19" s="279">
        <v>63.583333333333329</v>
      </c>
      <c r="F19" s="279">
        <v>63.11666666666666</v>
      </c>
      <c r="G19" s="279">
        <v>62.433333333333323</v>
      </c>
      <c r="H19" s="279">
        <v>64.733333333333334</v>
      </c>
      <c r="I19" s="279">
        <v>65.416666666666671</v>
      </c>
      <c r="J19" s="279">
        <v>65.88333333333334</v>
      </c>
      <c r="K19" s="277">
        <v>64.95</v>
      </c>
      <c r="L19" s="277">
        <v>63.8</v>
      </c>
      <c r="M19" s="277">
        <v>9.0554900000000007</v>
      </c>
    </row>
    <row r="20" spans="1:13">
      <c r="A20" s="301">
        <v>11</v>
      </c>
      <c r="B20" s="277" t="s">
        <v>228</v>
      </c>
      <c r="C20" s="277">
        <v>132.35</v>
      </c>
      <c r="D20" s="279">
        <v>133.36666666666665</v>
      </c>
      <c r="E20" s="279">
        <v>130.2833333333333</v>
      </c>
      <c r="F20" s="279">
        <v>128.21666666666667</v>
      </c>
      <c r="G20" s="279">
        <v>125.13333333333333</v>
      </c>
      <c r="H20" s="279">
        <v>135.43333333333328</v>
      </c>
      <c r="I20" s="279">
        <v>138.51666666666659</v>
      </c>
      <c r="J20" s="279">
        <v>140.58333333333326</v>
      </c>
      <c r="K20" s="277">
        <v>136.44999999999999</v>
      </c>
      <c r="L20" s="277">
        <v>131.30000000000001</v>
      </c>
      <c r="M20" s="277">
        <v>25.99446</v>
      </c>
    </row>
    <row r="21" spans="1:13">
      <c r="A21" s="301">
        <v>12</v>
      </c>
      <c r="B21" s="277" t="s">
        <v>38</v>
      </c>
      <c r="C21" s="277">
        <v>1437.7</v>
      </c>
      <c r="D21" s="279">
        <v>1434.1499999999999</v>
      </c>
      <c r="E21" s="279">
        <v>1419.7999999999997</v>
      </c>
      <c r="F21" s="279">
        <v>1401.8999999999999</v>
      </c>
      <c r="G21" s="279">
        <v>1387.5499999999997</v>
      </c>
      <c r="H21" s="279">
        <v>1452.0499999999997</v>
      </c>
      <c r="I21" s="279">
        <v>1466.3999999999996</v>
      </c>
      <c r="J21" s="279">
        <v>1484.2999999999997</v>
      </c>
      <c r="K21" s="277">
        <v>1448.5</v>
      </c>
      <c r="L21" s="277">
        <v>1416.25</v>
      </c>
      <c r="M21" s="277">
        <v>7.6416700000000004</v>
      </c>
    </row>
    <row r="22" spans="1:13">
      <c r="A22" s="301">
        <v>13</v>
      </c>
      <c r="B22" s="277" t="s">
        <v>296</v>
      </c>
      <c r="C22" s="277">
        <v>200.8</v>
      </c>
      <c r="D22" s="279">
        <v>200.73333333333335</v>
      </c>
      <c r="E22" s="279">
        <v>198.16666666666669</v>
      </c>
      <c r="F22" s="279">
        <v>195.53333333333333</v>
      </c>
      <c r="G22" s="279">
        <v>192.96666666666667</v>
      </c>
      <c r="H22" s="279">
        <v>203.3666666666667</v>
      </c>
      <c r="I22" s="279">
        <v>205.93333333333337</v>
      </c>
      <c r="J22" s="279">
        <v>208.56666666666672</v>
      </c>
      <c r="K22" s="277">
        <v>203.3</v>
      </c>
      <c r="L22" s="277">
        <v>198.1</v>
      </c>
      <c r="M22" s="277">
        <v>19.37059</v>
      </c>
    </row>
    <row r="23" spans="1:13">
      <c r="A23" s="301">
        <v>14</v>
      </c>
      <c r="B23" s="277" t="s">
        <v>41</v>
      </c>
      <c r="C23" s="277">
        <v>362.9</v>
      </c>
      <c r="D23" s="279">
        <v>360.75</v>
      </c>
      <c r="E23" s="279">
        <v>357</v>
      </c>
      <c r="F23" s="279">
        <v>351.1</v>
      </c>
      <c r="G23" s="279">
        <v>347.35</v>
      </c>
      <c r="H23" s="279">
        <v>366.65</v>
      </c>
      <c r="I23" s="279">
        <v>370.4</v>
      </c>
      <c r="J23" s="279">
        <v>376.29999999999995</v>
      </c>
      <c r="K23" s="277">
        <v>364.5</v>
      </c>
      <c r="L23" s="277">
        <v>354.85</v>
      </c>
      <c r="M23" s="277">
        <v>74.83578</v>
      </c>
    </row>
    <row r="24" spans="1:13">
      <c r="A24" s="301">
        <v>15</v>
      </c>
      <c r="B24" s="277" t="s">
        <v>43</v>
      </c>
      <c r="C24" s="277">
        <v>36.85</v>
      </c>
      <c r="D24" s="279">
        <v>36.949999999999996</v>
      </c>
      <c r="E24" s="279">
        <v>36.749999999999993</v>
      </c>
      <c r="F24" s="279">
        <v>36.65</v>
      </c>
      <c r="G24" s="279">
        <v>36.449999999999996</v>
      </c>
      <c r="H24" s="279">
        <v>37.04999999999999</v>
      </c>
      <c r="I24" s="279">
        <v>37.249999999999993</v>
      </c>
      <c r="J24" s="279">
        <v>37.349999999999987</v>
      </c>
      <c r="K24" s="277">
        <v>37.15</v>
      </c>
      <c r="L24" s="277">
        <v>36.85</v>
      </c>
      <c r="M24" s="277">
        <v>5.1841499999999998</v>
      </c>
    </row>
    <row r="25" spans="1:13">
      <c r="A25" s="301">
        <v>16</v>
      </c>
      <c r="B25" s="277" t="s">
        <v>298</v>
      </c>
      <c r="C25" s="277">
        <v>259.89999999999998</v>
      </c>
      <c r="D25" s="279">
        <v>260.63333333333338</v>
      </c>
      <c r="E25" s="279">
        <v>257.46666666666675</v>
      </c>
      <c r="F25" s="279">
        <v>255.03333333333336</v>
      </c>
      <c r="G25" s="279">
        <v>251.86666666666673</v>
      </c>
      <c r="H25" s="279">
        <v>263.06666666666678</v>
      </c>
      <c r="I25" s="279">
        <v>266.23333333333341</v>
      </c>
      <c r="J25" s="279">
        <v>268.6666666666668</v>
      </c>
      <c r="K25" s="277">
        <v>263.8</v>
      </c>
      <c r="L25" s="277">
        <v>258.2</v>
      </c>
      <c r="M25" s="277">
        <v>3.32944</v>
      </c>
    </row>
    <row r="26" spans="1:13">
      <c r="A26" s="301">
        <v>17</v>
      </c>
      <c r="B26" s="277" t="s">
        <v>229</v>
      </c>
      <c r="C26" s="277">
        <v>1592.7</v>
      </c>
      <c r="D26" s="279">
        <v>1597.55</v>
      </c>
      <c r="E26" s="279">
        <v>1575.1499999999999</v>
      </c>
      <c r="F26" s="279">
        <v>1557.6</v>
      </c>
      <c r="G26" s="279">
        <v>1535.1999999999998</v>
      </c>
      <c r="H26" s="279">
        <v>1615.1</v>
      </c>
      <c r="I26" s="279">
        <v>1637.5</v>
      </c>
      <c r="J26" s="279">
        <v>1655.05</v>
      </c>
      <c r="K26" s="277">
        <v>1619.95</v>
      </c>
      <c r="L26" s="277">
        <v>1580</v>
      </c>
      <c r="M26" s="277">
        <v>0.53644999999999998</v>
      </c>
    </row>
    <row r="27" spans="1:13">
      <c r="A27" s="301">
        <v>18</v>
      </c>
      <c r="B27" s="277" t="s">
        <v>230</v>
      </c>
      <c r="C27" s="277">
        <v>2774.1</v>
      </c>
      <c r="D27" s="279">
        <v>2770.7000000000003</v>
      </c>
      <c r="E27" s="279">
        <v>2746.4000000000005</v>
      </c>
      <c r="F27" s="279">
        <v>2718.7000000000003</v>
      </c>
      <c r="G27" s="279">
        <v>2694.4000000000005</v>
      </c>
      <c r="H27" s="279">
        <v>2798.4000000000005</v>
      </c>
      <c r="I27" s="279">
        <v>2822.7000000000007</v>
      </c>
      <c r="J27" s="279">
        <v>2850.4000000000005</v>
      </c>
      <c r="K27" s="277">
        <v>2795</v>
      </c>
      <c r="L27" s="277">
        <v>2743</v>
      </c>
      <c r="M27" s="277">
        <v>1.2154100000000001</v>
      </c>
    </row>
    <row r="28" spans="1:13">
      <c r="A28" s="301">
        <v>19</v>
      </c>
      <c r="B28" s="277" t="s">
        <v>45</v>
      </c>
      <c r="C28" s="277">
        <v>741</v>
      </c>
      <c r="D28" s="279">
        <v>744.73333333333323</v>
      </c>
      <c r="E28" s="279">
        <v>735.26666666666642</v>
      </c>
      <c r="F28" s="279">
        <v>729.53333333333319</v>
      </c>
      <c r="G28" s="279">
        <v>720.06666666666638</v>
      </c>
      <c r="H28" s="279">
        <v>750.46666666666647</v>
      </c>
      <c r="I28" s="279">
        <v>759.93333333333339</v>
      </c>
      <c r="J28" s="279">
        <v>765.66666666666652</v>
      </c>
      <c r="K28" s="277">
        <v>754.2</v>
      </c>
      <c r="L28" s="277">
        <v>739</v>
      </c>
      <c r="M28" s="277">
        <v>6.0912199999999999</v>
      </c>
    </row>
    <row r="29" spans="1:13">
      <c r="A29" s="301">
        <v>20</v>
      </c>
      <c r="B29" s="277" t="s">
        <v>46</v>
      </c>
      <c r="C29" s="277">
        <v>225.3</v>
      </c>
      <c r="D29" s="279">
        <v>224.38333333333333</v>
      </c>
      <c r="E29" s="279">
        <v>221.01666666666665</v>
      </c>
      <c r="F29" s="279">
        <v>216.73333333333332</v>
      </c>
      <c r="G29" s="279">
        <v>213.36666666666665</v>
      </c>
      <c r="H29" s="279">
        <v>228.66666666666666</v>
      </c>
      <c r="I29" s="279">
        <v>232.03333333333333</v>
      </c>
      <c r="J29" s="279">
        <v>236.31666666666666</v>
      </c>
      <c r="K29" s="277">
        <v>227.75</v>
      </c>
      <c r="L29" s="277">
        <v>220.1</v>
      </c>
      <c r="M29" s="277">
        <v>49.293610000000001</v>
      </c>
    </row>
    <row r="30" spans="1:13">
      <c r="A30" s="301">
        <v>21</v>
      </c>
      <c r="B30" s="277" t="s">
        <v>47</v>
      </c>
      <c r="C30" s="277">
        <v>2125.8000000000002</v>
      </c>
      <c r="D30" s="279">
        <v>2128.4833333333331</v>
      </c>
      <c r="E30" s="279">
        <v>2101.1166666666663</v>
      </c>
      <c r="F30" s="279">
        <v>2076.4333333333334</v>
      </c>
      <c r="G30" s="279">
        <v>2049.0666666666666</v>
      </c>
      <c r="H30" s="279">
        <v>2153.1666666666661</v>
      </c>
      <c r="I30" s="279">
        <v>2180.5333333333328</v>
      </c>
      <c r="J30" s="279">
        <v>2205.2166666666658</v>
      </c>
      <c r="K30" s="277">
        <v>2155.85</v>
      </c>
      <c r="L30" s="277">
        <v>2103.8000000000002</v>
      </c>
      <c r="M30" s="277">
        <v>9.0316799999999997</v>
      </c>
    </row>
    <row r="31" spans="1:13">
      <c r="A31" s="301">
        <v>22</v>
      </c>
      <c r="B31" s="277" t="s">
        <v>48</v>
      </c>
      <c r="C31" s="277">
        <v>135.4</v>
      </c>
      <c r="D31" s="279">
        <v>135.16666666666666</v>
      </c>
      <c r="E31" s="279">
        <v>133.63333333333333</v>
      </c>
      <c r="F31" s="279">
        <v>131.86666666666667</v>
      </c>
      <c r="G31" s="279">
        <v>130.33333333333334</v>
      </c>
      <c r="H31" s="279">
        <v>136.93333333333331</v>
      </c>
      <c r="I31" s="279">
        <v>138.46666666666667</v>
      </c>
      <c r="J31" s="279">
        <v>140.23333333333329</v>
      </c>
      <c r="K31" s="277">
        <v>136.69999999999999</v>
      </c>
      <c r="L31" s="277">
        <v>133.4</v>
      </c>
      <c r="M31" s="277">
        <v>39.705689999999997</v>
      </c>
    </row>
    <row r="32" spans="1:13">
      <c r="A32" s="301">
        <v>23</v>
      </c>
      <c r="B32" s="277" t="s">
        <v>49</v>
      </c>
      <c r="C32" s="277">
        <v>76.2</v>
      </c>
      <c r="D32" s="279">
        <v>76.483333333333334</v>
      </c>
      <c r="E32" s="279">
        <v>74.766666666666666</v>
      </c>
      <c r="F32" s="279">
        <v>73.333333333333329</v>
      </c>
      <c r="G32" s="279">
        <v>71.61666666666666</v>
      </c>
      <c r="H32" s="279">
        <v>77.916666666666671</v>
      </c>
      <c r="I32" s="279">
        <v>79.63333333333334</v>
      </c>
      <c r="J32" s="279">
        <v>81.066666666666677</v>
      </c>
      <c r="K32" s="277">
        <v>78.2</v>
      </c>
      <c r="L32" s="277">
        <v>75.05</v>
      </c>
      <c r="M32" s="277">
        <v>431.63738000000001</v>
      </c>
    </row>
    <row r="33" spans="1:13">
      <c r="A33" s="301">
        <v>24</v>
      </c>
      <c r="B33" s="277" t="s">
        <v>51</v>
      </c>
      <c r="C33" s="277">
        <v>2090</v>
      </c>
      <c r="D33" s="279">
        <v>2077.6666666666665</v>
      </c>
      <c r="E33" s="279">
        <v>2057.4333333333329</v>
      </c>
      <c r="F33" s="279">
        <v>2024.8666666666663</v>
      </c>
      <c r="G33" s="279">
        <v>2004.6333333333328</v>
      </c>
      <c r="H33" s="279">
        <v>2110.2333333333331</v>
      </c>
      <c r="I33" s="279">
        <v>2130.4666666666667</v>
      </c>
      <c r="J33" s="279">
        <v>2163.0333333333333</v>
      </c>
      <c r="K33" s="277">
        <v>2097.9</v>
      </c>
      <c r="L33" s="277">
        <v>2045.1</v>
      </c>
      <c r="M33" s="277">
        <v>31.523879999999998</v>
      </c>
    </row>
    <row r="34" spans="1:13">
      <c r="A34" s="301">
        <v>25</v>
      </c>
      <c r="B34" s="277" t="s">
        <v>226</v>
      </c>
      <c r="C34" s="277">
        <v>734.45</v>
      </c>
      <c r="D34" s="279">
        <v>717.7166666666667</v>
      </c>
      <c r="E34" s="279">
        <v>691.73333333333335</v>
      </c>
      <c r="F34" s="279">
        <v>649.01666666666665</v>
      </c>
      <c r="G34" s="279">
        <v>623.0333333333333</v>
      </c>
      <c r="H34" s="279">
        <v>760.43333333333339</v>
      </c>
      <c r="I34" s="279">
        <v>786.41666666666674</v>
      </c>
      <c r="J34" s="279">
        <v>829.13333333333344</v>
      </c>
      <c r="K34" s="277">
        <v>743.7</v>
      </c>
      <c r="L34" s="277">
        <v>675</v>
      </c>
      <c r="M34" s="277">
        <v>7.2759999999999998</v>
      </c>
    </row>
    <row r="35" spans="1:13">
      <c r="A35" s="301">
        <v>26</v>
      </c>
      <c r="B35" s="277" t="s">
        <v>53</v>
      </c>
      <c r="C35" s="277">
        <v>836.8</v>
      </c>
      <c r="D35" s="279">
        <v>840.16666666666663</v>
      </c>
      <c r="E35" s="279">
        <v>830.43333333333328</v>
      </c>
      <c r="F35" s="279">
        <v>824.06666666666661</v>
      </c>
      <c r="G35" s="279">
        <v>814.33333333333326</v>
      </c>
      <c r="H35" s="279">
        <v>846.5333333333333</v>
      </c>
      <c r="I35" s="279">
        <v>856.26666666666665</v>
      </c>
      <c r="J35" s="279">
        <v>862.63333333333333</v>
      </c>
      <c r="K35" s="277">
        <v>849.9</v>
      </c>
      <c r="L35" s="277">
        <v>833.8</v>
      </c>
      <c r="M35" s="277">
        <v>20.40016</v>
      </c>
    </row>
    <row r="36" spans="1:13">
      <c r="A36" s="301">
        <v>27</v>
      </c>
      <c r="B36" s="277" t="s">
        <v>55</v>
      </c>
      <c r="C36" s="277">
        <v>449.65</v>
      </c>
      <c r="D36" s="279">
        <v>448.34999999999997</v>
      </c>
      <c r="E36" s="279">
        <v>443.99999999999994</v>
      </c>
      <c r="F36" s="279">
        <v>438.34999999999997</v>
      </c>
      <c r="G36" s="279">
        <v>433.99999999999994</v>
      </c>
      <c r="H36" s="279">
        <v>453.99999999999994</v>
      </c>
      <c r="I36" s="279">
        <v>458.34999999999997</v>
      </c>
      <c r="J36" s="279">
        <v>463.99999999999994</v>
      </c>
      <c r="K36" s="277">
        <v>452.7</v>
      </c>
      <c r="L36" s="277">
        <v>442.7</v>
      </c>
      <c r="M36" s="277">
        <v>193.87356</v>
      </c>
    </row>
    <row r="37" spans="1:13">
      <c r="A37" s="301">
        <v>28</v>
      </c>
      <c r="B37" s="277" t="s">
        <v>56</v>
      </c>
      <c r="C37" s="277">
        <v>2972.25</v>
      </c>
      <c r="D37" s="279">
        <v>2972.0833333333335</v>
      </c>
      <c r="E37" s="279">
        <v>2951.166666666667</v>
      </c>
      <c r="F37" s="279">
        <v>2930.0833333333335</v>
      </c>
      <c r="G37" s="279">
        <v>2909.166666666667</v>
      </c>
      <c r="H37" s="279">
        <v>2993.166666666667</v>
      </c>
      <c r="I37" s="279">
        <v>3014.0833333333339</v>
      </c>
      <c r="J37" s="279">
        <v>3035.166666666667</v>
      </c>
      <c r="K37" s="277">
        <v>2993</v>
      </c>
      <c r="L37" s="277">
        <v>2951</v>
      </c>
      <c r="M37" s="277">
        <v>6.7872300000000001</v>
      </c>
    </row>
    <row r="38" spans="1:13">
      <c r="A38" s="301">
        <v>29</v>
      </c>
      <c r="B38" s="277" t="s">
        <v>58</v>
      </c>
      <c r="C38" s="277">
        <v>5995.4</v>
      </c>
      <c r="D38" s="279">
        <v>5967.8</v>
      </c>
      <c r="E38" s="279">
        <v>5917.6</v>
      </c>
      <c r="F38" s="279">
        <v>5839.8</v>
      </c>
      <c r="G38" s="279">
        <v>5789.6</v>
      </c>
      <c r="H38" s="279">
        <v>6045.6</v>
      </c>
      <c r="I38" s="279">
        <v>6095.7999999999993</v>
      </c>
      <c r="J38" s="279">
        <v>6173.6</v>
      </c>
      <c r="K38" s="277">
        <v>6018</v>
      </c>
      <c r="L38" s="277">
        <v>5890</v>
      </c>
      <c r="M38" s="277">
        <v>6.0611499999999996</v>
      </c>
    </row>
    <row r="39" spans="1:13">
      <c r="A39" s="301">
        <v>30</v>
      </c>
      <c r="B39" s="277" t="s">
        <v>232</v>
      </c>
      <c r="C39" s="277">
        <v>2461.6999999999998</v>
      </c>
      <c r="D39" s="279">
        <v>2458.2333333333331</v>
      </c>
      <c r="E39" s="279">
        <v>2442.4666666666662</v>
      </c>
      <c r="F39" s="279">
        <v>2423.2333333333331</v>
      </c>
      <c r="G39" s="279">
        <v>2407.4666666666662</v>
      </c>
      <c r="H39" s="279">
        <v>2477.4666666666662</v>
      </c>
      <c r="I39" s="279">
        <v>2493.2333333333336</v>
      </c>
      <c r="J39" s="279">
        <v>2512.4666666666662</v>
      </c>
      <c r="K39" s="277">
        <v>2474</v>
      </c>
      <c r="L39" s="277">
        <v>2439</v>
      </c>
      <c r="M39" s="277">
        <v>0.21171000000000001</v>
      </c>
    </row>
    <row r="40" spans="1:13">
      <c r="A40" s="301">
        <v>31</v>
      </c>
      <c r="B40" s="277" t="s">
        <v>59</v>
      </c>
      <c r="C40" s="277">
        <v>3474.3</v>
      </c>
      <c r="D40" s="279">
        <v>3448.5</v>
      </c>
      <c r="E40" s="279">
        <v>3417</v>
      </c>
      <c r="F40" s="279">
        <v>3359.7</v>
      </c>
      <c r="G40" s="279">
        <v>3328.2</v>
      </c>
      <c r="H40" s="279">
        <v>3505.8</v>
      </c>
      <c r="I40" s="279">
        <v>3537.3</v>
      </c>
      <c r="J40" s="279">
        <v>3594.6000000000004</v>
      </c>
      <c r="K40" s="277">
        <v>3480</v>
      </c>
      <c r="L40" s="277">
        <v>3391.2</v>
      </c>
      <c r="M40" s="277">
        <v>47.588410000000003</v>
      </c>
    </row>
    <row r="41" spans="1:13">
      <c r="A41" s="301">
        <v>32</v>
      </c>
      <c r="B41" s="277" t="s">
        <v>60</v>
      </c>
      <c r="C41" s="277">
        <v>1435.5</v>
      </c>
      <c r="D41" s="279">
        <v>1448.1666666666667</v>
      </c>
      <c r="E41" s="279">
        <v>1416.3333333333335</v>
      </c>
      <c r="F41" s="279">
        <v>1397.1666666666667</v>
      </c>
      <c r="G41" s="279">
        <v>1365.3333333333335</v>
      </c>
      <c r="H41" s="279">
        <v>1467.3333333333335</v>
      </c>
      <c r="I41" s="279">
        <v>1499.166666666667</v>
      </c>
      <c r="J41" s="279">
        <v>1518.3333333333335</v>
      </c>
      <c r="K41" s="277">
        <v>1480</v>
      </c>
      <c r="L41" s="277">
        <v>1429</v>
      </c>
      <c r="M41" s="277">
        <v>5.7827400000000004</v>
      </c>
    </row>
    <row r="42" spans="1:13">
      <c r="A42" s="301">
        <v>33</v>
      </c>
      <c r="B42" s="277" t="s">
        <v>233</v>
      </c>
      <c r="C42" s="277">
        <v>306</v>
      </c>
      <c r="D42" s="279">
        <v>302.59999999999997</v>
      </c>
      <c r="E42" s="279">
        <v>297.94999999999993</v>
      </c>
      <c r="F42" s="279">
        <v>289.89999999999998</v>
      </c>
      <c r="G42" s="279">
        <v>285.24999999999994</v>
      </c>
      <c r="H42" s="279">
        <v>310.64999999999992</v>
      </c>
      <c r="I42" s="279">
        <v>315.2999999999999</v>
      </c>
      <c r="J42" s="279">
        <v>323.34999999999991</v>
      </c>
      <c r="K42" s="277">
        <v>307.25</v>
      </c>
      <c r="L42" s="277">
        <v>294.55</v>
      </c>
      <c r="M42" s="277">
        <v>125.29943</v>
      </c>
    </row>
    <row r="43" spans="1:13">
      <c r="A43" s="301">
        <v>34</v>
      </c>
      <c r="B43" s="277" t="s">
        <v>61</v>
      </c>
      <c r="C43" s="277">
        <v>42.05</v>
      </c>
      <c r="D43" s="279">
        <v>41.699999999999996</v>
      </c>
      <c r="E43" s="279">
        <v>41.149999999999991</v>
      </c>
      <c r="F43" s="279">
        <v>40.249999999999993</v>
      </c>
      <c r="G43" s="279">
        <v>39.699999999999989</v>
      </c>
      <c r="H43" s="279">
        <v>42.599999999999994</v>
      </c>
      <c r="I43" s="279">
        <v>43.149999999999991</v>
      </c>
      <c r="J43" s="279">
        <v>44.05</v>
      </c>
      <c r="K43" s="277">
        <v>42.25</v>
      </c>
      <c r="L43" s="277">
        <v>40.799999999999997</v>
      </c>
      <c r="M43" s="277">
        <v>298.79396000000003</v>
      </c>
    </row>
    <row r="44" spans="1:13">
      <c r="A44" s="301">
        <v>35</v>
      </c>
      <c r="B44" s="277" t="s">
        <v>62</v>
      </c>
      <c r="C44" s="277">
        <v>40.450000000000003</v>
      </c>
      <c r="D44" s="279">
        <v>40.583333333333336</v>
      </c>
      <c r="E44" s="279">
        <v>39.966666666666669</v>
      </c>
      <c r="F44" s="279">
        <v>39.483333333333334</v>
      </c>
      <c r="G44" s="279">
        <v>38.866666666666667</v>
      </c>
      <c r="H44" s="279">
        <v>41.06666666666667</v>
      </c>
      <c r="I44" s="279">
        <v>41.68333333333333</v>
      </c>
      <c r="J44" s="279">
        <v>42.166666666666671</v>
      </c>
      <c r="K44" s="277">
        <v>41.2</v>
      </c>
      <c r="L44" s="277">
        <v>40.1</v>
      </c>
      <c r="M44" s="277">
        <v>10.259399999999999</v>
      </c>
    </row>
    <row r="45" spans="1:13">
      <c r="A45" s="301">
        <v>36</v>
      </c>
      <c r="B45" s="277" t="s">
        <v>63</v>
      </c>
      <c r="C45" s="277">
        <v>1350.5</v>
      </c>
      <c r="D45" s="279">
        <v>1347.8333333333333</v>
      </c>
      <c r="E45" s="279">
        <v>1330.6666666666665</v>
      </c>
      <c r="F45" s="279">
        <v>1310.8333333333333</v>
      </c>
      <c r="G45" s="279">
        <v>1293.6666666666665</v>
      </c>
      <c r="H45" s="279">
        <v>1367.6666666666665</v>
      </c>
      <c r="I45" s="279">
        <v>1384.833333333333</v>
      </c>
      <c r="J45" s="279">
        <v>1404.6666666666665</v>
      </c>
      <c r="K45" s="277">
        <v>1365</v>
      </c>
      <c r="L45" s="277">
        <v>1328</v>
      </c>
      <c r="M45" s="277">
        <v>6.3052599999999996</v>
      </c>
    </row>
    <row r="46" spans="1:13">
      <c r="A46" s="301">
        <v>37</v>
      </c>
      <c r="B46" s="277" t="s">
        <v>234</v>
      </c>
      <c r="C46" s="277">
        <v>1336.05</v>
      </c>
      <c r="D46" s="279">
        <v>1342.3500000000001</v>
      </c>
      <c r="E46" s="279">
        <v>1314.7000000000003</v>
      </c>
      <c r="F46" s="279">
        <v>1293.3500000000001</v>
      </c>
      <c r="G46" s="279">
        <v>1265.7000000000003</v>
      </c>
      <c r="H46" s="279">
        <v>1363.7000000000003</v>
      </c>
      <c r="I46" s="279">
        <v>1391.3500000000004</v>
      </c>
      <c r="J46" s="279">
        <v>1412.7000000000003</v>
      </c>
      <c r="K46" s="277">
        <v>1370</v>
      </c>
      <c r="L46" s="277">
        <v>1321</v>
      </c>
      <c r="M46" s="277">
        <v>1.6590800000000001</v>
      </c>
    </row>
    <row r="47" spans="1:13">
      <c r="A47" s="301">
        <v>38</v>
      </c>
      <c r="B47" s="277" t="s">
        <v>65</v>
      </c>
      <c r="C47" s="277">
        <v>95.75</v>
      </c>
      <c r="D47" s="279">
        <v>95.8</v>
      </c>
      <c r="E47" s="279">
        <v>94.6</v>
      </c>
      <c r="F47" s="279">
        <v>93.45</v>
      </c>
      <c r="G47" s="279">
        <v>92.25</v>
      </c>
      <c r="H47" s="279">
        <v>96.949999999999989</v>
      </c>
      <c r="I47" s="279">
        <v>98.15</v>
      </c>
      <c r="J47" s="279">
        <v>99.299999999999983</v>
      </c>
      <c r="K47" s="277">
        <v>97</v>
      </c>
      <c r="L47" s="277">
        <v>94.65</v>
      </c>
      <c r="M47" s="277">
        <v>63.922609999999999</v>
      </c>
    </row>
    <row r="48" spans="1:13">
      <c r="A48" s="301">
        <v>39</v>
      </c>
      <c r="B48" s="277" t="s">
        <v>66</v>
      </c>
      <c r="C48" s="277">
        <v>605.25</v>
      </c>
      <c r="D48" s="279">
        <v>600.66666666666663</v>
      </c>
      <c r="E48" s="279">
        <v>591.58333333333326</v>
      </c>
      <c r="F48" s="279">
        <v>577.91666666666663</v>
      </c>
      <c r="G48" s="279">
        <v>568.83333333333326</v>
      </c>
      <c r="H48" s="279">
        <v>614.33333333333326</v>
      </c>
      <c r="I48" s="279">
        <v>623.41666666666652</v>
      </c>
      <c r="J48" s="279">
        <v>637.08333333333326</v>
      </c>
      <c r="K48" s="277">
        <v>609.75</v>
      </c>
      <c r="L48" s="277">
        <v>587</v>
      </c>
      <c r="M48" s="277">
        <v>28.232749999999999</v>
      </c>
    </row>
    <row r="49" spans="1:13">
      <c r="A49" s="301">
        <v>40</v>
      </c>
      <c r="B49" s="277" t="s">
        <v>67</v>
      </c>
      <c r="C49" s="277">
        <v>466.2</v>
      </c>
      <c r="D49" s="279">
        <v>467.54999999999995</v>
      </c>
      <c r="E49" s="279">
        <v>462.19999999999993</v>
      </c>
      <c r="F49" s="279">
        <v>458.2</v>
      </c>
      <c r="G49" s="279">
        <v>452.84999999999997</v>
      </c>
      <c r="H49" s="279">
        <v>471.5499999999999</v>
      </c>
      <c r="I49" s="279">
        <v>476.89999999999992</v>
      </c>
      <c r="J49" s="279">
        <v>480.89999999999986</v>
      </c>
      <c r="K49" s="277">
        <v>472.9</v>
      </c>
      <c r="L49" s="277">
        <v>463.55</v>
      </c>
      <c r="M49" s="277">
        <v>18.991299999999999</v>
      </c>
    </row>
    <row r="50" spans="1:13">
      <c r="A50" s="301">
        <v>41</v>
      </c>
      <c r="B50" s="277" t="s">
        <v>69</v>
      </c>
      <c r="C50" s="277">
        <v>426.75</v>
      </c>
      <c r="D50" s="279">
        <v>426.61666666666662</v>
      </c>
      <c r="E50" s="279">
        <v>423.23333333333323</v>
      </c>
      <c r="F50" s="279">
        <v>419.71666666666664</v>
      </c>
      <c r="G50" s="279">
        <v>416.33333333333326</v>
      </c>
      <c r="H50" s="279">
        <v>430.13333333333321</v>
      </c>
      <c r="I50" s="279">
        <v>433.51666666666654</v>
      </c>
      <c r="J50" s="279">
        <v>437.03333333333319</v>
      </c>
      <c r="K50" s="277">
        <v>430</v>
      </c>
      <c r="L50" s="277">
        <v>423.1</v>
      </c>
      <c r="M50" s="277">
        <v>108.76652</v>
      </c>
    </row>
    <row r="51" spans="1:13">
      <c r="A51" s="301">
        <v>42</v>
      </c>
      <c r="B51" s="277" t="s">
        <v>70</v>
      </c>
      <c r="C51" s="277">
        <v>29.35</v>
      </c>
      <c r="D51" s="279">
        <v>29.433333333333337</v>
      </c>
      <c r="E51" s="279">
        <v>29.066666666666674</v>
      </c>
      <c r="F51" s="279">
        <v>28.783333333333335</v>
      </c>
      <c r="G51" s="279">
        <v>28.416666666666671</v>
      </c>
      <c r="H51" s="279">
        <v>29.716666666666676</v>
      </c>
      <c r="I51" s="279">
        <v>30.083333333333336</v>
      </c>
      <c r="J51" s="279">
        <v>30.366666666666678</v>
      </c>
      <c r="K51" s="277">
        <v>29.8</v>
      </c>
      <c r="L51" s="277">
        <v>29.15</v>
      </c>
      <c r="M51" s="277">
        <v>236.82655</v>
      </c>
    </row>
    <row r="52" spans="1:13">
      <c r="A52" s="301">
        <v>43</v>
      </c>
      <c r="B52" s="277" t="s">
        <v>71</v>
      </c>
      <c r="C52" s="277">
        <v>457.8</v>
      </c>
      <c r="D52" s="279">
        <v>460.84999999999997</v>
      </c>
      <c r="E52" s="279">
        <v>452.44999999999993</v>
      </c>
      <c r="F52" s="279">
        <v>447.09999999999997</v>
      </c>
      <c r="G52" s="279">
        <v>438.69999999999993</v>
      </c>
      <c r="H52" s="279">
        <v>466.19999999999993</v>
      </c>
      <c r="I52" s="279">
        <v>474.59999999999991</v>
      </c>
      <c r="J52" s="279">
        <v>479.94999999999993</v>
      </c>
      <c r="K52" s="277">
        <v>469.25</v>
      </c>
      <c r="L52" s="277">
        <v>455.5</v>
      </c>
      <c r="M52" s="277">
        <v>44.231270000000002</v>
      </c>
    </row>
    <row r="53" spans="1:13">
      <c r="A53" s="301">
        <v>44</v>
      </c>
      <c r="B53" s="277" t="s">
        <v>72</v>
      </c>
      <c r="C53" s="277">
        <v>13291.75</v>
      </c>
      <c r="D53" s="279">
        <v>13378.833333333334</v>
      </c>
      <c r="E53" s="279">
        <v>13125.666666666668</v>
      </c>
      <c r="F53" s="279">
        <v>12959.583333333334</v>
      </c>
      <c r="G53" s="279">
        <v>12706.416666666668</v>
      </c>
      <c r="H53" s="279">
        <v>13544.916666666668</v>
      </c>
      <c r="I53" s="279">
        <v>13798.083333333336</v>
      </c>
      <c r="J53" s="279">
        <v>13964.166666666668</v>
      </c>
      <c r="K53" s="277">
        <v>13632</v>
      </c>
      <c r="L53" s="277">
        <v>13212.75</v>
      </c>
      <c r="M53" s="277">
        <v>0.76880000000000004</v>
      </c>
    </row>
    <row r="54" spans="1:13">
      <c r="A54" s="301">
        <v>45</v>
      </c>
      <c r="B54" s="277" t="s">
        <v>74</v>
      </c>
      <c r="C54" s="277">
        <v>352.05</v>
      </c>
      <c r="D54" s="279">
        <v>354.2166666666667</v>
      </c>
      <c r="E54" s="279">
        <v>348.03333333333342</v>
      </c>
      <c r="F54" s="279">
        <v>344.01666666666671</v>
      </c>
      <c r="G54" s="279">
        <v>337.83333333333343</v>
      </c>
      <c r="H54" s="279">
        <v>358.23333333333341</v>
      </c>
      <c r="I54" s="279">
        <v>364.41666666666669</v>
      </c>
      <c r="J54" s="279">
        <v>368.43333333333339</v>
      </c>
      <c r="K54" s="277">
        <v>360.4</v>
      </c>
      <c r="L54" s="277">
        <v>350.2</v>
      </c>
      <c r="M54" s="277">
        <v>68.86918</v>
      </c>
    </row>
    <row r="55" spans="1:13">
      <c r="A55" s="301">
        <v>46</v>
      </c>
      <c r="B55" s="277" t="s">
        <v>75</v>
      </c>
      <c r="C55" s="277">
        <v>3765.85</v>
      </c>
      <c r="D55" s="279">
        <v>3799.2666666666664</v>
      </c>
      <c r="E55" s="279">
        <v>3718.583333333333</v>
      </c>
      <c r="F55" s="279">
        <v>3671.3166666666666</v>
      </c>
      <c r="G55" s="279">
        <v>3590.6333333333332</v>
      </c>
      <c r="H55" s="279">
        <v>3846.5333333333328</v>
      </c>
      <c r="I55" s="279">
        <v>3927.2166666666662</v>
      </c>
      <c r="J55" s="279">
        <v>3974.4833333333327</v>
      </c>
      <c r="K55" s="277">
        <v>3879.95</v>
      </c>
      <c r="L55" s="277">
        <v>3752</v>
      </c>
      <c r="M55" s="277">
        <v>6.6685600000000003</v>
      </c>
    </row>
    <row r="56" spans="1:13">
      <c r="A56" s="301">
        <v>47</v>
      </c>
      <c r="B56" s="277" t="s">
        <v>76</v>
      </c>
      <c r="C56" s="277">
        <v>415.35</v>
      </c>
      <c r="D56" s="279">
        <v>417.06666666666661</v>
      </c>
      <c r="E56" s="279">
        <v>410.68333333333322</v>
      </c>
      <c r="F56" s="279">
        <v>406.01666666666659</v>
      </c>
      <c r="G56" s="279">
        <v>399.63333333333321</v>
      </c>
      <c r="H56" s="279">
        <v>421.73333333333323</v>
      </c>
      <c r="I56" s="279">
        <v>428.11666666666667</v>
      </c>
      <c r="J56" s="279">
        <v>432.78333333333325</v>
      </c>
      <c r="K56" s="277">
        <v>423.45</v>
      </c>
      <c r="L56" s="277">
        <v>412.4</v>
      </c>
      <c r="M56" s="277">
        <v>67.575640000000007</v>
      </c>
    </row>
    <row r="57" spans="1:13">
      <c r="A57" s="301">
        <v>48</v>
      </c>
      <c r="B57" s="277" t="s">
        <v>77</v>
      </c>
      <c r="C57" s="277">
        <v>91.35</v>
      </c>
      <c r="D57" s="279">
        <v>91.016666666666666</v>
      </c>
      <c r="E57" s="279">
        <v>90.083333333333329</v>
      </c>
      <c r="F57" s="279">
        <v>88.816666666666663</v>
      </c>
      <c r="G57" s="279">
        <v>87.883333333333326</v>
      </c>
      <c r="H57" s="279">
        <v>92.283333333333331</v>
      </c>
      <c r="I57" s="279">
        <v>93.216666666666669</v>
      </c>
      <c r="J57" s="279">
        <v>94.483333333333334</v>
      </c>
      <c r="K57" s="277">
        <v>91.95</v>
      </c>
      <c r="L57" s="277">
        <v>89.75</v>
      </c>
      <c r="M57" s="277">
        <v>48.161369999999998</v>
      </c>
    </row>
    <row r="58" spans="1:13">
      <c r="A58" s="301">
        <v>49</v>
      </c>
      <c r="B58" s="277" t="s">
        <v>78</v>
      </c>
      <c r="C58" s="277">
        <v>111.85</v>
      </c>
      <c r="D58" s="279">
        <v>111.55</v>
      </c>
      <c r="E58" s="279">
        <v>110.8</v>
      </c>
      <c r="F58" s="279">
        <v>109.75</v>
      </c>
      <c r="G58" s="279">
        <v>109</v>
      </c>
      <c r="H58" s="279">
        <v>112.6</v>
      </c>
      <c r="I58" s="279">
        <v>113.35</v>
      </c>
      <c r="J58" s="279">
        <v>114.39999999999999</v>
      </c>
      <c r="K58" s="277">
        <v>112.3</v>
      </c>
      <c r="L58" s="277">
        <v>110.5</v>
      </c>
      <c r="M58" s="277">
        <v>10.140090000000001</v>
      </c>
    </row>
    <row r="59" spans="1:13">
      <c r="A59" s="301">
        <v>50</v>
      </c>
      <c r="B59" s="277" t="s">
        <v>81</v>
      </c>
      <c r="C59" s="277">
        <v>620.25</v>
      </c>
      <c r="D59" s="279">
        <v>621.41666666666663</v>
      </c>
      <c r="E59" s="279">
        <v>615.83333333333326</v>
      </c>
      <c r="F59" s="279">
        <v>611.41666666666663</v>
      </c>
      <c r="G59" s="279">
        <v>605.83333333333326</v>
      </c>
      <c r="H59" s="279">
        <v>625.83333333333326</v>
      </c>
      <c r="I59" s="279">
        <v>631.41666666666652</v>
      </c>
      <c r="J59" s="279">
        <v>635.83333333333326</v>
      </c>
      <c r="K59" s="277">
        <v>627</v>
      </c>
      <c r="L59" s="277">
        <v>617</v>
      </c>
      <c r="M59" s="277">
        <v>0.88544999999999996</v>
      </c>
    </row>
    <row r="60" spans="1:13">
      <c r="A60" s="301">
        <v>51</v>
      </c>
      <c r="B60" s="277" t="s">
        <v>82</v>
      </c>
      <c r="C60" s="277">
        <v>261</v>
      </c>
      <c r="D60" s="279">
        <v>258.5</v>
      </c>
      <c r="E60" s="279">
        <v>252</v>
      </c>
      <c r="F60" s="279">
        <v>243</v>
      </c>
      <c r="G60" s="279">
        <v>236.5</v>
      </c>
      <c r="H60" s="279">
        <v>267.5</v>
      </c>
      <c r="I60" s="279">
        <v>274</v>
      </c>
      <c r="J60" s="279">
        <v>283</v>
      </c>
      <c r="K60" s="277">
        <v>265</v>
      </c>
      <c r="L60" s="277">
        <v>249.5</v>
      </c>
      <c r="M60" s="277">
        <v>70.604519999999994</v>
      </c>
    </row>
    <row r="61" spans="1:13">
      <c r="A61" s="301">
        <v>52</v>
      </c>
      <c r="B61" s="277" t="s">
        <v>83</v>
      </c>
      <c r="C61" s="277">
        <v>780.35</v>
      </c>
      <c r="D61" s="279">
        <v>781.7833333333333</v>
      </c>
      <c r="E61" s="279">
        <v>775.56666666666661</v>
      </c>
      <c r="F61" s="279">
        <v>770.7833333333333</v>
      </c>
      <c r="G61" s="279">
        <v>764.56666666666661</v>
      </c>
      <c r="H61" s="279">
        <v>786.56666666666661</v>
      </c>
      <c r="I61" s="279">
        <v>792.7833333333333</v>
      </c>
      <c r="J61" s="279">
        <v>797.56666666666661</v>
      </c>
      <c r="K61" s="277">
        <v>788</v>
      </c>
      <c r="L61" s="277">
        <v>777</v>
      </c>
      <c r="M61" s="277">
        <v>47.896129999999999</v>
      </c>
    </row>
    <row r="62" spans="1:13">
      <c r="A62" s="301">
        <v>53</v>
      </c>
      <c r="B62" s="277" t="s">
        <v>84</v>
      </c>
      <c r="C62" s="277">
        <v>116.8</v>
      </c>
      <c r="D62" s="279">
        <v>117.48333333333333</v>
      </c>
      <c r="E62" s="279">
        <v>115.61666666666667</v>
      </c>
      <c r="F62" s="279">
        <v>114.43333333333334</v>
      </c>
      <c r="G62" s="279">
        <v>112.56666666666668</v>
      </c>
      <c r="H62" s="279">
        <v>118.66666666666667</v>
      </c>
      <c r="I62" s="279">
        <v>120.53333333333332</v>
      </c>
      <c r="J62" s="279">
        <v>121.71666666666667</v>
      </c>
      <c r="K62" s="277">
        <v>119.35</v>
      </c>
      <c r="L62" s="277">
        <v>116.3</v>
      </c>
      <c r="M62" s="277">
        <v>112.21877000000001</v>
      </c>
    </row>
    <row r="63" spans="1:13">
      <c r="A63" s="301">
        <v>54</v>
      </c>
      <c r="B63" s="277" t="s">
        <v>3634</v>
      </c>
      <c r="C63" s="277">
        <v>2403.6</v>
      </c>
      <c r="D63" s="279">
        <v>2380.1333333333332</v>
      </c>
      <c r="E63" s="279">
        <v>2345.4666666666662</v>
      </c>
      <c r="F63" s="279">
        <v>2287.333333333333</v>
      </c>
      <c r="G63" s="279">
        <v>2252.6666666666661</v>
      </c>
      <c r="H63" s="279">
        <v>2438.2666666666664</v>
      </c>
      <c r="I63" s="279">
        <v>2472.9333333333334</v>
      </c>
      <c r="J63" s="279">
        <v>2531.0666666666666</v>
      </c>
      <c r="K63" s="277">
        <v>2414.8000000000002</v>
      </c>
      <c r="L63" s="277">
        <v>2322</v>
      </c>
      <c r="M63" s="277">
        <v>4.1109900000000001</v>
      </c>
    </row>
    <row r="64" spans="1:13">
      <c r="A64" s="301">
        <v>55</v>
      </c>
      <c r="B64" s="277" t="s">
        <v>85</v>
      </c>
      <c r="C64" s="277">
        <v>1428.55</v>
      </c>
      <c r="D64" s="279">
        <v>1440.6166666666668</v>
      </c>
      <c r="E64" s="279">
        <v>1412.4333333333336</v>
      </c>
      <c r="F64" s="279">
        <v>1396.3166666666668</v>
      </c>
      <c r="G64" s="279">
        <v>1368.1333333333337</v>
      </c>
      <c r="H64" s="279">
        <v>1456.7333333333336</v>
      </c>
      <c r="I64" s="279">
        <v>1484.916666666667</v>
      </c>
      <c r="J64" s="279">
        <v>1501.0333333333335</v>
      </c>
      <c r="K64" s="277">
        <v>1468.8</v>
      </c>
      <c r="L64" s="277">
        <v>1424.5</v>
      </c>
      <c r="M64" s="277">
        <v>5.7456899999999997</v>
      </c>
    </row>
    <row r="65" spans="1:13">
      <c r="A65" s="301">
        <v>56</v>
      </c>
      <c r="B65" s="277" t="s">
        <v>86</v>
      </c>
      <c r="C65" s="277">
        <v>360.45</v>
      </c>
      <c r="D65" s="279">
        <v>357.88333333333327</v>
      </c>
      <c r="E65" s="279">
        <v>353.86666666666656</v>
      </c>
      <c r="F65" s="279">
        <v>347.2833333333333</v>
      </c>
      <c r="G65" s="279">
        <v>343.26666666666659</v>
      </c>
      <c r="H65" s="279">
        <v>364.46666666666653</v>
      </c>
      <c r="I65" s="279">
        <v>368.48333333333329</v>
      </c>
      <c r="J65" s="279">
        <v>375.06666666666649</v>
      </c>
      <c r="K65" s="277">
        <v>361.9</v>
      </c>
      <c r="L65" s="277">
        <v>351.3</v>
      </c>
      <c r="M65" s="277">
        <v>15.93023</v>
      </c>
    </row>
    <row r="66" spans="1:13">
      <c r="A66" s="301">
        <v>57</v>
      </c>
      <c r="B66" s="277" t="s">
        <v>236</v>
      </c>
      <c r="C66" s="277">
        <v>749.95</v>
      </c>
      <c r="D66" s="279">
        <v>756.58333333333337</v>
      </c>
      <c r="E66" s="279">
        <v>738.41666666666674</v>
      </c>
      <c r="F66" s="279">
        <v>726.88333333333333</v>
      </c>
      <c r="G66" s="279">
        <v>708.7166666666667</v>
      </c>
      <c r="H66" s="279">
        <v>768.11666666666679</v>
      </c>
      <c r="I66" s="279">
        <v>786.28333333333353</v>
      </c>
      <c r="J66" s="279">
        <v>797.81666666666683</v>
      </c>
      <c r="K66" s="277">
        <v>774.75</v>
      </c>
      <c r="L66" s="277">
        <v>745.05</v>
      </c>
      <c r="M66" s="277">
        <v>5.0869900000000001</v>
      </c>
    </row>
    <row r="67" spans="1:13">
      <c r="A67" s="301">
        <v>58</v>
      </c>
      <c r="B67" s="277" t="s">
        <v>237</v>
      </c>
      <c r="C67" s="277">
        <v>280.85000000000002</v>
      </c>
      <c r="D67" s="279">
        <v>282.7833333333333</v>
      </c>
      <c r="E67" s="279">
        <v>278.11666666666662</v>
      </c>
      <c r="F67" s="279">
        <v>275.38333333333333</v>
      </c>
      <c r="G67" s="279">
        <v>270.71666666666664</v>
      </c>
      <c r="H67" s="279">
        <v>285.51666666666659</v>
      </c>
      <c r="I67" s="279">
        <v>290.18333333333334</v>
      </c>
      <c r="J67" s="279">
        <v>292.91666666666657</v>
      </c>
      <c r="K67" s="277">
        <v>287.45</v>
      </c>
      <c r="L67" s="277">
        <v>280.05</v>
      </c>
      <c r="M67" s="277">
        <v>4.9093099999999996</v>
      </c>
    </row>
    <row r="68" spans="1:13">
      <c r="A68" s="301">
        <v>59</v>
      </c>
      <c r="B68" s="277" t="s">
        <v>235</v>
      </c>
      <c r="C68" s="277">
        <v>144.5</v>
      </c>
      <c r="D68" s="279">
        <v>143.9</v>
      </c>
      <c r="E68" s="279">
        <v>142.4</v>
      </c>
      <c r="F68" s="279">
        <v>140.30000000000001</v>
      </c>
      <c r="G68" s="279">
        <v>138.80000000000001</v>
      </c>
      <c r="H68" s="279">
        <v>146</v>
      </c>
      <c r="I68" s="279">
        <v>147.5</v>
      </c>
      <c r="J68" s="279">
        <v>149.6</v>
      </c>
      <c r="K68" s="277">
        <v>145.4</v>
      </c>
      <c r="L68" s="277">
        <v>141.80000000000001</v>
      </c>
      <c r="M68" s="277">
        <v>14.29166</v>
      </c>
    </row>
    <row r="69" spans="1:13">
      <c r="A69" s="301">
        <v>60</v>
      </c>
      <c r="B69" s="277" t="s">
        <v>87</v>
      </c>
      <c r="C69" s="277">
        <v>451.6</v>
      </c>
      <c r="D69" s="279">
        <v>454.98333333333335</v>
      </c>
      <c r="E69" s="279">
        <v>445.16666666666669</v>
      </c>
      <c r="F69" s="279">
        <v>438.73333333333335</v>
      </c>
      <c r="G69" s="279">
        <v>428.91666666666669</v>
      </c>
      <c r="H69" s="279">
        <v>461.41666666666669</v>
      </c>
      <c r="I69" s="279">
        <v>471.23333333333329</v>
      </c>
      <c r="J69" s="279">
        <v>477.66666666666669</v>
      </c>
      <c r="K69" s="277">
        <v>464.8</v>
      </c>
      <c r="L69" s="277">
        <v>448.55</v>
      </c>
      <c r="M69" s="277">
        <v>7.0684699999999996</v>
      </c>
    </row>
    <row r="70" spans="1:13">
      <c r="A70" s="301">
        <v>61</v>
      </c>
      <c r="B70" s="277" t="s">
        <v>88</v>
      </c>
      <c r="C70" s="277">
        <v>526.79999999999995</v>
      </c>
      <c r="D70" s="279">
        <v>527.93333333333328</v>
      </c>
      <c r="E70" s="279">
        <v>520.86666666666656</v>
      </c>
      <c r="F70" s="279">
        <v>514.93333333333328</v>
      </c>
      <c r="G70" s="279">
        <v>507.86666666666656</v>
      </c>
      <c r="H70" s="279">
        <v>533.86666666666656</v>
      </c>
      <c r="I70" s="279">
        <v>540.93333333333339</v>
      </c>
      <c r="J70" s="279">
        <v>546.86666666666656</v>
      </c>
      <c r="K70" s="277">
        <v>535</v>
      </c>
      <c r="L70" s="277">
        <v>522</v>
      </c>
      <c r="M70" s="277">
        <v>87.422830000000005</v>
      </c>
    </row>
    <row r="71" spans="1:13">
      <c r="A71" s="301">
        <v>62</v>
      </c>
      <c r="B71" s="277" t="s">
        <v>238</v>
      </c>
      <c r="C71" s="277">
        <v>769.25</v>
      </c>
      <c r="D71" s="279">
        <v>762.7166666666667</v>
      </c>
      <c r="E71" s="279">
        <v>746.53333333333342</v>
      </c>
      <c r="F71" s="279">
        <v>723.81666666666672</v>
      </c>
      <c r="G71" s="279">
        <v>707.63333333333344</v>
      </c>
      <c r="H71" s="279">
        <v>785.43333333333339</v>
      </c>
      <c r="I71" s="279">
        <v>801.61666666666679</v>
      </c>
      <c r="J71" s="279">
        <v>824.33333333333337</v>
      </c>
      <c r="K71" s="277">
        <v>778.9</v>
      </c>
      <c r="L71" s="277">
        <v>740</v>
      </c>
      <c r="M71" s="277">
        <v>11.31457</v>
      </c>
    </row>
    <row r="72" spans="1:13">
      <c r="A72" s="301">
        <v>63</v>
      </c>
      <c r="B72" s="277" t="s">
        <v>91</v>
      </c>
      <c r="C72" s="277">
        <v>3162.6</v>
      </c>
      <c r="D72" s="279">
        <v>3162.9499999999994</v>
      </c>
      <c r="E72" s="279">
        <v>3141.0999999999985</v>
      </c>
      <c r="F72" s="279">
        <v>3119.599999999999</v>
      </c>
      <c r="G72" s="279">
        <v>3097.7499999999982</v>
      </c>
      <c r="H72" s="279">
        <v>3184.4499999999989</v>
      </c>
      <c r="I72" s="279">
        <v>3206.3</v>
      </c>
      <c r="J72" s="279">
        <v>3227.7999999999993</v>
      </c>
      <c r="K72" s="277">
        <v>3184.8</v>
      </c>
      <c r="L72" s="277">
        <v>3141.45</v>
      </c>
      <c r="M72" s="277">
        <v>14.03318</v>
      </c>
    </row>
    <row r="73" spans="1:13">
      <c r="A73" s="301">
        <v>64</v>
      </c>
      <c r="B73" s="277" t="s">
        <v>93</v>
      </c>
      <c r="C73" s="277">
        <v>162.9</v>
      </c>
      <c r="D73" s="279">
        <v>162.69999999999999</v>
      </c>
      <c r="E73" s="279">
        <v>159.89999999999998</v>
      </c>
      <c r="F73" s="279">
        <v>156.89999999999998</v>
      </c>
      <c r="G73" s="279">
        <v>154.09999999999997</v>
      </c>
      <c r="H73" s="279">
        <v>165.7</v>
      </c>
      <c r="I73" s="279">
        <v>168.5</v>
      </c>
      <c r="J73" s="279">
        <v>171.5</v>
      </c>
      <c r="K73" s="277">
        <v>165.5</v>
      </c>
      <c r="L73" s="277">
        <v>159.69999999999999</v>
      </c>
      <c r="M73" s="277">
        <v>128.22886</v>
      </c>
    </row>
    <row r="74" spans="1:13">
      <c r="A74" s="301">
        <v>65</v>
      </c>
      <c r="B74" s="277" t="s">
        <v>231</v>
      </c>
      <c r="C74" s="277">
        <v>2083.0500000000002</v>
      </c>
      <c r="D74" s="279">
        <v>2094.9333333333334</v>
      </c>
      <c r="E74" s="279">
        <v>2054.1166666666668</v>
      </c>
      <c r="F74" s="279">
        <v>2025.1833333333334</v>
      </c>
      <c r="G74" s="279">
        <v>1984.3666666666668</v>
      </c>
      <c r="H74" s="279">
        <v>2123.8666666666668</v>
      </c>
      <c r="I74" s="279">
        <v>2164.6833333333334</v>
      </c>
      <c r="J74" s="279">
        <v>2193.6166666666668</v>
      </c>
      <c r="K74" s="277">
        <v>2135.75</v>
      </c>
      <c r="L74" s="277">
        <v>2066</v>
      </c>
      <c r="M74" s="277">
        <v>4.5373000000000001</v>
      </c>
    </row>
    <row r="75" spans="1:13">
      <c r="A75" s="301">
        <v>66</v>
      </c>
      <c r="B75" s="277" t="s">
        <v>94</v>
      </c>
      <c r="C75" s="277">
        <v>5136.5</v>
      </c>
      <c r="D75" s="279">
        <v>5158.4833333333336</v>
      </c>
      <c r="E75" s="279">
        <v>5090.2166666666672</v>
      </c>
      <c r="F75" s="279">
        <v>5043.9333333333334</v>
      </c>
      <c r="G75" s="279">
        <v>4975.666666666667</v>
      </c>
      <c r="H75" s="279">
        <v>5204.7666666666673</v>
      </c>
      <c r="I75" s="279">
        <v>5273.0333333333338</v>
      </c>
      <c r="J75" s="279">
        <v>5319.3166666666675</v>
      </c>
      <c r="K75" s="277">
        <v>5226.75</v>
      </c>
      <c r="L75" s="277">
        <v>5112.2</v>
      </c>
      <c r="M75" s="277">
        <v>16.900069999999999</v>
      </c>
    </row>
    <row r="76" spans="1:13">
      <c r="A76" s="301">
        <v>67</v>
      </c>
      <c r="B76" s="277" t="s">
        <v>239</v>
      </c>
      <c r="C76" s="277">
        <v>61.65</v>
      </c>
      <c r="D76" s="279">
        <v>60.733333333333327</v>
      </c>
      <c r="E76" s="279">
        <v>59.816666666666656</v>
      </c>
      <c r="F76" s="279">
        <v>57.983333333333327</v>
      </c>
      <c r="G76" s="279">
        <v>57.066666666666656</v>
      </c>
      <c r="H76" s="279">
        <v>62.566666666666656</v>
      </c>
      <c r="I76" s="279">
        <v>63.483333333333327</v>
      </c>
      <c r="J76" s="279">
        <v>65.316666666666663</v>
      </c>
      <c r="K76" s="277">
        <v>61.65</v>
      </c>
      <c r="L76" s="277">
        <v>58.9</v>
      </c>
      <c r="M76" s="277">
        <v>16.8719</v>
      </c>
    </row>
    <row r="77" spans="1:13">
      <c r="A77" s="301">
        <v>68</v>
      </c>
      <c r="B77" s="277" t="s">
        <v>95</v>
      </c>
      <c r="C77" s="277">
        <v>2197.6</v>
      </c>
      <c r="D77" s="279">
        <v>2202.9</v>
      </c>
      <c r="E77" s="279">
        <v>2170.8000000000002</v>
      </c>
      <c r="F77" s="279">
        <v>2144</v>
      </c>
      <c r="G77" s="279">
        <v>2111.9</v>
      </c>
      <c r="H77" s="279">
        <v>2229.7000000000003</v>
      </c>
      <c r="I77" s="279">
        <v>2261.7999999999997</v>
      </c>
      <c r="J77" s="279">
        <v>2288.6000000000004</v>
      </c>
      <c r="K77" s="277">
        <v>2235</v>
      </c>
      <c r="L77" s="277">
        <v>2176.1</v>
      </c>
      <c r="M77" s="277">
        <v>27.54316</v>
      </c>
    </row>
    <row r="78" spans="1:13">
      <c r="A78" s="301">
        <v>69</v>
      </c>
      <c r="B78" s="277" t="s">
        <v>240</v>
      </c>
      <c r="C78" s="277">
        <v>348.6</v>
      </c>
      <c r="D78" s="279">
        <v>349.86666666666662</v>
      </c>
      <c r="E78" s="279">
        <v>344.73333333333323</v>
      </c>
      <c r="F78" s="279">
        <v>340.86666666666662</v>
      </c>
      <c r="G78" s="279">
        <v>335.73333333333323</v>
      </c>
      <c r="H78" s="279">
        <v>353.73333333333323</v>
      </c>
      <c r="I78" s="279">
        <v>358.86666666666656</v>
      </c>
      <c r="J78" s="279">
        <v>362.73333333333323</v>
      </c>
      <c r="K78" s="277">
        <v>355</v>
      </c>
      <c r="L78" s="277">
        <v>346</v>
      </c>
      <c r="M78" s="277">
        <v>2.5794700000000002</v>
      </c>
    </row>
    <row r="79" spans="1:13">
      <c r="A79" s="301">
        <v>70</v>
      </c>
      <c r="B79" s="277" t="s">
        <v>241</v>
      </c>
      <c r="C79" s="277">
        <v>1136.05</v>
      </c>
      <c r="D79" s="279">
        <v>1141.1166666666666</v>
      </c>
      <c r="E79" s="279">
        <v>1123.9333333333332</v>
      </c>
      <c r="F79" s="279">
        <v>1111.8166666666666</v>
      </c>
      <c r="G79" s="279">
        <v>1094.6333333333332</v>
      </c>
      <c r="H79" s="279">
        <v>1153.2333333333331</v>
      </c>
      <c r="I79" s="279">
        <v>1170.4166666666665</v>
      </c>
      <c r="J79" s="279">
        <v>1182.5333333333331</v>
      </c>
      <c r="K79" s="277">
        <v>1158.3</v>
      </c>
      <c r="L79" s="277">
        <v>1129</v>
      </c>
      <c r="M79" s="277">
        <v>0.55206</v>
      </c>
    </row>
    <row r="80" spans="1:13">
      <c r="A80" s="301">
        <v>71</v>
      </c>
      <c r="B80" s="277" t="s">
        <v>97</v>
      </c>
      <c r="C80" s="277">
        <v>1250.8499999999999</v>
      </c>
      <c r="D80" s="279">
        <v>1249.0333333333335</v>
      </c>
      <c r="E80" s="279">
        <v>1232.366666666667</v>
      </c>
      <c r="F80" s="279">
        <v>1213.8833333333334</v>
      </c>
      <c r="G80" s="279">
        <v>1197.2166666666669</v>
      </c>
      <c r="H80" s="279">
        <v>1267.5166666666671</v>
      </c>
      <c r="I80" s="279">
        <v>1284.1833333333336</v>
      </c>
      <c r="J80" s="279">
        <v>1302.6666666666672</v>
      </c>
      <c r="K80" s="277">
        <v>1265.7</v>
      </c>
      <c r="L80" s="277">
        <v>1230.55</v>
      </c>
      <c r="M80" s="277">
        <v>21.873449999999998</v>
      </c>
    </row>
    <row r="81" spans="1:13">
      <c r="A81" s="301">
        <v>72</v>
      </c>
      <c r="B81" s="277" t="s">
        <v>98</v>
      </c>
      <c r="C81" s="277">
        <v>164.3</v>
      </c>
      <c r="D81" s="279">
        <v>165.29999999999998</v>
      </c>
      <c r="E81" s="279">
        <v>162.59999999999997</v>
      </c>
      <c r="F81" s="279">
        <v>160.89999999999998</v>
      </c>
      <c r="G81" s="279">
        <v>158.19999999999996</v>
      </c>
      <c r="H81" s="279">
        <v>166.99999999999997</v>
      </c>
      <c r="I81" s="279">
        <v>169.69999999999996</v>
      </c>
      <c r="J81" s="279">
        <v>171.39999999999998</v>
      </c>
      <c r="K81" s="277">
        <v>168</v>
      </c>
      <c r="L81" s="277">
        <v>163.6</v>
      </c>
      <c r="M81" s="277">
        <v>35.197090000000003</v>
      </c>
    </row>
    <row r="82" spans="1:13">
      <c r="A82" s="301">
        <v>73</v>
      </c>
      <c r="B82" s="277" t="s">
        <v>99</v>
      </c>
      <c r="C82" s="277">
        <v>51.75</v>
      </c>
      <c r="D82" s="279">
        <v>51.483333333333327</v>
      </c>
      <c r="E82" s="279">
        <v>50.966666666666654</v>
      </c>
      <c r="F82" s="279">
        <v>50.18333333333333</v>
      </c>
      <c r="G82" s="279">
        <v>49.666666666666657</v>
      </c>
      <c r="H82" s="279">
        <v>52.266666666666652</v>
      </c>
      <c r="I82" s="279">
        <v>52.783333333333317</v>
      </c>
      <c r="J82" s="279">
        <v>53.566666666666649</v>
      </c>
      <c r="K82" s="277">
        <v>52</v>
      </c>
      <c r="L82" s="277">
        <v>50.7</v>
      </c>
      <c r="M82" s="277">
        <v>244.11044000000001</v>
      </c>
    </row>
    <row r="83" spans="1:13">
      <c r="A83" s="301">
        <v>74</v>
      </c>
      <c r="B83" s="277" t="s">
        <v>370</v>
      </c>
      <c r="C83" s="277">
        <v>134.9</v>
      </c>
      <c r="D83" s="279">
        <v>135.43333333333334</v>
      </c>
      <c r="E83" s="279">
        <v>133.66666666666669</v>
      </c>
      <c r="F83" s="279">
        <v>132.43333333333334</v>
      </c>
      <c r="G83" s="279">
        <v>130.66666666666669</v>
      </c>
      <c r="H83" s="279">
        <v>136.66666666666669</v>
      </c>
      <c r="I83" s="279">
        <v>138.43333333333334</v>
      </c>
      <c r="J83" s="279">
        <v>139.66666666666669</v>
      </c>
      <c r="K83" s="277">
        <v>137.19999999999999</v>
      </c>
      <c r="L83" s="277">
        <v>134.19999999999999</v>
      </c>
      <c r="M83" s="277">
        <v>33.553370000000001</v>
      </c>
    </row>
    <row r="84" spans="1:13">
      <c r="A84" s="301">
        <v>75</v>
      </c>
      <c r="B84" s="277" t="s">
        <v>244</v>
      </c>
      <c r="C84" s="277">
        <v>89.95</v>
      </c>
      <c r="D84" s="279">
        <v>90.05</v>
      </c>
      <c r="E84" s="279">
        <v>89.1</v>
      </c>
      <c r="F84" s="279">
        <v>88.25</v>
      </c>
      <c r="G84" s="279">
        <v>87.3</v>
      </c>
      <c r="H84" s="279">
        <v>90.899999999999991</v>
      </c>
      <c r="I84" s="279">
        <v>91.850000000000009</v>
      </c>
      <c r="J84" s="279">
        <v>92.699999999999989</v>
      </c>
      <c r="K84" s="277">
        <v>91</v>
      </c>
      <c r="L84" s="277">
        <v>89.2</v>
      </c>
      <c r="M84" s="277">
        <v>20.035270000000001</v>
      </c>
    </row>
    <row r="85" spans="1:13">
      <c r="A85" s="301">
        <v>76</v>
      </c>
      <c r="B85" s="277" t="s">
        <v>100</v>
      </c>
      <c r="C85" s="277">
        <v>87.75</v>
      </c>
      <c r="D85" s="279">
        <v>87.55</v>
      </c>
      <c r="E85" s="279">
        <v>86.899999999999991</v>
      </c>
      <c r="F85" s="279">
        <v>86.05</v>
      </c>
      <c r="G85" s="279">
        <v>85.399999999999991</v>
      </c>
      <c r="H85" s="279">
        <v>88.399999999999991</v>
      </c>
      <c r="I85" s="279">
        <v>89.05</v>
      </c>
      <c r="J85" s="279">
        <v>89.899999999999991</v>
      </c>
      <c r="K85" s="277">
        <v>88.2</v>
      </c>
      <c r="L85" s="277">
        <v>86.7</v>
      </c>
      <c r="M85" s="277">
        <v>92.339449999999999</v>
      </c>
    </row>
    <row r="86" spans="1:13">
      <c r="A86" s="301">
        <v>77</v>
      </c>
      <c r="B86" s="277" t="s">
        <v>245</v>
      </c>
      <c r="C86" s="277">
        <v>125.65</v>
      </c>
      <c r="D86" s="279">
        <v>126.60000000000001</v>
      </c>
      <c r="E86" s="279">
        <v>124.05000000000001</v>
      </c>
      <c r="F86" s="279">
        <v>122.45</v>
      </c>
      <c r="G86" s="279">
        <v>119.9</v>
      </c>
      <c r="H86" s="279">
        <v>128.20000000000002</v>
      </c>
      <c r="I86" s="279">
        <v>130.75</v>
      </c>
      <c r="J86" s="279">
        <v>132.35000000000002</v>
      </c>
      <c r="K86" s="277">
        <v>129.15</v>
      </c>
      <c r="L86" s="277">
        <v>125</v>
      </c>
      <c r="M86" s="277">
        <v>2.9223499999999998</v>
      </c>
    </row>
    <row r="87" spans="1:13">
      <c r="A87" s="301">
        <v>78</v>
      </c>
      <c r="B87" s="277" t="s">
        <v>101</v>
      </c>
      <c r="C87" s="277">
        <v>490.6</v>
      </c>
      <c r="D87" s="279">
        <v>494.76666666666665</v>
      </c>
      <c r="E87" s="279">
        <v>484.5333333333333</v>
      </c>
      <c r="F87" s="279">
        <v>478.46666666666664</v>
      </c>
      <c r="G87" s="279">
        <v>468.23333333333329</v>
      </c>
      <c r="H87" s="279">
        <v>500.83333333333331</v>
      </c>
      <c r="I87" s="279">
        <v>511.06666666666666</v>
      </c>
      <c r="J87" s="279">
        <v>517.13333333333333</v>
      </c>
      <c r="K87" s="277">
        <v>505</v>
      </c>
      <c r="L87" s="277">
        <v>488.7</v>
      </c>
      <c r="M87" s="277">
        <v>31.247340000000001</v>
      </c>
    </row>
    <row r="88" spans="1:13">
      <c r="A88" s="301">
        <v>79</v>
      </c>
      <c r="B88" s="277" t="s">
        <v>103</v>
      </c>
      <c r="C88" s="277">
        <v>23.4</v>
      </c>
      <c r="D88" s="279">
        <v>23.466666666666669</v>
      </c>
      <c r="E88" s="279">
        <v>23.133333333333336</v>
      </c>
      <c r="F88" s="279">
        <v>22.866666666666667</v>
      </c>
      <c r="G88" s="279">
        <v>22.533333333333335</v>
      </c>
      <c r="H88" s="279">
        <v>23.733333333333338</v>
      </c>
      <c r="I88" s="279">
        <v>24.066666666666666</v>
      </c>
      <c r="J88" s="279">
        <v>24.333333333333339</v>
      </c>
      <c r="K88" s="277">
        <v>23.8</v>
      </c>
      <c r="L88" s="277">
        <v>23.2</v>
      </c>
      <c r="M88" s="277">
        <v>38.989460000000001</v>
      </c>
    </row>
    <row r="89" spans="1:13">
      <c r="A89" s="301">
        <v>80</v>
      </c>
      <c r="B89" s="277" t="s">
        <v>246</v>
      </c>
      <c r="C89" s="277">
        <v>528.95000000000005</v>
      </c>
      <c r="D89" s="279">
        <v>525.58333333333337</v>
      </c>
      <c r="E89" s="279">
        <v>509.16666666666674</v>
      </c>
      <c r="F89" s="279">
        <v>489.38333333333338</v>
      </c>
      <c r="G89" s="279">
        <v>472.96666666666675</v>
      </c>
      <c r="H89" s="279">
        <v>545.36666666666679</v>
      </c>
      <c r="I89" s="279">
        <v>561.78333333333353</v>
      </c>
      <c r="J89" s="279">
        <v>581.56666666666672</v>
      </c>
      <c r="K89" s="277">
        <v>542</v>
      </c>
      <c r="L89" s="277">
        <v>505.8</v>
      </c>
      <c r="M89" s="277">
        <v>3.97627</v>
      </c>
    </row>
    <row r="90" spans="1:13">
      <c r="A90" s="301">
        <v>81</v>
      </c>
      <c r="B90" s="277" t="s">
        <v>104</v>
      </c>
      <c r="C90" s="277">
        <v>740.65</v>
      </c>
      <c r="D90" s="279">
        <v>745.91666666666663</v>
      </c>
      <c r="E90" s="279">
        <v>729.83333333333326</v>
      </c>
      <c r="F90" s="279">
        <v>719.01666666666665</v>
      </c>
      <c r="G90" s="279">
        <v>702.93333333333328</v>
      </c>
      <c r="H90" s="279">
        <v>756.73333333333323</v>
      </c>
      <c r="I90" s="279">
        <v>772.81666666666649</v>
      </c>
      <c r="J90" s="279">
        <v>783.63333333333321</v>
      </c>
      <c r="K90" s="277">
        <v>762</v>
      </c>
      <c r="L90" s="277">
        <v>735.1</v>
      </c>
      <c r="M90" s="277">
        <v>17.147970000000001</v>
      </c>
    </row>
    <row r="91" spans="1:13">
      <c r="A91" s="301">
        <v>82</v>
      </c>
      <c r="B91" s="277" t="s">
        <v>247</v>
      </c>
      <c r="C91" s="277">
        <v>402</v>
      </c>
      <c r="D91" s="279">
        <v>404.83333333333331</v>
      </c>
      <c r="E91" s="279">
        <v>396.66666666666663</v>
      </c>
      <c r="F91" s="279">
        <v>391.33333333333331</v>
      </c>
      <c r="G91" s="279">
        <v>383.16666666666663</v>
      </c>
      <c r="H91" s="279">
        <v>410.16666666666663</v>
      </c>
      <c r="I91" s="279">
        <v>418.33333333333326</v>
      </c>
      <c r="J91" s="279">
        <v>423.66666666666663</v>
      </c>
      <c r="K91" s="277">
        <v>413</v>
      </c>
      <c r="L91" s="277">
        <v>399.5</v>
      </c>
      <c r="M91" s="277">
        <v>0.51968999999999999</v>
      </c>
    </row>
    <row r="92" spans="1:13">
      <c r="A92" s="301">
        <v>83</v>
      </c>
      <c r="B92" s="277" t="s">
        <v>248</v>
      </c>
      <c r="C92" s="277">
        <v>902.9</v>
      </c>
      <c r="D92" s="279">
        <v>896.56666666666661</v>
      </c>
      <c r="E92" s="279">
        <v>879.33333333333326</v>
      </c>
      <c r="F92" s="279">
        <v>855.76666666666665</v>
      </c>
      <c r="G92" s="279">
        <v>838.5333333333333</v>
      </c>
      <c r="H92" s="279">
        <v>920.13333333333321</v>
      </c>
      <c r="I92" s="279">
        <v>937.36666666666656</v>
      </c>
      <c r="J92" s="279">
        <v>960.93333333333317</v>
      </c>
      <c r="K92" s="277">
        <v>913.8</v>
      </c>
      <c r="L92" s="277">
        <v>873</v>
      </c>
      <c r="M92" s="277">
        <v>12.28776</v>
      </c>
    </row>
    <row r="93" spans="1:13">
      <c r="A93" s="301">
        <v>84</v>
      </c>
      <c r="B93" s="277" t="s">
        <v>105</v>
      </c>
      <c r="C93" s="277">
        <v>757.7</v>
      </c>
      <c r="D93" s="279">
        <v>752.7166666666667</v>
      </c>
      <c r="E93" s="279">
        <v>745.48333333333335</v>
      </c>
      <c r="F93" s="279">
        <v>733.26666666666665</v>
      </c>
      <c r="G93" s="279">
        <v>726.0333333333333</v>
      </c>
      <c r="H93" s="279">
        <v>764.93333333333339</v>
      </c>
      <c r="I93" s="279">
        <v>772.16666666666674</v>
      </c>
      <c r="J93" s="279">
        <v>784.38333333333344</v>
      </c>
      <c r="K93" s="277">
        <v>759.95</v>
      </c>
      <c r="L93" s="277">
        <v>740.5</v>
      </c>
      <c r="M93" s="277">
        <v>18.546209999999999</v>
      </c>
    </row>
    <row r="94" spans="1:13">
      <c r="A94" s="301">
        <v>85</v>
      </c>
      <c r="B94" s="277" t="s">
        <v>250</v>
      </c>
      <c r="C94" s="277">
        <v>198.75</v>
      </c>
      <c r="D94" s="279">
        <v>200.71666666666667</v>
      </c>
      <c r="E94" s="279">
        <v>196.23333333333335</v>
      </c>
      <c r="F94" s="279">
        <v>193.71666666666667</v>
      </c>
      <c r="G94" s="279">
        <v>189.23333333333335</v>
      </c>
      <c r="H94" s="279">
        <v>203.23333333333335</v>
      </c>
      <c r="I94" s="279">
        <v>207.71666666666664</v>
      </c>
      <c r="J94" s="279">
        <v>210.23333333333335</v>
      </c>
      <c r="K94" s="277">
        <v>205.2</v>
      </c>
      <c r="L94" s="277">
        <v>198.2</v>
      </c>
      <c r="M94" s="277">
        <v>2.5998999999999999</v>
      </c>
    </row>
    <row r="95" spans="1:13">
      <c r="A95" s="301">
        <v>86</v>
      </c>
      <c r="B95" s="277" t="s">
        <v>386</v>
      </c>
      <c r="C95" s="277">
        <v>310.85000000000002</v>
      </c>
      <c r="D95" s="279">
        <v>311.95</v>
      </c>
      <c r="E95" s="279">
        <v>308.89999999999998</v>
      </c>
      <c r="F95" s="279">
        <v>306.95</v>
      </c>
      <c r="G95" s="279">
        <v>303.89999999999998</v>
      </c>
      <c r="H95" s="279">
        <v>313.89999999999998</v>
      </c>
      <c r="I95" s="279">
        <v>316.95000000000005</v>
      </c>
      <c r="J95" s="279">
        <v>318.89999999999998</v>
      </c>
      <c r="K95" s="277">
        <v>315</v>
      </c>
      <c r="L95" s="277">
        <v>310</v>
      </c>
      <c r="M95" s="277">
        <v>2.4472800000000001</v>
      </c>
    </row>
    <row r="96" spans="1:13">
      <c r="A96" s="301">
        <v>87</v>
      </c>
      <c r="B96" s="277" t="s">
        <v>106</v>
      </c>
      <c r="C96" s="277">
        <v>687.95</v>
      </c>
      <c r="D96" s="279">
        <v>686.66666666666663</v>
      </c>
      <c r="E96" s="279">
        <v>674.38333333333321</v>
      </c>
      <c r="F96" s="279">
        <v>660.81666666666661</v>
      </c>
      <c r="G96" s="279">
        <v>648.53333333333319</v>
      </c>
      <c r="H96" s="279">
        <v>700.23333333333323</v>
      </c>
      <c r="I96" s="279">
        <v>712.51666666666677</v>
      </c>
      <c r="J96" s="279">
        <v>726.08333333333326</v>
      </c>
      <c r="K96" s="277">
        <v>698.95</v>
      </c>
      <c r="L96" s="277">
        <v>673.1</v>
      </c>
      <c r="M96" s="277">
        <v>37.88156</v>
      </c>
    </row>
    <row r="97" spans="1:13">
      <c r="A97" s="301">
        <v>88</v>
      </c>
      <c r="B97" s="277" t="s">
        <v>108</v>
      </c>
      <c r="C97" s="277">
        <v>829.15</v>
      </c>
      <c r="D97" s="279">
        <v>828.78333333333342</v>
      </c>
      <c r="E97" s="279">
        <v>823.06666666666683</v>
      </c>
      <c r="F97" s="279">
        <v>816.98333333333346</v>
      </c>
      <c r="G97" s="279">
        <v>811.26666666666688</v>
      </c>
      <c r="H97" s="279">
        <v>834.86666666666679</v>
      </c>
      <c r="I97" s="279">
        <v>840.58333333333326</v>
      </c>
      <c r="J97" s="279">
        <v>846.66666666666674</v>
      </c>
      <c r="K97" s="277">
        <v>834.5</v>
      </c>
      <c r="L97" s="277">
        <v>822.7</v>
      </c>
      <c r="M97" s="277">
        <v>78.485200000000006</v>
      </c>
    </row>
    <row r="98" spans="1:13">
      <c r="A98" s="301">
        <v>89</v>
      </c>
      <c r="B98" s="277" t="s">
        <v>109</v>
      </c>
      <c r="C98" s="277">
        <v>1934.4</v>
      </c>
      <c r="D98" s="279">
        <v>1893.75</v>
      </c>
      <c r="E98" s="279">
        <v>1843.8</v>
      </c>
      <c r="F98" s="279">
        <v>1753.2</v>
      </c>
      <c r="G98" s="279">
        <v>1703.25</v>
      </c>
      <c r="H98" s="279">
        <v>1984.35</v>
      </c>
      <c r="I98" s="279">
        <v>2034.2999999999997</v>
      </c>
      <c r="J98" s="279">
        <v>2124.8999999999996</v>
      </c>
      <c r="K98" s="277">
        <v>1943.7</v>
      </c>
      <c r="L98" s="277">
        <v>1803.15</v>
      </c>
      <c r="M98" s="277">
        <v>168.29628</v>
      </c>
    </row>
    <row r="99" spans="1:13">
      <c r="A99" s="301">
        <v>90</v>
      </c>
      <c r="B99" s="277" t="s">
        <v>252</v>
      </c>
      <c r="C99" s="277">
        <v>2318.5500000000002</v>
      </c>
      <c r="D99" s="279">
        <v>2311.15</v>
      </c>
      <c r="E99" s="279">
        <v>2296.4</v>
      </c>
      <c r="F99" s="279">
        <v>2274.25</v>
      </c>
      <c r="G99" s="279">
        <v>2259.5</v>
      </c>
      <c r="H99" s="279">
        <v>2333.3000000000002</v>
      </c>
      <c r="I99" s="279">
        <v>2348.0500000000002</v>
      </c>
      <c r="J99" s="279">
        <v>2370.2000000000003</v>
      </c>
      <c r="K99" s="277">
        <v>2325.9</v>
      </c>
      <c r="L99" s="277">
        <v>2289</v>
      </c>
      <c r="M99" s="277">
        <v>1.63856</v>
      </c>
    </row>
    <row r="100" spans="1:13">
      <c r="A100" s="301">
        <v>91</v>
      </c>
      <c r="B100" s="277" t="s">
        <v>110</v>
      </c>
      <c r="C100" s="277">
        <v>1144.0999999999999</v>
      </c>
      <c r="D100" s="279">
        <v>1139.4333333333334</v>
      </c>
      <c r="E100" s="279">
        <v>1130.8666666666668</v>
      </c>
      <c r="F100" s="279">
        <v>1117.6333333333334</v>
      </c>
      <c r="G100" s="279">
        <v>1109.0666666666668</v>
      </c>
      <c r="H100" s="279">
        <v>1152.6666666666667</v>
      </c>
      <c r="I100" s="279">
        <v>1161.2333333333333</v>
      </c>
      <c r="J100" s="279">
        <v>1174.4666666666667</v>
      </c>
      <c r="K100" s="277">
        <v>1148</v>
      </c>
      <c r="L100" s="277">
        <v>1126.2</v>
      </c>
      <c r="M100" s="277">
        <v>96.859970000000004</v>
      </c>
    </row>
    <row r="101" spans="1:13">
      <c r="A101" s="301">
        <v>92</v>
      </c>
      <c r="B101" s="277" t="s">
        <v>253</v>
      </c>
      <c r="C101" s="277">
        <v>582.04999999999995</v>
      </c>
      <c r="D101" s="279">
        <v>581.33333333333337</v>
      </c>
      <c r="E101" s="279">
        <v>576.4666666666667</v>
      </c>
      <c r="F101" s="279">
        <v>570.88333333333333</v>
      </c>
      <c r="G101" s="279">
        <v>566.01666666666665</v>
      </c>
      <c r="H101" s="279">
        <v>586.91666666666674</v>
      </c>
      <c r="I101" s="279">
        <v>591.7833333333333</v>
      </c>
      <c r="J101" s="279">
        <v>597.36666666666679</v>
      </c>
      <c r="K101" s="277">
        <v>586.20000000000005</v>
      </c>
      <c r="L101" s="277">
        <v>575.75</v>
      </c>
      <c r="M101" s="277">
        <v>56.659790000000001</v>
      </c>
    </row>
    <row r="102" spans="1:13">
      <c r="A102" s="301">
        <v>93</v>
      </c>
      <c r="B102" s="277" t="s">
        <v>111</v>
      </c>
      <c r="C102" s="277">
        <v>3136.35</v>
      </c>
      <c r="D102" s="279">
        <v>3143.75</v>
      </c>
      <c r="E102" s="279">
        <v>3109.6</v>
      </c>
      <c r="F102" s="279">
        <v>3082.85</v>
      </c>
      <c r="G102" s="279">
        <v>3048.7</v>
      </c>
      <c r="H102" s="279">
        <v>3170.5</v>
      </c>
      <c r="I102" s="279">
        <v>3204.6499999999996</v>
      </c>
      <c r="J102" s="279">
        <v>3231.4</v>
      </c>
      <c r="K102" s="277">
        <v>3177.9</v>
      </c>
      <c r="L102" s="277">
        <v>3117</v>
      </c>
      <c r="M102" s="277">
        <v>8.4921699999999998</v>
      </c>
    </row>
    <row r="103" spans="1:13">
      <c r="A103" s="301">
        <v>94</v>
      </c>
      <c r="B103" s="277" t="s">
        <v>112</v>
      </c>
      <c r="C103" s="277">
        <v>466.1</v>
      </c>
      <c r="D103" s="279">
        <v>466.11666666666662</v>
      </c>
      <c r="E103" s="279">
        <v>465.03333333333325</v>
      </c>
      <c r="F103" s="279">
        <v>463.96666666666664</v>
      </c>
      <c r="G103" s="279">
        <v>462.88333333333327</v>
      </c>
      <c r="H103" s="279">
        <v>467.18333333333322</v>
      </c>
      <c r="I103" s="279">
        <v>468.26666666666659</v>
      </c>
      <c r="J103" s="279">
        <v>469.3333333333332</v>
      </c>
      <c r="K103" s="277">
        <v>467.2</v>
      </c>
      <c r="L103" s="277">
        <v>465.05</v>
      </c>
      <c r="M103" s="277">
        <v>7.6151299999999997</v>
      </c>
    </row>
    <row r="104" spans="1:13">
      <c r="A104" s="301">
        <v>95</v>
      </c>
      <c r="B104" s="277" t="s">
        <v>114</v>
      </c>
      <c r="C104" s="277">
        <v>176.9</v>
      </c>
      <c r="D104" s="279">
        <v>178.29999999999998</v>
      </c>
      <c r="E104" s="279">
        <v>174.19999999999996</v>
      </c>
      <c r="F104" s="279">
        <v>171.49999999999997</v>
      </c>
      <c r="G104" s="279">
        <v>167.39999999999995</v>
      </c>
      <c r="H104" s="279">
        <v>180.99999999999997</v>
      </c>
      <c r="I104" s="279">
        <v>185.1</v>
      </c>
      <c r="J104" s="279">
        <v>187.79999999999998</v>
      </c>
      <c r="K104" s="277">
        <v>182.4</v>
      </c>
      <c r="L104" s="277">
        <v>175.6</v>
      </c>
      <c r="M104" s="277">
        <v>131.92336</v>
      </c>
    </row>
    <row r="105" spans="1:13">
      <c r="A105" s="301">
        <v>96</v>
      </c>
      <c r="B105" s="277" t="s">
        <v>115</v>
      </c>
      <c r="C105" s="277">
        <v>173.7</v>
      </c>
      <c r="D105" s="279">
        <v>174.73333333333335</v>
      </c>
      <c r="E105" s="279">
        <v>172.4666666666667</v>
      </c>
      <c r="F105" s="279">
        <v>171.23333333333335</v>
      </c>
      <c r="G105" s="279">
        <v>168.9666666666667</v>
      </c>
      <c r="H105" s="279">
        <v>175.9666666666667</v>
      </c>
      <c r="I105" s="279">
        <v>178.23333333333335</v>
      </c>
      <c r="J105" s="279">
        <v>179.4666666666667</v>
      </c>
      <c r="K105" s="277">
        <v>177</v>
      </c>
      <c r="L105" s="277">
        <v>173.5</v>
      </c>
      <c r="M105" s="277">
        <v>51.806289999999997</v>
      </c>
    </row>
    <row r="106" spans="1:13">
      <c r="A106" s="301">
        <v>97</v>
      </c>
      <c r="B106" s="277" t="s">
        <v>116</v>
      </c>
      <c r="C106" s="277">
        <v>2115.9</v>
      </c>
      <c r="D106" s="279">
        <v>2121.3166666666666</v>
      </c>
      <c r="E106" s="279">
        <v>2102.6333333333332</v>
      </c>
      <c r="F106" s="279">
        <v>2089.3666666666668</v>
      </c>
      <c r="G106" s="279">
        <v>2070.6833333333334</v>
      </c>
      <c r="H106" s="279">
        <v>2134.583333333333</v>
      </c>
      <c r="I106" s="279">
        <v>2153.2666666666664</v>
      </c>
      <c r="J106" s="279">
        <v>2166.5333333333328</v>
      </c>
      <c r="K106" s="277">
        <v>2140</v>
      </c>
      <c r="L106" s="277">
        <v>2108.0500000000002</v>
      </c>
      <c r="M106" s="277">
        <v>16.795000000000002</v>
      </c>
    </row>
    <row r="107" spans="1:13">
      <c r="A107" s="301">
        <v>98</v>
      </c>
      <c r="B107" s="277" t="s">
        <v>254</v>
      </c>
      <c r="C107" s="277">
        <v>221.4</v>
      </c>
      <c r="D107" s="279">
        <v>219.41666666666666</v>
      </c>
      <c r="E107" s="279">
        <v>216.0333333333333</v>
      </c>
      <c r="F107" s="279">
        <v>210.66666666666666</v>
      </c>
      <c r="G107" s="279">
        <v>207.2833333333333</v>
      </c>
      <c r="H107" s="279">
        <v>224.7833333333333</v>
      </c>
      <c r="I107" s="279">
        <v>228.16666666666669</v>
      </c>
      <c r="J107" s="279">
        <v>233.5333333333333</v>
      </c>
      <c r="K107" s="277">
        <v>222.8</v>
      </c>
      <c r="L107" s="277">
        <v>214.05</v>
      </c>
      <c r="M107" s="277">
        <v>14.165050000000001</v>
      </c>
    </row>
    <row r="108" spans="1:13">
      <c r="A108" s="301">
        <v>99</v>
      </c>
      <c r="B108" s="277" t="s">
        <v>255</v>
      </c>
      <c r="C108" s="277">
        <v>33.200000000000003</v>
      </c>
      <c r="D108" s="279">
        <v>33.116666666666667</v>
      </c>
      <c r="E108" s="279">
        <v>32.633333333333333</v>
      </c>
      <c r="F108" s="279">
        <v>32.066666666666663</v>
      </c>
      <c r="G108" s="279">
        <v>31.583333333333329</v>
      </c>
      <c r="H108" s="279">
        <v>33.683333333333337</v>
      </c>
      <c r="I108" s="279">
        <v>34.166666666666671</v>
      </c>
      <c r="J108" s="279">
        <v>34.733333333333341</v>
      </c>
      <c r="K108" s="277">
        <v>33.6</v>
      </c>
      <c r="L108" s="277">
        <v>32.549999999999997</v>
      </c>
      <c r="M108" s="277">
        <v>7.92204</v>
      </c>
    </row>
    <row r="109" spans="1:13">
      <c r="A109" s="301">
        <v>100</v>
      </c>
      <c r="B109" s="277" t="s">
        <v>117</v>
      </c>
      <c r="C109" s="277">
        <v>153.9</v>
      </c>
      <c r="D109" s="279">
        <v>154.33333333333334</v>
      </c>
      <c r="E109" s="279">
        <v>151.26666666666668</v>
      </c>
      <c r="F109" s="279">
        <v>148.63333333333333</v>
      </c>
      <c r="G109" s="279">
        <v>145.56666666666666</v>
      </c>
      <c r="H109" s="279">
        <v>156.9666666666667</v>
      </c>
      <c r="I109" s="279">
        <v>160.03333333333336</v>
      </c>
      <c r="J109" s="279">
        <v>162.66666666666671</v>
      </c>
      <c r="K109" s="277">
        <v>157.4</v>
      </c>
      <c r="L109" s="277">
        <v>151.69999999999999</v>
      </c>
      <c r="M109" s="277">
        <v>137.73230000000001</v>
      </c>
    </row>
    <row r="110" spans="1:13">
      <c r="A110" s="301">
        <v>101</v>
      </c>
      <c r="B110" s="277" t="s">
        <v>258</v>
      </c>
      <c r="C110" s="277">
        <v>273.14999999999998</v>
      </c>
      <c r="D110" s="279">
        <v>270.16666666666669</v>
      </c>
      <c r="E110" s="279">
        <v>265.33333333333337</v>
      </c>
      <c r="F110" s="279">
        <v>257.51666666666671</v>
      </c>
      <c r="G110" s="279">
        <v>252.68333333333339</v>
      </c>
      <c r="H110" s="279">
        <v>277.98333333333335</v>
      </c>
      <c r="I110" s="279">
        <v>282.81666666666672</v>
      </c>
      <c r="J110" s="279">
        <v>290.63333333333333</v>
      </c>
      <c r="K110" s="277">
        <v>275</v>
      </c>
      <c r="L110" s="277">
        <v>262.35000000000002</v>
      </c>
      <c r="M110" s="277">
        <v>10.64349</v>
      </c>
    </row>
    <row r="111" spans="1:13">
      <c r="A111" s="301">
        <v>102</v>
      </c>
      <c r="B111" s="277" t="s">
        <v>118</v>
      </c>
      <c r="C111" s="277">
        <v>380.6</v>
      </c>
      <c r="D111" s="279">
        <v>379.16666666666669</v>
      </c>
      <c r="E111" s="279">
        <v>376.53333333333336</v>
      </c>
      <c r="F111" s="279">
        <v>372.4666666666667</v>
      </c>
      <c r="G111" s="279">
        <v>369.83333333333337</v>
      </c>
      <c r="H111" s="279">
        <v>383.23333333333335</v>
      </c>
      <c r="I111" s="279">
        <v>385.86666666666667</v>
      </c>
      <c r="J111" s="279">
        <v>389.93333333333334</v>
      </c>
      <c r="K111" s="277">
        <v>381.8</v>
      </c>
      <c r="L111" s="277">
        <v>375.1</v>
      </c>
      <c r="M111" s="277">
        <v>180.93629000000001</v>
      </c>
    </row>
    <row r="112" spans="1:13">
      <c r="A112" s="301">
        <v>103</v>
      </c>
      <c r="B112" s="277" t="s">
        <v>256</v>
      </c>
      <c r="C112" s="277">
        <v>1235.25</v>
      </c>
      <c r="D112" s="279">
        <v>1244.75</v>
      </c>
      <c r="E112" s="279">
        <v>1220.5999999999999</v>
      </c>
      <c r="F112" s="279">
        <v>1205.9499999999998</v>
      </c>
      <c r="G112" s="279">
        <v>1181.7999999999997</v>
      </c>
      <c r="H112" s="279">
        <v>1259.4000000000001</v>
      </c>
      <c r="I112" s="279">
        <v>1283.5500000000002</v>
      </c>
      <c r="J112" s="279">
        <v>1298.2000000000003</v>
      </c>
      <c r="K112" s="277">
        <v>1268.9000000000001</v>
      </c>
      <c r="L112" s="277">
        <v>1230.0999999999999</v>
      </c>
      <c r="M112" s="277">
        <v>5.6800300000000004</v>
      </c>
    </row>
    <row r="113" spans="1:13">
      <c r="A113" s="301">
        <v>104</v>
      </c>
      <c r="B113" s="277" t="s">
        <v>119</v>
      </c>
      <c r="C113" s="277">
        <v>430.75</v>
      </c>
      <c r="D113" s="279">
        <v>428.31666666666666</v>
      </c>
      <c r="E113" s="279">
        <v>424.63333333333333</v>
      </c>
      <c r="F113" s="279">
        <v>418.51666666666665</v>
      </c>
      <c r="G113" s="279">
        <v>414.83333333333331</v>
      </c>
      <c r="H113" s="279">
        <v>434.43333333333334</v>
      </c>
      <c r="I113" s="279">
        <v>438.11666666666662</v>
      </c>
      <c r="J113" s="279">
        <v>444.23333333333335</v>
      </c>
      <c r="K113" s="277">
        <v>432</v>
      </c>
      <c r="L113" s="277">
        <v>422.2</v>
      </c>
      <c r="M113" s="277">
        <v>13.584160000000001</v>
      </c>
    </row>
    <row r="114" spans="1:13">
      <c r="A114" s="301">
        <v>105</v>
      </c>
      <c r="B114" s="277" t="s">
        <v>257</v>
      </c>
      <c r="C114" s="277">
        <v>34.65</v>
      </c>
      <c r="D114" s="279">
        <v>34.800000000000004</v>
      </c>
      <c r="E114" s="279">
        <v>34.350000000000009</v>
      </c>
      <c r="F114" s="279">
        <v>34.050000000000004</v>
      </c>
      <c r="G114" s="279">
        <v>33.600000000000009</v>
      </c>
      <c r="H114" s="279">
        <v>35.100000000000009</v>
      </c>
      <c r="I114" s="279">
        <v>35.550000000000011</v>
      </c>
      <c r="J114" s="279">
        <v>35.850000000000009</v>
      </c>
      <c r="K114" s="277">
        <v>35.25</v>
      </c>
      <c r="L114" s="277">
        <v>34.5</v>
      </c>
      <c r="M114" s="277">
        <v>3.7705700000000002</v>
      </c>
    </row>
    <row r="115" spans="1:13">
      <c r="A115" s="301">
        <v>106</v>
      </c>
      <c r="B115" s="277" t="s">
        <v>120</v>
      </c>
      <c r="C115" s="277">
        <v>8.8000000000000007</v>
      </c>
      <c r="D115" s="279">
        <v>8.9</v>
      </c>
      <c r="E115" s="279">
        <v>8.65</v>
      </c>
      <c r="F115" s="279">
        <v>8.5</v>
      </c>
      <c r="G115" s="279">
        <v>8.25</v>
      </c>
      <c r="H115" s="279">
        <v>9.0500000000000007</v>
      </c>
      <c r="I115" s="279">
        <v>9.3000000000000007</v>
      </c>
      <c r="J115" s="279">
        <v>9.4500000000000011</v>
      </c>
      <c r="K115" s="277">
        <v>9.15</v>
      </c>
      <c r="L115" s="277">
        <v>8.75</v>
      </c>
      <c r="M115" s="277">
        <v>1721.5225499999999</v>
      </c>
    </row>
    <row r="116" spans="1:13">
      <c r="A116" s="301">
        <v>107</v>
      </c>
      <c r="B116" s="277" t="s">
        <v>121</v>
      </c>
      <c r="C116" s="277">
        <v>31.15</v>
      </c>
      <c r="D116" s="279">
        <v>31</v>
      </c>
      <c r="E116" s="279">
        <v>30.55</v>
      </c>
      <c r="F116" s="279">
        <v>29.95</v>
      </c>
      <c r="G116" s="279">
        <v>29.5</v>
      </c>
      <c r="H116" s="279">
        <v>31.6</v>
      </c>
      <c r="I116" s="279">
        <v>32.050000000000004</v>
      </c>
      <c r="J116" s="279">
        <v>32.650000000000006</v>
      </c>
      <c r="K116" s="277">
        <v>31.45</v>
      </c>
      <c r="L116" s="277">
        <v>30.4</v>
      </c>
      <c r="M116" s="277">
        <v>350.98863999999998</v>
      </c>
    </row>
    <row r="117" spans="1:13">
      <c r="A117" s="301">
        <v>108</v>
      </c>
      <c r="B117" s="277" t="s">
        <v>122</v>
      </c>
      <c r="C117" s="277">
        <v>389.75</v>
      </c>
      <c r="D117" s="279">
        <v>390.2166666666667</v>
      </c>
      <c r="E117" s="279">
        <v>387.08333333333337</v>
      </c>
      <c r="F117" s="279">
        <v>384.41666666666669</v>
      </c>
      <c r="G117" s="279">
        <v>381.28333333333336</v>
      </c>
      <c r="H117" s="279">
        <v>392.88333333333338</v>
      </c>
      <c r="I117" s="279">
        <v>396.01666666666671</v>
      </c>
      <c r="J117" s="279">
        <v>398.68333333333339</v>
      </c>
      <c r="K117" s="277">
        <v>393.35</v>
      </c>
      <c r="L117" s="277">
        <v>387.55</v>
      </c>
      <c r="M117" s="277">
        <v>19.321400000000001</v>
      </c>
    </row>
    <row r="118" spans="1:13">
      <c r="A118" s="301">
        <v>109</v>
      </c>
      <c r="B118" s="277" t="s">
        <v>260</v>
      </c>
      <c r="C118" s="277">
        <v>101</v>
      </c>
      <c r="D118" s="279">
        <v>101.15000000000002</v>
      </c>
      <c r="E118" s="279">
        <v>99.500000000000043</v>
      </c>
      <c r="F118" s="279">
        <v>98.000000000000028</v>
      </c>
      <c r="G118" s="279">
        <v>96.350000000000051</v>
      </c>
      <c r="H118" s="279">
        <v>102.65000000000003</v>
      </c>
      <c r="I118" s="279">
        <v>104.30000000000001</v>
      </c>
      <c r="J118" s="279">
        <v>105.80000000000003</v>
      </c>
      <c r="K118" s="277">
        <v>102.8</v>
      </c>
      <c r="L118" s="277">
        <v>99.65</v>
      </c>
      <c r="M118" s="277">
        <v>127.23036999999999</v>
      </c>
    </row>
    <row r="119" spans="1:13">
      <c r="A119" s="301">
        <v>110</v>
      </c>
      <c r="B119" s="277" t="s">
        <v>123</v>
      </c>
      <c r="C119" s="277">
        <v>1330.55</v>
      </c>
      <c r="D119" s="279">
        <v>1325.1499999999999</v>
      </c>
      <c r="E119" s="279">
        <v>1305.3999999999996</v>
      </c>
      <c r="F119" s="279">
        <v>1280.2499999999998</v>
      </c>
      <c r="G119" s="279">
        <v>1260.4999999999995</v>
      </c>
      <c r="H119" s="279">
        <v>1350.2999999999997</v>
      </c>
      <c r="I119" s="279">
        <v>1370.0500000000002</v>
      </c>
      <c r="J119" s="279">
        <v>1395.1999999999998</v>
      </c>
      <c r="K119" s="277">
        <v>1344.9</v>
      </c>
      <c r="L119" s="277">
        <v>1300</v>
      </c>
      <c r="M119" s="277">
        <v>24.14479</v>
      </c>
    </row>
    <row r="120" spans="1:13">
      <c r="A120" s="301">
        <v>111</v>
      </c>
      <c r="B120" s="277" t="s">
        <v>124</v>
      </c>
      <c r="C120" s="277">
        <v>622.79999999999995</v>
      </c>
      <c r="D120" s="279">
        <v>619.11666666666667</v>
      </c>
      <c r="E120" s="279">
        <v>609.88333333333333</v>
      </c>
      <c r="F120" s="279">
        <v>596.9666666666667</v>
      </c>
      <c r="G120" s="279">
        <v>587.73333333333335</v>
      </c>
      <c r="H120" s="279">
        <v>632.0333333333333</v>
      </c>
      <c r="I120" s="279">
        <v>641.26666666666665</v>
      </c>
      <c r="J120" s="279">
        <v>654.18333333333328</v>
      </c>
      <c r="K120" s="277">
        <v>628.35</v>
      </c>
      <c r="L120" s="277">
        <v>606.20000000000005</v>
      </c>
      <c r="M120" s="277">
        <v>251.12903</v>
      </c>
    </row>
    <row r="121" spans="1:13">
      <c r="A121" s="301">
        <v>112</v>
      </c>
      <c r="B121" s="277" t="s">
        <v>125</v>
      </c>
      <c r="C121" s="277">
        <v>181.8</v>
      </c>
      <c r="D121" s="279">
        <v>181.25</v>
      </c>
      <c r="E121" s="279">
        <v>179.2</v>
      </c>
      <c r="F121" s="279">
        <v>176.6</v>
      </c>
      <c r="G121" s="279">
        <v>174.54999999999998</v>
      </c>
      <c r="H121" s="279">
        <v>183.85</v>
      </c>
      <c r="I121" s="279">
        <v>185.9</v>
      </c>
      <c r="J121" s="279">
        <v>188.5</v>
      </c>
      <c r="K121" s="277">
        <v>183.3</v>
      </c>
      <c r="L121" s="277">
        <v>178.65</v>
      </c>
      <c r="M121" s="277">
        <v>43.246580000000002</v>
      </c>
    </row>
    <row r="122" spans="1:13">
      <c r="A122" s="301">
        <v>113</v>
      </c>
      <c r="B122" s="277" t="s">
        <v>126</v>
      </c>
      <c r="C122" s="277">
        <v>1055.75</v>
      </c>
      <c r="D122" s="279">
        <v>1049.0333333333333</v>
      </c>
      <c r="E122" s="279">
        <v>1038.0666666666666</v>
      </c>
      <c r="F122" s="279">
        <v>1020.3833333333332</v>
      </c>
      <c r="G122" s="279">
        <v>1009.4166666666665</v>
      </c>
      <c r="H122" s="279">
        <v>1066.7166666666667</v>
      </c>
      <c r="I122" s="279">
        <v>1077.6833333333334</v>
      </c>
      <c r="J122" s="279">
        <v>1095.3666666666668</v>
      </c>
      <c r="K122" s="277">
        <v>1060</v>
      </c>
      <c r="L122" s="277">
        <v>1031.3499999999999</v>
      </c>
      <c r="M122" s="277">
        <v>90.908190000000005</v>
      </c>
    </row>
    <row r="123" spans="1:13">
      <c r="A123" s="301">
        <v>114</v>
      </c>
      <c r="B123" s="277" t="s">
        <v>127</v>
      </c>
      <c r="C123" s="277">
        <v>75.349999999999994</v>
      </c>
      <c r="D123" s="279">
        <v>75.433333333333337</v>
      </c>
      <c r="E123" s="279">
        <v>74.616666666666674</v>
      </c>
      <c r="F123" s="279">
        <v>73.88333333333334</v>
      </c>
      <c r="G123" s="279">
        <v>73.066666666666677</v>
      </c>
      <c r="H123" s="279">
        <v>76.166666666666671</v>
      </c>
      <c r="I123" s="279">
        <v>76.983333333333334</v>
      </c>
      <c r="J123" s="279">
        <v>77.716666666666669</v>
      </c>
      <c r="K123" s="277">
        <v>76.25</v>
      </c>
      <c r="L123" s="277">
        <v>74.7</v>
      </c>
      <c r="M123" s="277">
        <v>160.92167000000001</v>
      </c>
    </row>
    <row r="124" spans="1:13">
      <c r="A124" s="301">
        <v>115</v>
      </c>
      <c r="B124" s="277" t="s">
        <v>262</v>
      </c>
      <c r="C124" s="277">
        <v>2138.8000000000002</v>
      </c>
      <c r="D124" s="279">
        <v>2142.65</v>
      </c>
      <c r="E124" s="279">
        <v>2113.5</v>
      </c>
      <c r="F124" s="279">
        <v>2088.1999999999998</v>
      </c>
      <c r="G124" s="279">
        <v>2059.0499999999997</v>
      </c>
      <c r="H124" s="279">
        <v>2167.9500000000003</v>
      </c>
      <c r="I124" s="279">
        <v>2197.1000000000008</v>
      </c>
      <c r="J124" s="279">
        <v>2222.4000000000005</v>
      </c>
      <c r="K124" s="277">
        <v>2171.8000000000002</v>
      </c>
      <c r="L124" s="277">
        <v>2117.35</v>
      </c>
      <c r="M124" s="277">
        <v>1.9057599999999999</v>
      </c>
    </row>
    <row r="125" spans="1:13">
      <c r="A125" s="301">
        <v>116</v>
      </c>
      <c r="B125" s="277" t="s">
        <v>2931</v>
      </c>
      <c r="C125" s="277">
        <v>1363.85</v>
      </c>
      <c r="D125" s="279">
        <v>1365.6166666666668</v>
      </c>
      <c r="E125" s="279">
        <v>1358.2333333333336</v>
      </c>
      <c r="F125" s="279">
        <v>1352.6166666666668</v>
      </c>
      <c r="G125" s="279">
        <v>1345.2333333333336</v>
      </c>
      <c r="H125" s="279">
        <v>1371.2333333333336</v>
      </c>
      <c r="I125" s="279">
        <v>1378.6166666666668</v>
      </c>
      <c r="J125" s="279">
        <v>1384.2333333333336</v>
      </c>
      <c r="K125" s="277">
        <v>1373</v>
      </c>
      <c r="L125" s="277">
        <v>1360</v>
      </c>
      <c r="M125" s="277">
        <v>2.0301100000000001</v>
      </c>
    </row>
    <row r="126" spans="1:13">
      <c r="A126" s="301">
        <v>117</v>
      </c>
      <c r="B126" s="277" t="s">
        <v>128</v>
      </c>
      <c r="C126" s="277">
        <v>169.9</v>
      </c>
      <c r="D126" s="279">
        <v>169.86666666666667</v>
      </c>
      <c r="E126" s="279">
        <v>168.13333333333335</v>
      </c>
      <c r="F126" s="279">
        <v>166.36666666666667</v>
      </c>
      <c r="G126" s="279">
        <v>164.63333333333335</v>
      </c>
      <c r="H126" s="279">
        <v>171.63333333333335</v>
      </c>
      <c r="I126" s="279">
        <v>173.3666666666667</v>
      </c>
      <c r="J126" s="279">
        <v>175.13333333333335</v>
      </c>
      <c r="K126" s="277">
        <v>171.6</v>
      </c>
      <c r="L126" s="277">
        <v>168.1</v>
      </c>
      <c r="M126" s="277">
        <v>218.863</v>
      </c>
    </row>
    <row r="127" spans="1:13">
      <c r="A127" s="301">
        <v>118</v>
      </c>
      <c r="B127" s="277" t="s">
        <v>129</v>
      </c>
      <c r="C127" s="277">
        <v>193.95</v>
      </c>
      <c r="D127" s="279">
        <v>195.81666666666669</v>
      </c>
      <c r="E127" s="279">
        <v>189.23333333333338</v>
      </c>
      <c r="F127" s="279">
        <v>184.51666666666668</v>
      </c>
      <c r="G127" s="279">
        <v>177.93333333333337</v>
      </c>
      <c r="H127" s="279">
        <v>200.53333333333339</v>
      </c>
      <c r="I127" s="279">
        <v>207.1166666666667</v>
      </c>
      <c r="J127" s="279">
        <v>211.8333333333334</v>
      </c>
      <c r="K127" s="277">
        <v>202.4</v>
      </c>
      <c r="L127" s="277">
        <v>191.1</v>
      </c>
      <c r="M127" s="277">
        <v>117.90448000000001</v>
      </c>
    </row>
    <row r="128" spans="1:13">
      <c r="A128" s="301">
        <v>119</v>
      </c>
      <c r="B128" s="277" t="s">
        <v>263</v>
      </c>
      <c r="C128" s="277">
        <v>56</v>
      </c>
      <c r="D128" s="279">
        <v>55.883333333333333</v>
      </c>
      <c r="E128" s="279">
        <v>55.366666666666667</v>
      </c>
      <c r="F128" s="279">
        <v>54.733333333333334</v>
      </c>
      <c r="G128" s="279">
        <v>54.216666666666669</v>
      </c>
      <c r="H128" s="279">
        <v>56.516666666666666</v>
      </c>
      <c r="I128" s="279">
        <v>57.033333333333331</v>
      </c>
      <c r="J128" s="279">
        <v>57.666666666666664</v>
      </c>
      <c r="K128" s="277">
        <v>56.4</v>
      </c>
      <c r="L128" s="277">
        <v>55.25</v>
      </c>
      <c r="M128" s="277">
        <v>7.8424899999999997</v>
      </c>
    </row>
    <row r="129" spans="1:13">
      <c r="A129" s="301">
        <v>120</v>
      </c>
      <c r="B129" s="277" t="s">
        <v>130</v>
      </c>
      <c r="C129" s="277">
        <v>291.35000000000002</v>
      </c>
      <c r="D129" s="279">
        <v>291.01666666666665</v>
      </c>
      <c r="E129" s="279">
        <v>287.0333333333333</v>
      </c>
      <c r="F129" s="279">
        <v>282.71666666666664</v>
      </c>
      <c r="G129" s="279">
        <v>278.73333333333329</v>
      </c>
      <c r="H129" s="279">
        <v>295.33333333333331</v>
      </c>
      <c r="I129" s="279">
        <v>299.31666666666666</v>
      </c>
      <c r="J129" s="279">
        <v>303.63333333333333</v>
      </c>
      <c r="K129" s="277">
        <v>295</v>
      </c>
      <c r="L129" s="277">
        <v>286.7</v>
      </c>
      <c r="M129" s="277">
        <v>95.928380000000004</v>
      </c>
    </row>
    <row r="130" spans="1:13">
      <c r="A130" s="301">
        <v>121</v>
      </c>
      <c r="B130" s="277" t="s">
        <v>264</v>
      </c>
      <c r="C130" s="277">
        <v>738.15</v>
      </c>
      <c r="D130" s="279">
        <v>742.69999999999993</v>
      </c>
      <c r="E130" s="279">
        <v>724.44999999999982</v>
      </c>
      <c r="F130" s="279">
        <v>710.74999999999989</v>
      </c>
      <c r="G130" s="279">
        <v>692.49999999999977</v>
      </c>
      <c r="H130" s="279">
        <v>756.39999999999986</v>
      </c>
      <c r="I130" s="279">
        <v>774.65000000000009</v>
      </c>
      <c r="J130" s="279">
        <v>788.34999999999991</v>
      </c>
      <c r="K130" s="277">
        <v>760.95</v>
      </c>
      <c r="L130" s="277">
        <v>729</v>
      </c>
      <c r="M130" s="277">
        <v>3.0663800000000001</v>
      </c>
    </row>
    <row r="131" spans="1:13">
      <c r="A131" s="301">
        <v>122</v>
      </c>
      <c r="B131" s="277" t="s">
        <v>131</v>
      </c>
      <c r="C131" s="277">
        <v>2328.35</v>
      </c>
      <c r="D131" s="279">
        <v>2353.8833333333332</v>
      </c>
      <c r="E131" s="279">
        <v>2288.9166666666665</v>
      </c>
      <c r="F131" s="279">
        <v>2249.4833333333331</v>
      </c>
      <c r="G131" s="279">
        <v>2184.5166666666664</v>
      </c>
      <c r="H131" s="279">
        <v>2393.3166666666666</v>
      </c>
      <c r="I131" s="279">
        <v>2458.2833333333338</v>
      </c>
      <c r="J131" s="279">
        <v>2497.7166666666667</v>
      </c>
      <c r="K131" s="277">
        <v>2418.85</v>
      </c>
      <c r="L131" s="277">
        <v>2314.4499999999998</v>
      </c>
      <c r="M131" s="277">
        <v>8.0022099999999998</v>
      </c>
    </row>
    <row r="132" spans="1:13">
      <c r="A132" s="301">
        <v>123</v>
      </c>
      <c r="B132" s="277" t="s">
        <v>133</v>
      </c>
      <c r="C132" s="277">
        <v>1338.25</v>
      </c>
      <c r="D132" s="279">
        <v>1330.4333333333334</v>
      </c>
      <c r="E132" s="279">
        <v>1318.8666666666668</v>
      </c>
      <c r="F132" s="279">
        <v>1299.4833333333333</v>
      </c>
      <c r="G132" s="279">
        <v>1287.9166666666667</v>
      </c>
      <c r="H132" s="279">
        <v>1349.8166666666668</v>
      </c>
      <c r="I132" s="279">
        <v>1361.3833333333334</v>
      </c>
      <c r="J132" s="279">
        <v>1380.7666666666669</v>
      </c>
      <c r="K132" s="277">
        <v>1342</v>
      </c>
      <c r="L132" s="277">
        <v>1311.05</v>
      </c>
      <c r="M132" s="277">
        <v>26.325310000000002</v>
      </c>
    </row>
    <row r="133" spans="1:13">
      <c r="A133" s="301">
        <v>124</v>
      </c>
      <c r="B133" s="277" t="s">
        <v>134</v>
      </c>
      <c r="C133" s="277">
        <v>64.349999999999994</v>
      </c>
      <c r="D133" s="279">
        <v>64.216666666666669</v>
      </c>
      <c r="E133" s="279">
        <v>63.483333333333334</v>
      </c>
      <c r="F133" s="279">
        <v>62.616666666666667</v>
      </c>
      <c r="G133" s="279">
        <v>61.883333333333333</v>
      </c>
      <c r="H133" s="279">
        <v>65.083333333333343</v>
      </c>
      <c r="I133" s="279">
        <v>65.816666666666691</v>
      </c>
      <c r="J133" s="279">
        <v>66.683333333333337</v>
      </c>
      <c r="K133" s="277">
        <v>64.95</v>
      </c>
      <c r="L133" s="277">
        <v>63.35</v>
      </c>
      <c r="M133" s="277">
        <v>89.868219999999994</v>
      </c>
    </row>
    <row r="134" spans="1:13">
      <c r="A134" s="301">
        <v>125</v>
      </c>
      <c r="B134" s="277" t="s">
        <v>358</v>
      </c>
      <c r="C134" s="277">
        <v>1996.15</v>
      </c>
      <c r="D134" s="279">
        <v>1976.7333333333333</v>
      </c>
      <c r="E134" s="279">
        <v>1948.4666666666667</v>
      </c>
      <c r="F134" s="279">
        <v>1900.7833333333333</v>
      </c>
      <c r="G134" s="279">
        <v>1872.5166666666667</v>
      </c>
      <c r="H134" s="279">
        <v>2024.4166666666667</v>
      </c>
      <c r="I134" s="279">
        <v>2052.6833333333334</v>
      </c>
      <c r="J134" s="279">
        <v>2100.3666666666668</v>
      </c>
      <c r="K134" s="277">
        <v>2005</v>
      </c>
      <c r="L134" s="277">
        <v>1929.05</v>
      </c>
      <c r="M134" s="277">
        <v>2.3523800000000001</v>
      </c>
    </row>
    <row r="135" spans="1:13">
      <c r="A135" s="301">
        <v>126</v>
      </c>
      <c r="B135" s="277" t="s">
        <v>135</v>
      </c>
      <c r="C135" s="277">
        <v>289.3</v>
      </c>
      <c r="D135" s="279">
        <v>286.09999999999997</v>
      </c>
      <c r="E135" s="279">
        <v>279.39999999999992</v>
      </c>
      <c r="F135" s="279">
        <v>269.49999999999994</v>
      </c>
      <c r="G135" s="279">
        <v>262.7999999999999</v>
      </c>
      <c r="H135" s="279">
        <v>295.99999999999994</v>
      </c>
      <c r="I135" s="279">
        <v>302.7</v>
      </c>
      <c r="J135" s="279">
        <v>312.59999999999997</v>
      </c>
      <c r="K135" s="277">
        <v>292.8</v>
      </c>
      <c r="L135" s="277">
        <v>276.2</v>
      </c>
      <c r="M135" s="277">
        <v>78.613290000000006</v>
      </c>
    </row>
    <row r="136" spans="1:13">
      <c r="A136" s="301">
        <v>127</v>
      </c>
      <c r="B136" s="277" t="s">
        <v>136</v>
      </c>
      <c r="C136" s="277">
        <v>892.6</v>
      </c>
      <c r="D136" s="279">
        <v>895.13333333333333</v>
      </c>
      <c r="E136" s="279">
        <v>885.7166666666667</v>
      </c>
      <c r="F136" s="279">
        <v>878.83333333333337</v>
      </c>
      <c r="G136" s="279">
        <v>869.41666666666674</v>
      </c>
      <c r="H136" s="279">
        <v>902.01666666666665</v>
      </c>
      <c r="I136" s="279">
        <v>911.43333333333339</v>
      </c>
      <c r="J136" s="279">
        <v>918.31666666666661</v>
      </c>
      <c r="K136" s="277">
        <v>904.55</v>
      </c>
      <c r="L136" s="277">
        <v>888.25</v>
      </c>
      <c r="M136" s="277">
        <v>34.973269999999999</v>
      </c>
    </row>
    <row r="137" spans="1:13">
      <c r="A137" s="301">
        <v>128</v>
      </c>
      <c r="B137" s="277" t="s">
        <v>266</v>
      </c>
      <c r="C137" s="277">
        <v>2681.2</v>
      </c>
      <c r="D137" s="279">
        <v>2664.7999999999997</v>
      </c>
      <c r="E137" s="279">
        <v>2611.5999999999995</v>
      </c>
      <c r="F137" s="279">
        <v>2541.9999999999995</v>
      </c>
      <c r="G137" s="279">
        <v>2488.7999999999993</v>
      </c>
      <c r="H137" s="279">
        <v>2734.3999999999996</v>
      </c>
      <c r="I137" s="279">
        <v>2787.5999999999995</v>
      </c>
      <c r="J137" s="279">
        <v>2857.2</v>
      </c>
      <c r="K137" s="277">
        <v>2718</v>
      </c>
      <c r="L137" s="277">
        <v>2595.1999999999998</v>
      </c>
      <c r="M137" s="277">
        <v>2.34362</v>
      </c>
    </row>
    <row r="138" spans="1:13">
      <c r="A138" s="301">
        <v>129</v>
      </c>
      <c r="B138" s="277" t="s">
        <v>265</v>
      </c>
      <c r="C138" s="277">
        <v>1614.5</v>
      </c>
      <c r="D138" s="279">
        <v>1615.3833333333332</v>
      </c>
      <c r="E138" s="279">
        <v>1602.1666666666665</v>
      </c>
      <c r="F138" s="279">
        <v>1589.8333333333333</v>
      </c>
      <c r="G138" s="279">
        <v>1576.6166666666666</v>
      </c>
      <c r="H138" s="279">
        <v>1627.7166666666665</v>
      </c>
      <c r="I138" s="279">
        <v>1640.9333333333332</v>
      </c>
      <c r="J138" s="279">
        <v>1653.2666666666664</v>
      </c>
      <c r="K138" s="277">
        <v>1628.6</v>
      </c>
      <c r="L138" s="277">
        <v>1603.05</v>
      </c>
      <c r="M138" s="277">
        <v>0.56943999999999995</v>
      </c>
    </row>
    <row r="139" spans="1:13">
      <c r="A139" s="301">
        <v>130</v>
      </c>
      <c r="B139" s="277" t="s">
        <v>137</v>
      </c>
      <c r="C139" s="277">
        <v>1026.3499999999999</v>
      </c>
      <c r="D139" s="279">
        <v>1033.9666666666665</v>
      </c>
      <c r="E139" s="279">
        <v>1014.083333333333</v>
      </c>
      <c r="F139" s="279">
        <v>1001.8166666666666</v>
      </c>
      <c r="G139" s="279">
        <v>981.93333333333317</v>
      </c>
      <c r="H139" s="279">
        <v>1046.2333333333329</v>
      </c>
      <c r="I139" s="279">
        <v>1066.1166666666666</v>
      </c>
      <c r="J139" s="279">
        <v>1078.3833333333328</v>
      </c>
      <c r="K139" s="277">
        <v>1053.8499999999999</v>
      </c>
      <c r="L139" s="277">
        <v>1021.7</v>
      </c>
      <c r="M139" s="277">
        <v>26.314689999999999</v>
      </c>
    </row>
    <row r="140" spans="1:13">
      <c r="A140" s="301">
        <v>131</v>
      </c>
      <c r="B140" s="277" t="s">
        <v>138</v>
      </c>
      <c r="C140" s="277">
        <v>627.4</v>
      </c>
      <c r="D140" s="279">
        <v>623.13333333333333</v>
      </c>
      <c r="E140" s="279">
        <v>613.26666666666665</v>
      </c>
      <c r="F140" s="279">
        <v>599.13333333333333</v>
      </c>
      <c r="G140" s="279">
        <v>589.26666666666665</v>
      </c>
      <c r="H140" s="279">
        <v>637.26666666666665</v>
      </c>
      <c r="I140" s="279">
        <v>647.13333333333321</v>
      </c>
      <c r="J140" s="279">
        <v>661.26666666666665</v>
      </c>
      <c r="K140" s="277">
        <v>633</v>
      </c>
      <c r="L140" s="277">
        <v>609</v>
      </c>
      <c r="M140" s="277">
        <v>90.719549999999998</v>
      </c>
    </row>
    <row r="141" spans="1:13">
      <c r="A141" s="301">
        <v>132</v>
      </c>
      <c r="B141" s="277" t="s">
        <v>139</v>
      </c>
      <c r="C141" s="277">
        <v>131.35</v>
      </c>
      <c r="D141" s="279">
        <v>130.19999999999999</v>
      </c>
      <c r="E141" s="279">
        <v>128.59999999999997</v>
      </c>
      <c r="F141" s="279">
        <v>125.84999999999998</v>
      </c>
      <c r="G141" s="279">
        <v>124.24999999999996</v>
      </c>
      <c r="H141" s="279">
        <v>132.94999999999999</v>
      </c>
      <c r="I141" s="279">
        <v>134.55000000000001</v>
      </c>
      <c r="J141" s="279">
        <v>137.29999999999998</v>
      </c>
      <c r="K141" s="277">
        <v>131.80000000000001</v>
      </c>
      <c r="L141" s="277">
        <v>127.45</v>
      </c>
      <c r="M141" s="277">
        <v>56.722479999999997</v>
      </c>
    </row>
    <row r="142" spans="1:13">
      <c r="A142" s="301">
        <v>133</v>
      </c>
      <c r="B142" s="277" t="s">
        <v>140</v>
      </c>
      <c r="C142" s="277">
        <v>168.35</v>
      </c>
      <c r="D142" s="279">
        <v>168.21666666666667</v>
      </c>
      <c r="E142" s="279">
        <v>166.93333333333334</v>
      </c>
      <c r="F142" s="279">
        <v>165.51666666666668</v>
      </c>
      <c r="G142" s="279">
        <v>164.23333333333335</v>
      </c>
      <c r="H142" s="279">
        <v>169.63333333333333</v>
      </c>
      <c r="I142" s="279">
        <v>170.91666666666669</v>
      </c>
      <c r="J142" s="279">
        <v>172.33333333333331</v>
      </c>
      <c r="K142" s="277">
        <v>169.5</v>
      </c>
      <c r="L142" s="277">
        <v>166.8</v>
      </c>
      <c r="M142" s="277">
        <v>48.458570000000002</v>
      </c>
    </row>
    <row r="143" spans="1:13">
      <c r="A143" s="301">
        <v>134</v>
      </c>
      <c r="B143" s="277" t="s">
        <v>141</v>
      </c>
      <c r="C143" s="277">
        <v>368.8</v>
      </c>
      <c r="D143" s="279">
        <v>371.63333333333338</v>
      </c>
      <c r="E143" s="279">
        <v>363.96666666666675</v>
      </c>
      <c r="F143" s="279">
        <v>359.13333333333338</v>
      </c>
      <c r="G143" s="279">
        <v>351.46666666666675</v>
      </c>
      <c r="H143" s="279">
        <v>376.46666666666675</v>
      </c>
      <c r="I143" s="279">
        <v>384.13333333333338</v>
      </c>
      <c r="J143" s="279">
        <v>388.96666666666675</v>
      </c>
      <c r="K143" s="277">
        <v>379.3</v>
      </c>
      <c r="L143" s="277">
        <v>366.8</v>
      </c>
      <c r="M143" s="277">
        <v>52.680459999999997</v>
      </c>
    </row>
    <row r="144" spans="1:13">
      <c r="A144" s="301">
        <v>135</v>
      </c>
      <c r="B144" s="277" t="s">
        <v>142</v>
      </c>
      <c r="C144" s="277">
        <v>6892.4</v>
      </c>
      <c r="D144" s="279">
        <v>6887.4000000000005</v>
      </c>
      <c r="E144" s="279">
        <v>6835.0000000000009</v>
      </c>
      <c r="F144" s="279">
        <v>6777.6</v>
      </c>
      <c r="G144" s="279">
        <v>6725.2000000000007</v>
      </c>
      <c r="H144" s="279">
        <v>6944.8000000000011</v>
      </c>
      <c r="I144" s="279">
        <v>6997.2000000000007</v>
      </c>
      <c r="J144" s="279">
        <v>7054.6000000000013</v>
      </c>
      <c r="K144" s="277">
        <v>6939.8</v>
      </c>
      <c r="L144" s="277">
        <v>6830</v>
      </c>
      <c r="M144" s="277">
        <v>7.5621499999999999</v>
      </c>
    </row>
    <row r="145" spans="1:13">
      <c r="A145" s="301">
        <v>136</v>
      </c>
      <c r="B145" s="277" t="s">
        <v>143</v>
      </c>
      <c r="C145" s="277">
        <v>527.5</v>
      </c>
      <c r="D145" s="279">
        <v>526.75</v>
      </c>
      <c r="E145" s="279">
        <v>522.85</v>
      </c>
      <c r="F145" s="279">
        <v>518.20000000000005</v>
      </c>
      <c r="G145" s="279">
        <v>514.30000000000007</v>
      </c>
      <c r="H145" s="279">
        <v>531.4</v>
      </c>
      <c r="I145" s="279">
        <v>535.30000000000007</v>
      </c>
      <c r="J145" s="279">
        <v>539.94999999999993</v>
      </c>
      <c r="K145" s="277">
        <v>530.65</v>
      </c>
      <c r="L145" s="277">
        <v>522.1</v>
      </c>
      <c r="M145" s="277">
        <v>11.70598</v>
      </c>
    </row>
    <row r="146" spans="1:13">
      <c r="A146" s="301">
        <v>137</v>
      </c>
      <c r="B146" s="277" t="s">
        <v>144</v>
      </c>
      <c r="C146" s="277">
        <v>621.4</v>
      </c>
      <c r="D146" s="279">
        <v>625.5</v>
      </c>
      <c r="E146" s="279">
        <v>606</v>
      </c>
      <c r="F146" s="279">
        <v>590.6</v>
      </c>
      <c r="G146" s="279">
        <v>571.1</v>
      </c>
      <c r="H146" s="279">
        <v>640.9</v>
      </c>
      <c r="I146" s="279">
        <v>660.4</v>
      </c>
      <c r="J146" s="279">
        <v>675.8</v>
      </c>
      <c r="K146" s="277">
        <v>645</v>
      </c>
      <c r="L146" s="277">
        <v>610.1</v>
      </c>
      <c r="M146" s="277">
        <v>31.210999999999999</v>
      </c>
    </row>
    <row r="147" spans="1:13">
      <c r="A147" s="301">
        <v>138</v>
      </c>
      <c r="B147" s="277" t="s">
        <v>145</v>
      </c>
      <c r="C147" s="277">
        <v>857.9</v>
      </c>
      <c r="D147" s="279">
        <v>854.51666666666677</v>
      </c>
      <c r="E147" s="279">
        <v>848.38333333333355</v>
      </c>
      <c r="F147" s="279">
        <v>838.86666666666679</v>
      </c>
      <c r="G147" s="279">
        <v>832.73333333333358</v>
      </c>
      <c r="H147" s="279">
        <v>864.03333333333353</v>
      </c>
      <c r="I147" s="279">
        <v>870.16666666666674</v>
      </c>
      <c r="J147" s="279">
        <v>879.68333333333351</v>
      </c>
      <c r="K147" s="277">
        <v>860.65</v>
      </c>
      <c r="L147" s="277">
        <v>845</v>
      </c>
      <c r="M147" s="277">
        <v>6.9034300000000002</v>
      </c>
    </row>
    <row r="148" spans="1:13">
      <c r="A148" s="301">
        <v>139</v>
      </c>
      <c r="B148" s="277" t="s">
        <v>146</v>
      </c>
      <c r="C148" s="277">
        <v>1371.95</v>
      </c>
      <c r="D148" s="279">
        <v>1363.8833333333334</v>
      </c>
      <c r="E148" s="279">
        <v>1349.0666666666668</v>
      </c>
      <c r="F148" s="279">
        <v>1326.1833333333334</v>
      </c>
      <c r="G148" s="279">
        <v>1311.3666666666668</v>
      </c>
      <c r="H148" s="279">
        <v>1386.7666666666669</v>
      </c>
      <c r="I148" s="279">
        <v>1401.5833333333335</v>
      </c>
      <c r="J148" s="279">
        <v>1424.4666666666669</v>
      </c>
      <c r="K148" s="277">
        <v>1378.7</v>
      </c>
      <c r="L148" s="277">
        <v>1341</v>
      </c>
      <c r="M148" s="277">
        <v>9.3540299999999998</v>
      </c>
    </row>
    <row r="149" spans="1:13">
      <c r="A149" s="301">
        <v>140</v>
      </c>
      <c r="B149" s="277" t="s">
        <v>147</v>
      </c>
      <c r="C149" s="277">
        <v>116.95</v>
      </c>
      <c r="D149" s="279">
        <v>117.75</v>
      </c>
      <c r="E149" s="279">
        <v>115.55</v>
      </c>
      <c r="F149" s="279">
        <v>114.14999999999999</v>
      </c>
      <c r="G149" s="279">
        <v>111.94999999999999</v>
      </c>
      <c r="H149" s="279">
        <v>119.15</v>
      </c>
      <c r="I149" s="279">
        <v>121.35</v>
      </c>
      <c r="J149" s="279">
        <v>122.75000000000001</v>
      </c>
      <c r="K149" s="277">
        <v>119.95</v>
      </c>
      <c r="L149" s="277">
        <v>116.35</v>
      </c>
      <c r="M149" s="277">
        <v>91.244669999999999</v>
      </c>
    </row>
    <row r="150" spans="1:13">
      <c r="A150" s="301">
        <v>141</v>
      </c>
      <c r="B150" s="277" t="s">
        <v>268</v>
      </c>
      <c r="C150" s="277">
        <v>1351.7</v>
      </c>
      <c r="D150" s="279">
        <v>1348.8833333333332</v>
      </c>
      <c r="E150" s="279">
        <v>1329.7666666666664</v>
      </c>
      <c r="F150" s="279">
        <v>1307.8333333333333</v>
      </c>
      <c r="G150" s="279">
        <v>1288.7166666666665</v>
      </c>
      <c r="H150" s="279">
        <v>1370.8166666666664</v>
      </c>
      <c r="I150" s="279">
        <v>1389.9333333333332</v>
      </c>
      <c r="J150" s="279">
        <v>1411.8666666666663</v>
      </c>
      <c r="K150" s="277">
        <v>1368</v>
      </c>
      <c r="L150" s="277">
        <v>1326.95</v>
      </c>
      <c r="M150" s="277">
        <v>3.32308</v>
      </c>
    </row>
    <row r="151" spans="1:13">
      <c r="A151" s="301">
        <v>142</v>
      </c>
      <c r="B151" s="277" t="s">
        <v>148</v>
      </c>
      <c r="C151" s="277">
        <v>60269.95</v>
      </c>
      <c r="D151" s="279">
        <v>60482.1</v>
      </c>
      <c r="E151" s="279">
        <v>59864.2</v>
      </c>
      <c r="F151" s="279">
        <v>59458.45</v>
      </c>
      <c r="G151" s="279">
        <v>58840.549999999996</v>
      </c>
      <c r="H151" s="279">
        <v>60887.85</v>
      </c>
      <c r="I151" s="279">
        <v>61505.750000000007</v>
      </c>
      <c r="J151" s="279">
        <v>61911.5</v>
      </c>
      <c r="K151" s="277">
        <v>61100</v>
      </c>
      <c r="L151" s="277">
        <v>60076.35</v>
      </c>
      <c r="M151" s="277">
        <v>9.0279999999999999E-2</v>
      </c>
    </row>
    <row r="152" spans="1:13">
      <c r="A152" s="301">
        <v>143</v>
      </c>
      <c r="B152" s="277" t="s">
        <v>267</v>
      </c>
      <c r="C152" s="277">
        <v>26.8</v>
      </c>
      <c r="D152" s="279">
        <v>26.833333333333332</v>
      </c>
      <c r="E152" s="279">
        <v>26.266666666666666</v>
      </c>
      <c r="F152" s="279">
        <v>25.733333333333334</v>
      </c>
      <c r="G152" s="279">
        <v>25.166666666666668</v>
      </c>
      <c r="H152" s="279">
        <v>27.366666666666664</v>
      </c>
      <c r="I152" s="279">
        <v>27.933333333333334</v>
      </c>
      <c r="J152" s="279">
        <v>28.466666666666661</v>
      </c>
      <c r="K152" s="277">
        <v>27.4</v>
      </c>
      <c r="L152" s="277">
        <v>26.3</v>
      </c>
      <c r="M152" s="277">
        <v>5.3532299999999999</v>
      </c>
    </row>
    <row r="153" spans="1:13">
      <c r="A153" s="301">
        <v>144</v>
      </c>
      <c r="B153" s="277" t="s">
        <v>149</v>
      </c>
      <c r="C153" s="277">
        <v>1196.3499999999999</v>
      </c>
      <c r="D153" s="279">
        <v>1187.95</v>
      </c>
      <c r="E153" s="279">
        <v>1174.7</v>
      </c>
      <c r="F153" s="279">
        <v>1153.05</v>
      </c>
      <c r="G153" s="279">
        <v>1139.8</v>
      </c>
      <c r="H153" s="279">
        <v>1209.6000000000001</v>
      </c>
      <c r="I153" s="279">
        <v>1222.8500000000001</v>
      </c>
      <c r="J153" s="279">
        <v>1244.5000000000002</v>
      </c>
      <c r="K153" s="277">
        <v>1201.2</v>
      </c>
      <c r="L153" s="277">
        <v>1166.3</v>
      </c>
      <c r="M153" s="277">
        <v>25.34402</v>
      </c>
    </row>
    <row r="154" spans="1:13">
      <c r="A154" s="301">
        <v>145</v>
      </c>
      <c r="B154" s="277" t="s">
        <v>3161</v>
      </c>
      <c r="C154" s="277">
        <v>275.10000000000002</v>
      </c>
      <c r="D154" s="279">
        <v>274.06666666666666</v>
      </c>
      <c r="E154" s="279">
        <v>272.13333333333333</v>
      </c>
      <c r="F154" s="279">
        <v>269.16666666666669</v>
      </c>
      <c r="G154" s="279">
        <v>267.23333333333335</v>
      </c>
      <c r="H154" s="279">
        <v>277.0333333333333</v>
      </c>
      <c r="I154" s="279">
        <v>278.96666666666658</v>
      </c>
      <c r="J154" s="279">
        <v>281.93333333333328</v>
      </c>
      <c r="K154" s="277">
        <v>276</v>
      </c>
      <c r="L154" s="277">
        <v>271.10000000000002</v>
      </c>
      <c r="M154" s="277">
        <v>5.6521600000000003</v>
      </c>
    </row>
    <row r="155" spans="1:13">
      <c r="A155" s="301">
        <v>146</v>
      </c>
      <c r="B155" s="277" t="s">
        <v>269</v>
      </c>
      <c r="C155" s="277">
        <v>949.25</v>
      </c>
      <c r="D155" s="279">
        <v>951.65</v>
      </c>
      <c r="E155" s="279">
        <v>938.84999999999991</v>
      </c>
      <c r="F155" s="279">
        <v>928.44999999999993</v>
      </c>
      <c r="G155" s="279">
        <v>915.64999999999986</v>
      </c>
      <c r="H155" s="279">
        <v>962.05</v>
      </c>
      <c r="I155" s="279">
        <v>974.84999999999991</v>
      </c>
      <c r="J155" s="279">
        <v>985.25</v>
      </c>
      <c r="K155" s="277">
        <v>964.45</v>
      </c>
      <c r="L155" s="277">
        <v>941.25</v>
      </c>
      <c r="M155" s="277">
        <v>3.6107499999999999</v>
      </c>
    </row>
    <row r="156" spans="1:13">
      <c r="A156" s="301">
        <v>147</v>
      </c>
      <c r="B156" s="277" t="s">
        <v>150</v>
      </c>
      <c r="C156" s="277">
        <v>31.8</v>
      </c>
      <c r="D156" s="279">
        <v>32.016666666666673</v>
      </c>
      <c r="E156" s="279">
        <v>31.433333333333344</v>
      </c>
      <c r="F156" s="279">
        <v>31.06666666666667</v>
      </c>
      <c r="G156" s="279">
        <v>30.483333333333341</v>
      </c>
      <c r="H156" s="279">
        <v>32.383333333333347</v>
      </c>
      <c r="I156" s="279">
        <v>32.966666666666676</v>
      </c>
      <c r="J156" s="279">
        <v>33.33333333333335</v>
      </c>
      <c r="K156" s="277">
        <v>32.6</v>
      </c>
      <c r="L156" s="277">
        <v>31.65</v>
      </c>
      <c r="M156" s="277">
        <v>62.072360000000003</v>
      </c>
    </row>
    <row r="157" spans="1:13">
      <c r="A157" s="301">
        <v>148</v>
      </c>
      <c r="B157" s="277" t="s">
        <v>261</v>
      </c>
      <c r="C157" s="277">
        <v>3461.15</v>
      </c>
      <c r="D157" s="279">
        <v>3503.3833333333332</v>
      </c>
      <c r="E157" s="279">
        <v>3407.7666666666664</v>
      </c>
      <c r="F157" s="279">
        <v>3354.3833333333332</v>
      </c>
      <c r="G157" s="279">
        <v>3258.7666666666664</v>
      </c>
      <c r="H157" s="279">
        <v>3556.7666666666664</v>
      </c>
      <c r="I157" s="279">
        <v>3652.3833333333332</v>
      </c>
      <c r="J157" s="279">
        <v>3705.7666666666664</v>
      </c>
      <c r="K157" s="277">
        <v>3599</v>
      </c>
      <c r="L157" s="277">
        <v>3450</v>
      </c>
      <c r="M157" s="277">
        <v>4.0520899999999997</v>
      </c>
    </row>
    <row r="158" spans="1:13">
      <c r="A158" s="301">
        <v>149</v>
      </c>
      <c r="B158" s="277" t="s">
        <v>153</v>
      </c>
      <c r="C158" s="277">
        <v>15876.85</v>
      </c>
      <c r="D158" s="279">
        <v>15946.299999999997</v>
      </c>
      <c r="E158" s="279">
        <v>15764.599999999995</v>
      </c>
      <c r="F158" s="279">
        <v>15652.349999999997</v>
      </c>
      <c r="G158" s="279">
        <v>15470.649999999994</v>
      </c>
      <c r="H158" s="279">
        <v>16058.549999999996</v>
      </c>
      <c r="I158" s="279">
        <v>16240.249999999996</v>
      </c>
      <c r="J158" s="279">
        <v>16352.499999999996</v>
      </c>
      <c r="K158" s="277">
        <v>16128</v>
      </c>
      <c r="L158" s="277">
        <v>15834.05</v>
      </c>
      <c r="M158" s="277">
        <v>0.75278</v>
      </c>
    </row>
    <row r="159" spans="1:13">
      <c r="A159" s="301">
        <v>150</v>
      </c>
      <c r="B159" s="277" t="s">
        <v>270</v>
      </c>
      <c r="C159" s="277">
        <v>20.25</v>
      </c>
      <c r="D159" s="279">
        <v>20.333333333333332</v>
      </c>
      <c r="E159" s="279">
        <v>20.116666666666664</v>
      </c>
      <c r="F159" s="279">
        <v>19.983333333333331</v>
      </c>
      <c r="G159" s="279">
        <v>19.766666666666662</v>
      </c>
      <c r="H159" s="279">
        <v>20.466666666666665</v>
      </c>
      <c r="I159" s="279">
        <v>20.683333333333334</v>
      </c>
      <c r="J159" s="279">
        <v>20.816666666666666</v>
      </c>
      <c r="K159" s="277">
        <v>20.55</v>
      </c>
      <c r="L159" s="277">
        <v>20.2</v>
      </c>
      <c r="M159" s="277">
        <v>20.491569999999999</v>
      </c>
    </row>
    <row r="160" spans="1:13">
      <c r="A160" s="301">
        <v>151</v>
      </c>
      <c r="B160" s="277" t="s">
        <v>155</v>
      </c>
      <c r="C160" s="277">
        <v>83</v>
      </c>
      <c r="D160" s="279">
        <v>83.25</v>
      </c>
      <c r="E160" s="279">
        <v>82.35</v>
      </c>
      <c r="F160" s="279">
        <v>81.699999999999989</v>
      </c>
      <c r="G160" s="279">
        <v>80.799999999999983</v>
      </c>
      <c r="H160" s="279">
        <v>83.9</v>
      </c>
      <c r="I160" s="279">
        <v>84.800000000000011</v>
      </c>
      <c r="J160" s="279">
        <v>85.450000000000017</v>
      </c>
      <c r="K160" s="277">
        <v>84.15</v>
      </c>
      <c r="L160" s="277">
        <v>82.6</v>
      </c>
      <c r="M160" s="277">
        <v>29.086849999999998</v>
      </c>
    </row>
    <row r="161" spans="1:13">
      <c r="A161" s="301">
        <v>152</v>
      </c>
      <c r="B161" s="277" t="s">
        <v>156</v>
      </c>
      <c r="C161" s="277">
        <v>84.15</v>
      </c>
      <c r="D161" s="279">
        <v>84.15</v>
      </c>
      <c r="E161" s="279">
        <v>83.65</v>
      </c>
      <c r="F161" s="279">
        <v>83.15</v>
      </c>
      <c r="G161" s="279">
        <v>82.65</v>
      </c>
      <c r="H161" s="279">
        <v>84.65</v>
      </c>
      <c r="I161" s="279">
        <v>85.15</v>
      </c>
      <c r="J161" s="279">
        <v>85.65</v>
      </c>
      <c r="K161" s="277">
        <v>84.65</v>
      </c>
      <c r="L161" s="277">
        <v>83.65</v>
      </c>
      <c r="M161" s="277">
        <v>130.94248999999999</v>
      </c>
    </row>
    <row r="162" spans="1:13">
      <c r="A162" s="301">
        <v>153</v>
      </c>
      <c r="B162" s="277" t="s">
        <v>271</v>
      </c>
      <c r="C162" s="277">
        <v>404.85</v>
      </c>
      <c r="D162" s="279">
        <v>405.2</v>
      </c>
      <c r="E162" s="279">
        <v>397.04999999999995</v>
      </c>
      <c r="F162" s="279">
        <v>389.24999999999994</v>
      </c>
      <c r="G162" s="279">
        <v>381.09999999999991</v>
      </c>
      <c r="H162" s="279">
        <v>413</v>
      </c>
      <c r="I162" s="279">
        <v>421.15</v>
      </c>
      <c r="J162" s="279">
        <v>428.95000000000005</v>
      </c>
      <c r="K162" s="277">
        <v>413.35</v>
      </c>
      <c r="L162" s="277">
        <v>397.4</v>
      </c>
      <c r="M162" s="277">
        <v>2.2530600000000001</v>
      </c>
    </row>
    <row r="163" spans="1:13">
      <c r="A163" s="301">
        <v>154</v>
      </c>
      <c r="B163" s="277" t="s">
        <v>272</v>
      </c>
      <c r="C163" s="277">
        <v>3033.9</v>
      </c>
      <c r="D163" s="279">
        <v>3032.9666666666667</v>
      </c>
      <c r="E163" s="279">
        <v>3006.9333333333334</v>
      </c>
      <c r="F163" s="279">
        <v>2979.9666666666667</v>
      </c>
      <c r="G163" s="279">
        <v>2953.9333333333334</v>
      </c>
      <c r="H163" s="279">
        <v>3059.9333333333334</v>
      </c>
      <c r="I163" s="279">
        <v>3085.9666666666672</v>
      </c>
      <c r="J163" s="279">
        <v>3112.9333333333334</v>
      </c>
      <c r="K163" s="277">
        <v>3059</v>
      </c>
      <c r="L163" s="277">
        <v>3006</v>
      </c>
      <c r="M163" s="277">
        <v>0.11878</v>
      </c>
    </row>
    <row r="164" spans="1:13">
      <c r="A164" s="301">
        <v>155</v>
      </c>
      <c r="B164" s="277" t="s">
        <v>157</v>
      </c>
      <c r="C164" s="277">
        <v>86.25</v>
      </c>
      <c r="D164" s="279">
        <v>86.583333333333329</v>
      </c>
      <c r="E164" s="279">
        <v>85.766666666666652</v>
      </c>
      <c r="F164" s="279">
        <v>85.283333333333317</v>
      </c>
      <c r="G164" s="279">
        <v>84.46666666666664</v>
      </c>
      <c r="H164" s="279">
        <v>87.066666666666663</v>
      </c>
      <c r="I164" s="279">
        <v>87.883333333333354</v>
      </c>
      <c r="J164" s="279">
        <v>88.366666666666674</v>
      </c>
      <c r="K164" s="277">
        <v>87.4</v>
      </c>
      <c r="L164" s="277">
        <v>86.1</v>
      </c>
      <c r="M164" s="277">
        <v>3.7230099999999999</v>
      </c>
    </row>
    <row r="165" spans="1:13">
      <c r="A165" s="301">
        <v>156</v>
      </c>
      <c r="B165" s="277" t="s">
        <v>158</v>
      </c>
      <c r="C165" s="277">
        <v>69.349999999999994</v>
      </c>
      <c r="D165" s="279">
        <v>69.516666666666666</v>
      </c>
      <c r="E165" s="279">
        <v>68.833333333333329</v>
      </c>
      <c r="F165" s="279">
        <v>68.316666666666663</v>
      </c>
      <c r="G165" s="279">
        <v>67.633333333333326</v>
      </c>
      <c r="H165" s="279">
        <v>70.033333333333331</v>
      </c>
      <c r="I165" s="279">
        <v>70.716666666666669</v>
      </c>
      <c r="J165" s="279">
        <v>71.233333333333334</v>
      </c>
      <c r="K165" s="277">
        <v>70.2</v>
      </c>
      <c r="L165" s="277">
        <v>69</v>
      </c>
      <c r="M165" s="277">
        <v>100.28722</v>
      </c>
    </row>
    <row r="166" spans="1:13">
      <c r="A166" s="301">
        <v>157</v>
      </c>
      <c r="B166" s="277" t="s">
        <v>159</v>
      </c>
      <c r="C166" s="277">
        <v>20627.25</v>
      </c>
      <c r="D166" s="279">
        <v>20663.100000000002</v>
      </c>
      <c r="E166" s="279">
        <v>20396.200000000004</v>
      </c>
      <c r="F166" s="279">
        <v>20165.150000000001</v>
      </c>
      <c r="G166" s="279">
        <v>19898.250000000004</v>
      </c>
      <c r="H166" s="279">
        <v>20894.150000000005</v>
      </c>
      <c r="I166" s="279">
        <v>21161.050000000007</v>
      </c>
      <c r="J166" s="279">
        <v>21392.100000000006</v>
      </c>
      <c r="K166" s="277">
        <v>20930</v>
      </c>
      <c r="L166" s="277">
        <v>20432.05</v>
      </c>
      <c r="M166" s="277">
        <v>0.66547999999999996</v>
      </c>
    </row>
    <row r="167" spans="1:13">
      <c r="A167" s="301">
        <v>158</v>
      </c>
      <c r="B167" s="277" t="s">
        <v>160</v>
      </c>
      <c r="C167" s="277">
        <v>1349.55</v>
      </c>
      <c r="D167" s="279">
        <v>1342.8500000000001</v>
      </c>
      <c r="E167" s="279">
        <v>1326.7000000000003</v>
      </c>
      <c r="F167" s="279">
        <v>1303.8500000000001</v>
      </c>
      <c r="G167" s="279">
        <v>1287.7000000000003</v>
      </c>
      <c r="H167" s="279">
        <v>1365.7000000000003</v>
      </c>
      <c r="I167" s="279">
        <v>1381.8500000000004</v>
      </c>
      <c r="J167" s="279">
        <v>1404.7000000000003</v>
      </c>
      <c r="K167" s="277">
        <v>1359</v>
      </c>
      <c r="L167" s="277">
        <v>1320</v>
      </c>
      <c r="M167" s="277">
        <v>9.9995399999999997</v>
      </c>
    </row>
    <row r="168" spans="1:13">
      <c r="A168" s="301">
        <v>159</v>
      </c>
      <c r="B168" s="277" t="s">
        <v>161</v>
      </c>
      <c r="C168" s="277">
        <v>223.95</v>
      </c>
      <c r="D168" s="279">
        <v>224.25</v>
      </c>
      <c r="E168" s="279">
        <v>220.7</v>
      </c>
      <c r="F168" s="279">
        <v>217.45</v>
      </c>
      <c r="G168" s="279">
        <v>213.89999999999998</v>
      </c>
      <c r="H168" s="279">
        <v>227.5</v>
      </c>
      <c r="I168" s="279">
        <v>231.05</v>
      </c>
      <c r="J168" s="279">
        <v>234.3</v>
      </c>
      <c r="K168" s="277">
        <v>227.8</v>
      </c>
      <c r="L168" s="277">
        <v>221</v>
      </c>
      <c r="M168" s="277">
        <v>26.562460000000002</v>
      </c>
    </row>
    <row r="169" spans="1:13">
      <c r="A169" s="301">
        <v>160</v>
      </c>
      <c r="B169" s="277" t="s">
        <v>162</v>
      </c>
      <c r="C169" s="277">
        <v>87.25</v>
      </c>
      <c r="D169" s="279">
        <v>87.466666666666654</v>
      </c>
      <c r="E169" s="279">
        <v>86.583333333333314</v>
      </c>
      <c r="F169" s="279">
        <v>85.916666666666657</v>
      </c>
      <c r="G169" s="279">
        <v>85.033333333333317</v>
      </c>
      <c r="H169" s="279">
        <v>88.133333333333312</v>
      </c>
      <c r="I169" s="279">
        <v>89.016666666666666</v>
      </c>
      <c r="J169" s="279">
        <v>89.683333333333309</v>
      </c>
      <c r="K169" s="277">
        <v>88.35</v>
      </c>
      <c r="L169" s="277">
        <v>86.8</v>
      </c>
      <c r="M169" s="277">
        <v>35.714970000000001</v>
      </c>
    </row>
    <row r="170" spans="1:13">
      <c r="A170" s="301">
        <v>161</v>
      </c>
      <c r="B170" s="277" t="s">
        <v>275</v>
      </c>
      <c r="C170" s="277">
        <v>4915.75</v>
      </c>
      <c r="D170" s="279">
        <v>4913.583333333333</v>
      </c>
      <c r="E170" s="279">
        <v>4887.1666666666661</v>
      </c>
      <c r="F170" s="279">
        <v>4858.583333333333</v>
      </c>
      <c r="G170" s="279">
        <v>4832.1666666666661</v>
      </c>
      <c r="H170" s="279">
        <v>4942.1666666666661</v>
      </c>
      <c r="I170" s="279">
        <v>4968.5833333333321</v>
      </c>
      <c r="J170" s="279">
        <v>4997.1666666666661</v>
      </c>
      <c r="K170" s="277">
        <v>4940</v>
      </c>
      <c r="L170" s="277">
        <v>4885</v>
      </c>
      <c r="M170" s="277">
        <v>0.17483000000000001</v>
      </c>
    </row>
    <row r="171" spans="1:13">
      <c r="A171" s="301">
        <v>162</v>
      </c>
      <c r="B171" s="277" t="s">
        <v>277</v>
      </c>
      <c r="C171" s="277">
        <v>9872.25</v>
      </c>
      <c r="D171" s="279">
        <v>9881.15</v>
      </c>
      <c r="E171" s="279">
        <v>9816.0999999999985</v>
      </c>
      <c r="F171" s="279">
        <v>9759.9499999999989</v>
      </c>
      <c r="G171" s="279">
        <v>9694.8999999999978</v>
      </c>
      <c r="H171" s="279">
        <v>9937.2999999999993</v>
      </c>
      <c r="I171" s="279">
        <v>10002.349999999999</v>
      </c>
      <c r="J171" s="279">
        <v>10058.5</v>
      </c>
      <c r="K171" s="277">
        <v>9946.2000000000007</v>
      </c>
      <c r="L171" s="277">
        <v>9825</v>
      </c>
      <c r="M171" s="277">
        <v>0.15731000000000001</v>
      </c>
    </row>
    <row r="172" spans="1:13">
      <c r="A172" s="301">
        <v>163</v>
      </c>
      <c r="B172" s="277" t="s">
        <v>163</v>
      </c>
      <c r="C172" s="277">
        <v>1470.7</v>
      </c>
      <c r="D172" s="279">
        <v>1465.2333333333333</v>
      </c>
      <c r="E172" s="279">
        <v>1450.4666666666667</v>
      </c>
      <c r="F172" s="279">
        <v>1430.2333333333333</v>
      </c>
      <c r="G172" s="279">
        <v>1415.4666666666667</v>
      </c>
      <c r="H172" s="279">
        <v>1485.4666666666667</v>
      </c>
      <c r="I172" s="279">
        <v>1500.2333333333336</v>
      </c>
      <c r="J172" s="279">
        <v>1520.4666666666667</v>
      </c>
      <c r="K172" s="277">
        <v>1480</v>
      </c>
      <c r="L172" s="277">
        <v>1445</v>
      </c>
      <c r="M172" s="277">
        <v>8.7413000000000007</v>
      </c>
    </row>
    <row r="173" spans="1:13">
      <c r="A173" s="301">
        <v>164</v>
      </c>
      <c r="B173" s="277" t="s">
        <v>273</v>
      </c>
      <c r="C173" s="277">
        <v>2044.7</v>
      </c>
      <c r="D173" s="279">
        <v>2053.4333333333329</v>
      </c>
      <c r="E173" s="279">
        <v>2026.8666666666659</v>
      </c>
      <c r="F173" s="279">
        <v>2009.0333333333328</v>
      </c>
      <c r="G173" s="279">
        <v>1982.4666666666658</v>
      </c>
      <c r="H173" s="279">
        <v>2071.266666666666</v>
      </c>
      <c r="I173" s="279">
        <v>2097.8333333333326</v>
      </c>
      <c r="J173" s="279">
        <v>2115.6666666666661</v>
      </c>
      <c r="K173" s="277">
        <v>2080</v>
      </c>
      <c r="L173" s="277">
        <v>2035.6</v>
      </c>
      <c r="M173" s="277">
        <v>3.3891100000000001</v>
      </c>
    </row>
    <row r="174" spans="1:13">
      <c r="A174" s="301">
        <v>165</v>
      </c>
      <c r="B174" s="277" t="s">
        <v>164</v>
      </c>
      <c r="C174" s="277">
        <v>28.35</v>
      </c>
      <c r="D174" s="279">
        <v>28.350000000000005</v>
      </c>
      <c r="E174" s="279">
        <v>28.100000000000009</v>
      </c>
      <c r="F174" s="279">
        <v>27.850000000000005</v>
      </c>
      <c r="G174" s="279">
        <v>27.600000000000009</v>
      </c>
      <c r="H174" s="279">
        <v>28.600000000000009</v>
      </c>
      <c r="I174" s="279">
        <v>28.85</v>
      </c>
      <c r="J174" s="279">
        <v>29.100000000000009</v>
      </c>
      <c r="K174" s="277">
        <v>28.6</v>
      </c>
      <c r="L174" s="277">
        <v>28.1</v>
      </c>
      <c r="M174" s="277">
        <v>251.93585999999999</v>
      </c>
    </row>
    <row r="175" spans="1:13">
      <c r="A175" s="301">
        <v>166</v>
      </c>
      <c r="B175" s="277" t="s">
        <v>274</v>
      </c>
      <c r="C175" s="277">
        <v>349.85</v>
      </c>
      <c r="D175" s="279">
        <v>346.40000000000003</v>
      </c>
      <c r="E175" s="279">
        <v>340.30000000000007</v>
      </c>
      <c r="F175" s="279">
        <v>330.75000000000006</v>
      </c>
      <c r="G175" s="279">
        <v>324.65000000000009</v>
      </c>
      <c r="H175" s="279">
        <v>355.95000000000005</v>
      </c>
      <c r="I175" s="279">
        <v>362.05000000000007</v>
      </c>
      <c r="J175" s="279">
        <v>371.6</v>
      </c>
      <c r="K175" s="277">
        <v>352.5</v>
      </c>
      <c r="L175" s="277">
        <v>336.85</v>
      </c>
      <c r="M175" s="277">
        <v>8.5985499999999995</v>
      </c>
    </row>
    <row r="176" spans="1:13">
      <c r="A176" s="301">
        <v>167</v>
      </c>
      <c r="B176" s="277" t="s">
        <v>491</v>
      </c>
      <c r="C176" s="277">
        <v>827</v>
      </c>
      <c r="D176" s="279">
        <v>827.86666666666667</v>
      </c>
      <c r="E176" s="279">
        <v>819.7833333333333</v>
      </c>
      <c r="F176" s="279">
        <v>812.56666666666661</v>
      </c>
      <c r="G176" s="279">
        <v>804.48333333333323</v>
      </c>
      <c r="H176" s="279">
        <v>835.08333333333337</v>
      </c>
      <c r="I176" s="279">
        <v>843.16666666666663</v>
      </c>
      <c r="J176" s="279">
        <v>850.38333333333344</v>
      </c>
      <c r="K176" s="277">
        <v>835.95</v>
      </c>
      <c r="L176" s="277">
        <v>820.65</v>
      </c>
      <c r="M176" s="277">
        <v>0.67996000000000001</v>
      </c>
    </row>
    <row r="177" spans="1:13">
      <c r="A177" s="301">
        <v>168</v>
      </c>
      <c r="B177" s="277" t="s">
        <v>165</v>
      </c>
      <c r="C177" s="277">
        <v>163.19999999999999</v>
      </c>
      <c r="D177" s="279">
        <v>163.15</v>
      </c>
      <c r="E177" s="279">
        <v>161.9</v>
      </c>
      <c r="F177" s="279">
        <v>160.6</v>
      </c>
      <c r="G177" s="279">
        <v>159.35</v>
      </c>
      <c r="H177" s="279">
        <v>164.45000000000002</v>
      </c>
      <c r="I177" s="279">
        <v>165.70000000000002</v>
      </c>
      <c r="J177" s="279">
        <v>167.00000000000003</v>
      </c>
      <c r="K177" s="277">
        <v>164.4</v>
      </c>
      <c r="L177" s="277">
        <v>161.85</v>
      </c>
      <c r="M177" s="277">
        <v>50.564169999999997</v>
      </c>
    </row>
    <row r="178" spans="1:13">
      <c r="A178" s="301">
        <v>169</v>
      </c>
      <c r="B178" s="277" t="s">
        <v>276</v>
      </c>
      <c r="C178" s="277">
        <v>258</v>
      </c>
      <c r="D178" s="279">
        <v>257.8</v>
      </c>
      <c r="E178" s="279">
        <v>255.60000000000002</v>
      </c>
      <c r="F178" s="279">
        <v>253.20000000000002</v>
      </c>
      <c r="G178" s="279">
        <v>251.00000000000003</v>
      </c>
      <c r="H178" s="279">
        <v>260.20000000000005</v>
      </c>
      <c r="I178" s="279">
        <v>262.39999999999998</v>
      </c>
      <c r="J178" s="279">
        <v>264.8</v>
      </c>
      <c r="K178" s="277">
        <v>260</v>
      </c>
      <c r="L178" s="277">
        <v>255.4</v>
      </c>
      <c r="M178" s="277">
        <v>4.7494800000000001</v>
      </c>
    </row>
    <row r="179" spans="1:13">
      <c r="A179" s="301">
        <v>170</v>
      </c>
      <c r="B179" s="277" t="s">
        <v>278</v>
      </c>
      <c r="C179" s="277">
        <v>415.05</v>
      </c>
      <c r="D179" s="279">
        <v>413.51666666666665</v>
      </c>
      <c r="E179" s="279">
        <v>407.0333333333333</v>
      </c>
      <c r="F179" s="279">
        <v>399.01666666666665</v>
      </c>
      <c r="G179" s="279">
        <v>392.5333333333333</v>
      </c>
      <c r="H179" s="279">
        <v>421.5333333333333</v>
      </c>
      <c r="I179" s="279">
        <v>428.01666666666665</v>
      </c>
      <c r="J179" s="279">
        <v>436.0333333333333</v>
      </c>
      <c r="K179" s="277">
        <v>420</v>
      </c>
      <c r="L179" s="277">
        <v>405.5</v>
      </c>
      <c r="M179" s="277">
        <v>1.9551700000000001</v>
      </c>
    </row>
    <row r="180" spans="1:13">
      <c r="A180" s="301">
        <v>171</v>
      </c>
      <c r="B180" s="277" t="s">
        <v>279</v>
      </c>
      <c r="C180" s="277">
        <v>471.7</v>
      </c>
      <c r="D180" s="279">
        <v>477.5</v>
      </c>
      <c r="E180" s="279">
        <v>461.65</v>
      </c>
      <c r="F180" s="279">
        <v>451.59999999999997</v>
      </c>
      <c r="G180" s="279">
        <v>435.74999999999994</v>
      </c>
      <c r="H180" s="279">
        <v>487.55</v>
      </c>
      <c r="I180" s="279">
        <v>503.40000000000003</v>
      </c>
      <c r="J180" s="279">
        <v>513.45000000000005</v>
      </c>
      <c r="K180" s="277">
        <v>493.35</v>
      </c>
      <c r="L180" s="277">
        <v>467.45</v>
      </c>
      <c r="M180" s="277">
        <v>1.3043499999999999</v>
      </c>
    </row>
    <row r="181" spans="1:13">
      <c r="A181" s="301">
        <v>172</v>
      </c>
      <c r="B181" s="277" t="s">
        <v>167</v>
      </c>
      <c r="C181" s="277">
        <v>753.4</v>
      </c>
      <c r="D181" s="279">
        <v>751.85</v>
      </c>
      <c r="E181" s="279">
        <v>746.85</v>
      </c>
      <c r="F181" s="279">
        <v>740.3</v>
      </c>
      <c r="G181" s="279">
        <v>735.3</v>
      </c>
      <c r="H181" s="279">
        <v>758.40000000000009</v>
      </c>
      <c r="I181" s="279">
        <v>763.40000000000009</v>
      </c>
      <c r="J181" s="279">
        <v>769.95000000000016</v>
      </c>
      <c r="K181" s="277">
        <v>756.85</v>
      </c>
      <c r="L181" s="277">
        <v>745.3</v>
      </c>
      <c r="M181" s="277">
        <v>5.49817</v>
      </c>
    </row>
    <row r="182" spans="1:13">
      <c r="A182" s="301">
        <v>173</v>
      </c>
      <c r="B182" s="277" t="s">
        <v>168</v>
      </c>
      <c r="C182" s="277">
        <v>180.8</v>
      </c>
      <c r="D182" s="279">
        <v>180.19999999999996</v>
      </c>
      <c r="E182" s="279">
        <v>178.29999999999993</v>
      </c>
      <c r="F182" s="279">
        <v>175.79999999999995</v>
      </c>
      <c r="G182" s="279">
        <v>173.89999999999992</v>
      </c>
      <c r="H182" s="279">
        <v>182.69999999999993</v>
      </c>
      <c r="I182" s="279">
        <v>184.59999999999997</v>
      </c>
      <c r="J182" s="279">
        <v>187.09999999999994</v>
      </c>
      <c r="K182" s="277">
        <v>182.1</v>
      </c>
      <c r="L182" s="277">
        <v>177.7</v>
      </c>
      <c r="M182" s="277">
        <v>148.56414000000001</v>
      </c>
    </row>
    <row r="183" spans="1:13">
      <c r="A183" s="301">
        <v>174</v>
      </c>
      <c r="B183" s="277" t="s">
        <v>169</v>
      </c>
      <c r="C183" s="277">
        <v>100.3</v>
      </c>
      <c r="D183" s="279">
        <v>99.916666666666671</v>
      </c>
      <c r="E183" s="279">
        <v>98.583333333333343</v>
      </c>
      <c r="F183" s="279">
        <v>96.866666666666674</v>
      </c>
      <c r="G183" s="279">
        <v>95.533333333333346</v>
      </c>
      <c r="H183" s="279">
        <v>101.63333333333334</v>
      </c>
      <c r="I183" s="279">
        <v>102.96666666666668</v>
      </c>
      <c r="J183" s="279">
        <v>104.68333333333334</v>
      </c>
      <c r="K183" s="277">
        <v>101.25</v>
      </c>
      <c r="L183" s="277">
        <v>98.2</v>
      </c>
      <c r="M183" s="277">
        <v>49.013620000000003</v>
      </c>
    </row>
    <row r="184" spans="1:13">
      <c r="A184" s="301">
        <v>175</v>
      </c>
      <c r="B184" s="277" t="s">
        <v>170</v>
      </c>
      <c r="C184" s="277">
        <v>2210.35</v>
      </c>
      <c r="D184" s="279">
        <v>2215.2999999999997</v>
      </c>
      <c r="E184" s="279">
        <v>2196.6999999999994</v>
      </c>
      <c r="F184" s="279">
        <v>2183.0499999999997</v>
      </c>
      <c r="G184" s="279">
        <v>2164.4499999999994</v>
      </c>
      <c r="H184" s="279">
        <v>2228.9499999999994</v>
      </c>
      <c r="I184" s="279">
        <v>2247.5499999999997</v>
      </c>
      <c r="J184" s="279">
        <v>2261.1999999999994</v>
      </c>
      <c r="K184" s="277">
        <v>2233.9</v>
      </c>
      <c r="L184" s="277">
        <v>2201.65</v>
      </c>
      <c r="M184" s="277">
        <v>84.973519999999994</v>
      </c>
    </row>
    <row r="185" spans="1:13">
      <c r="A185" s="301">
        <v>176</v>
      </c>
      <c r="B185" s="277" t="s">
        <v>171</v>
      </c>
      <c r="C185" s="277">
        <v>34.299999999999997</v>
      </c>
      <c r="D185" s="279">
        <v>34.666666666666664</v>
      </c>
      <c r="E185" s="279">
        <v>33.68333333333333</v>
      </c>
      <c r="F185" s="279">
        <v>33.066666666666663</v>
      </c>
      <c r="G185" s="279">
        <v>32.083333333333329</v>
      </c>
      <c r="H185" s="279">
        <v>35.283333333333331</v>
      </c>
      <c r="I185" s="279">
        <v>36.266666666666666</v>
      </c>
      <c r="J185" s="279">
        <v>36.883333333333333</v>
      </c>
      <c r="K185" s="277">
        <v>35.65</v>
      </c>
      <c r="L185" s="277">
        <v>34.049999999999997</v>
      </c>
      <c r="M185" s="277">
        <v>193.73131000000001</v>
      </c>
    </row>
    <row r="186" spans="1:13">
      <c r="A186" s="301">
        <v>177</v>
      </c>
      <c r="B186" s="277" t="s">
        <v>3523</v>
      </c>
      <c r="C186" s="277">
        <v>842.15</v>
      </c>
      <c r="D186" s="279">
        <v>843.53333333333342</v>
      </c>
      <c r="E186" s="279">
        <v>837.06666666666683</v>
      </c>
      <c r="F186" s="279">
        <v>831.98333333333346</v>
      </c>
      <c r="G186" s="279">
        <v>825.51666666666688</v>
      </c>
      <c r="H186" s="279">
        <v>848.61666666666679</v>
      </c>
      <c r="I186" s="279">
        <v>855.08333333333326</v>
      </c>
      <c r="J186" s="279">
        <v>860.16666666666674</v>
      </c>
      <c r="K186" s="277">
        <v>850</v>
      </c>
      <c r="L186" s="277">
        <v>838.45</v>
      </c>
      <c r="M186" s="277">
        <v>7.9668799999999997</v>
      </c>
    </row>
    <row r="187" spans="1:13">
      <c r="A187" s="301">
        <v>178</v>
      </c>
      <c r="B187" s="277" t="s">
        <v>280</v>
      </c>
      <c r="C187" s="277">
        <v>830.05</v>
      </c>
      <c r="D187" s="279">
        <v>829.43333333333339</v>
      </c>
      <c r="E187" s="279">
        <v>822.86666666666679</v>
      </c>
      <c r="F187" s="279">
        <v>815.68333333333339</v>
      </c>
      <c r="G187" s="279">
        <v>809.11666666666679</v>
      </c>
      <c r="H187" s="279">
        <v>836.61666666666679</v>
      </c>
      <c r="I187" s="279">
        <v>843.18333333333339</v>
      </c>
      <c r="J187" s="279">
        <v>850.36666666666679</v>
      </c>
      <c r="K187" s="277">
        <v>836</v>
      </c>
      <c r="L187" s="277">
        <v>822.25</v>
      </c>
      <c r="M187" s="277">
        <v>12.11894</v>
      </c>
    </row>
    <row r="188" spans="1:13">
      <c r="A188" s="301">
        <v>179</v>
      </c>
      <c r="B188" s="277" t="s">
        <v>172</v>
      </c>
      <c r="C188" s="277">
        <v>191.6</v>
      </c>
      <c r="D188" s="279">
        <v>190.66666666666666</v>
      </c>
      <c r="E188" s="279">
        <v>189.23333333333332</v>
      </c>
      <c r="F188" s="279">
        <v>186.86666666666667</v>
      </c>
      <c r="G188" s="279">
        <v>185.43333333333334</v>
      </c>
      <c r="H188" s="279">
        <v>193.0333333333333</v>
      </c>
      <c r="I188" s="279">
        <v>194.46666666666664</v>
      </c>
      <c r="J188" s="279">
        <v>196.83333333333329</v>
      </c>
      <c r="K188" s="277">
        <v>192.1</v>
      </c>
      <c r="L188" s="277">
        <v>188.3</v>
      </c>
      <c r="M188" s="277">
        <v>310.98806999999999</v>
      </c>
    </row>
    <row r="189" spans="1:13">
      <c r="A189" s="301">
        <v>180</v>
      </c>
      <c r="B189" s="277" t="s">
        <v>173</v>
      </c>
      <c r="C189" s="277">
        <v>20296.95</v>
      </c>
      <c r="D189" s="279">
        <v>20248.133333333335</v>
      </c>
      <c r="E189" s="279">
        <v>20049.816666666669</v>
      </c>
      <c r="F189" s="279">
        <v>19802.683333333334</v>
      </c>
      <c r="G189" s="279">
        <v>19604.366666666669</v>
      </c>
      <c r="H189" s="279">
        <v>20495.26666666667</v>
      </c>
      <c r="I189" s="279">
        <v>20693.583333333336</v>
      </c>
      <c r="J189" s="279">
        <v>20940.716666666671</v>
      </c>
      <c r="K189" s="277">
        <v>20446.45</v>
      </c>
      <c r="L189" s="277">
        <v>20001</v>
      </c>
      <c r="M189" s="277">
        <v>0.58670999999999995</v>
      </c>
    </row>
    <row r="190" spans="1:13">
      <c r="A190" s="301">
        <v>181</v>
      </c>
      <c r="B190" s="277" t="s">
        <v>174</v>
      </c>
      <c r="C190" s="277">
        <v>1276.25</v>
      </c>
      <c r="D190" s="279">
        <v>1280.0166666666667</v>
      </c>
      <c r="E190" s="279">
        <v>1264.0333333333333</v>
      </c>
      <c r="F190" s="279">
        <v>1251.8166666666666</v>
      </c>
      <c r="G190" s="279">
        <v>1235.8333333333333</v>
      </c>
      <c r="H190" s="279">
        <v>1292.2333333333333</v>
      </c>
      <c r="I190" s="279">
        <v>1308.2166666666665</v>
      </c>
      <c r="J190" s="279">
        <v>1320.4333333333334</v>
      </c>
      <c r="K190" s="277">
        <v>1296</v>
      </c>
      <c r="L190" s="277">
        <v>1267.8</v>
      </c>
      <c r="M190" s="277">
        <v>4.3672399999999998</v>
      </c>
    </row>
    <row r="191" spans="1:13">
      <c r="A191" s="301">
        <v>182</v>
      </c>
      <c r="B191" s="277" t="s">
        <v>175</v>
      </c>
      <c r="C191" s="277">
        <v>4125.55</v>
      </c>
      <c r="D191" s="279">
        <v>4141.8166666666666</v>
      </c>
      <c r="E191" s="279">
        <v>4100.7333333333336</v>
      </c>
      <c r="F191" s="279">
        <v>4075.916666666667</v>
      </c>
      <c r="G191" s="279">
        <v>4034.8333333333339</v>
      </c>
      <c r="H191" s="279">
        <v>4166.6333333333332</v>
      </c>
      <c r="I191" s="279">
        <v>4207.7166666666672</v>
      </c>
      <c r="J191" s="279">
        <v>4232.5333333333328</v>
      </c>
      <c r="K191" s="277">
        <v>4182.8999999999996</v>
      </c>
      <c r="L191" s="277">
        <v>4117</v>
      </c>
      <c r="M191" s="277">
        <v>1.57193</v>
      </c>
    </row>
    <row r="192" spans="1:13">
      <c r="A192" s="301">
        <v>183</v>
      </c>
      <c r="B192" s="277" t="s">
        <v>176</v>
      </c>
      <c r="C192" s="277">
        <v>654.5</v>
      </c>
      <c r="D192" s="279">
        <v>655.16666666666663</v>
      </c>
      <c r="E192" s="279">
        <v>645.38333333333321</v>
      </c>
      <c r="F192" s="279">
        <v>636.26666666666654</v>
      </c>
      <c r="G192" s="279">
        <v>626.48333333333312</v>
      </c>
      <c r="H192" s="279">
        <v>664.2833333333333</v>
      </c>
      <c r="I192" s="279">
        <v>674.06666666666683</v>
      </c>
      <c r="J192" s="279">
        <v>683.18333333333339</v>
      </c>
      <c r="K192" s="277">
        <v>664.95</v>
      </c>
      <c r="L192" s="277">
        <v>646.04999999999995</v>
      </c>
      <c r="M192" s="277">
        <v>24.485749999999999</v>
      </c>
    </row>
    <row r="193" spans="1:13">
      <c r="A193" s="301">
        <v>184</v>
      </c>
      <c r="B193" s="277" t="s">
        <v>178</v>
      </c>
      <c r="C193" s="277">
        <v>521.04999999999995</v>
      </c>
      <c r="D193" s="279">
        <v>522.55000000000007</v>
      </c>
      <c r="E193" s="279">
        <v>517.50000000000011</v>
      </c>
      <c r="F193" s="279">
        <v>513.95000000000005</v>
      </c>
      <c r="G193" s="279">
        <v>508.90000000000009</v>
      </c>
      <c r="H193" s="279">
        <v>526.10000000000014</v>
      </c>
      <c r="I193" s="279">
        <v>531.15000000000009</v>
      </c>
      <c r="J193" s="279">
        <v>534.70000000000016</v>
      </c>
      <c r="K193" s="277">
        <v>527.6</v>
      </c>
      <c r="L193" s="277">
        <v>519</v>
      </c>
      <c r="M193" s="277">
        <v>85.372889999999998</v>
      </c>
    </row>
    <row r="194" spans="1:13">
      <c r="A194" s="301">
        <v>185</v>
      </c>
      <c r="B194" s="277" t="s">
        <v>179</v>
      </c>
      <c r="C194" s="277">
        <v>467.05</v>
      </c>
      <c r="D194" s="279">
        <v>465.05</v>
      </c>
      <c r="E194" s="279">
        <v>461.6</v>
      </c>
      <c r="F194" s="279">
        <v>456.15000000000003</v>
      </c>
      <c r="G194" s="279">
        <v>452.70000000000005</v>
      </c>
      <c r="H194" s="279">
        <v>470.5</v>
      </c>
      <c r="I194" s="279">
        <v>473.94999999999993</v>
      </c>
      <c r="J194" s="279">
        <v>479.4</v>
      </c>
      <c r="K194" s="277">
        <v>468.5</v>
      </c>
      <c r="L194" s="277">
        <v>459.6</v>
      </c>
      <c r="M194" s="277">
        <v>11.873390000000001</v>
      </c>
    </row>
    <row r="195" spans="1:13">
      <c r="A195" s="301">
        <v>186</v>
      </c>
      <c r="B195" s="277" t="s">
        <v>282</v>
      </c>
      <c r="C195" s="277">
        <v>564.65</v>
      </c>
      <c r="D195" s="279">
        <v>568.2166666666667</v>
      </c>
      <c r="E195" s="279">
        <v>559.43333333333339</v>
      </c>
      <c r="F195" s="279">
        <v>554.2166666666667</v>
      </c>
      <c r="G195" s="279">
        <v>545.43333333333339</v>
      </c>
      <c r="H195" s="279">
        <v>573.43333333333339</v>
      </c>
      <c r="I195" s="279">
        <v>582.2166666666667</v>
      </c>
      <c r="J195" s="279">
        <v>587.43333333333339</v>
      </c>
      <c r="K195" s="277">
        <v>577</v>
      </c>
      <c r="L195" s="277">
        <v>563</v>
      </c>
      <c r="M195" s="277">
        <v>5.6491600000000002</v>
      </c>
    </row>
    <row r="196" spans="1:13">
      <c r="A196" s="301">
        <v>187</v>
      </c>
      <c r="B196" s="277" t="s">
        <v>3464</v>
      </c>
      <c r="C196" s="277">
        <v>505.6</v>
      </c>
      <c r="D196" s="279">
        <v>507.31666666666666</v>
      </c>
      <c r="E196" s="279">
        <v>501.13333333333333</v>
      </c>
      <c r="F196" s="279">
        <v>496.66666666666669</v>
      </c>
      <c r="G196" s="279">
        <v>490.48333333333335</v>
      </c>
      <c r="H196" s="279">
        <v>511.7833333333333</v>
      </c>
      <c r="I196" s="279">
        <v>517.96666666666658</v>
      </c>
      <c r="J196" s="279">
        <v>522.43333333333328</v>
      </c>
      <c r="K196" s="277">
        <v>513.5</v>
      </c>
      <c r="L196" s="277">
        <v>502.85</v>
      </c>
      <c r="M196" s="277">
        <v>29.734639999999999</v>
      </c>
    </row>
    <row r="197" spans="1:13">
      <c r="A197" s="301">
        <v>188</v>
      </c>
      <c r="B197" s="268" t="s">
        <v>183</v>
      </c>
      <c r="C197" s="268">
        <v>144.75</v>
      </c>
      <c r="D197" s="308">
        <v>142.18333333333334</v>
      </c>
      <c r="E197" s="308">
        <v>138.56666666666666</v>
      </c>
      <c r="F197" s="308">
        <v>132.38333333333333</v>
      </c>
      <c r="G197" s="308">
        <v>128.76666666666665</v>
      </c>
      <c r="H197" s="308">
        <v>148.36666666666667</v>
      </c>
      <c r="I197" s="308">
        <v>151.98333333333335</v>
      </c>
      <c r="J197" s="308">
        <v>158.16666666666669</v>
      </c>
      <c r="K197" s="268">
        <v>145.80000000000001</v>
      </c>
      <c r="L197" s="268">
        <v>136</v>
      </c>
      <c r="M197" s="268">
        <v>1620.4724000000001</v>
      </c>
    </row>
    <row r="198" spans="1:13">
      <c r="A198" s="301">
        <v>189</v>
      </c>
      <c r="B198" s="268" t="s">
        <v>185</v>
      </c>
      <c r="C198" s="268">
        <v>54.6</v>
      </c>
      <c r="D198" s="308">
        <v>54.383333333333326</v>
      </c>
      <c r="E198" s="308">
        <v>54.016666666666652</v>
      </c>
      <c r="F198" s="308">
        <v>53.433333333333323</v>
      </c>
      <c r="G198" s="308">
        <v>53.066666666666649</v>
      </c>
      <c r="H198" s="308">
        <v>54.966666666666654</v>
      </c>
      <c r="I198" s="308">
        <v>55.333333333333329</v>
      </c>
      <c r="J198" s="308">
        <v>55.916666666666657</v>
      </c>
      <c r="K198" s="268">
        <v>54.75</v>
      </c>
      <c r="L198" s="268">
        <v>53.8</v>
      </c>
      <c r="M198" s="268">
        <v>108.50472000000001</v>
      </c>
    </row>
    <row r="199" spans="1:13">
      <c r="A199" s="301">
        <v>190</v>
      </c>
      <c r="B199" s="268" t="s">
        <v>186</v>
      </c>
      <c r="C199" s="268">
        <v>377.4</v>
      </c>
      <c r="D199" s="308">
        <v>379.25</v>
      </c>
      <c r="E199" s="308">
        <v>371.25</v>
      </c>
      <c r="F199" s="308">
        <v>365.1</v>
      </c>
      <c r="G199" s="308">
        <v>357.1</v>
      </c>
      <c r="H199" s="308">
        <v>385.4</v>
      </c>
      <c r="I199" s="308">
        <v>393.4</v>
      </c>
      <c r="J199" s="308">
        <v>399.54999999999995</v>
      </c>
      <c r="K199" s="268">
        <v>387.25</v>
      </c>
      <c r="L199" s="268">
        <v>373.1</v>
      </c>
      <c r="M199" s="268">
        <v>142.86376000000001</v>
      </c>
    </row>
    <row r="200" spans="1:13">
      <c r="A200" s="301">
        <v>191</v>
      </c>
      <c r="B200" s="268" t="s">
        <v>187</v>
      </c>
      <c r="C200" s="268">
        <v>2714.3</v>
      </c>
      <c r="D200" s="308">
        <v>2700.1333333333332</v>
      </c>
      <c r="E200" s="308">
        <v>2664.2666666666664</v>
      </c>
      <c r="F200" s="308">
        <v>2614.2333333333331</v>
      </c>
      <c r="G200" s="308">
        <v>2578.3666666666663</v>
      </c>
      <c r="H200" s="308">
        <v>2750.1666666666665</v>
      </c>
      <c r="I200" s="308">
        <v>2786.0333333333333</v>
      </c>
      <c r="J200" s="308">
        <v>2836.0666666666666</v>
      </c>
      <c r="K200" s="268">
        <v>2736</v>
      </c>
      <c r="L200" s="268">
        <v>2650.1</v>
      </c>
      <c r="M200" s="268">
        <v>98.463759999999994</v>
      </c>
    </row>
    <row r="201" spans="1:13">
      <c r="A201" s="301">
        <v>192</v>
      </c>
      <c r="B201" s="268" t="s">
        <v>188</v>
      </c>
      <c r="C201" s="268">
        <v>847.4</v>
      </c>
      <c r="D201" s="308">
        <v>844.94999999999993</v>
      </c>
      <c r="E201" s="308">
        <v>834.94999999999982</v>
      </c>
      <c r="F201" s="308">
        <v>822.49999999999989</v>
      </c>
      <c r="G201" s="308">
        <v>812.49999999999977</v>
      </c>
      <c r="H201" s="308">
        <v>857.39999999999986</v>
      </c>
      <c r="I201" s="308">
        <v>867.40000000000009</v>
      </c>
      <c r="J201" s="308">
        <v>879.84999999999991</v>
      </c>
      <c r="K201" s="268">
        <v>854.95</v>
      </c>
      <c r="L201" s="268">
        <v>832.5</v>
      </c>
      <c r="M201" s="268">
        <v>49.025359999999999</v>
      </c>
    </row>
    <row r="202" spans="1:13">
      <c r="A202" s="301">
        <v>193</v>
      </c>
      <c r="B202" s="268" t="s">
        <v>189</v>
      </c>
      <c r="C202" s="268">
        <v>1199.95</v>
      </c>
      <c r="D202" s="308">
        <v>1202.6333333333334</v>
      </c>
      <c r="E202" s="308">
        <v>1189.3166666666668</v>
      </c>
      <c r="F202" s="308">
        <v>1178.6833333333334</v>
      </c>
      <c r="G202" s="308">
        <v>1165.3666666666668</v>
      </c>
      <c r="H202" s="308">
        <v>1213.2666666666669</v>
      </c>
      <c r="I202" s="308">
        <v>1226.5833333333335</v>
      </c>
      <c r="J202" s="308">
        <v>1237.2166666666669</v>
      </c>
      <c r="K202" s="268">
        <v>1215.95</v>
      </c>
      <c r="L202" s="268">
        <v>1192</v>
      </c>
      <c r="M202" s="268">
        <v>20.872730000000001</v>
      </c>
    </row>
    <row r="203" spans="1:13">
      <c r="A203" s="301">
        <v>194</v>
      </c>
      <c r="B203" s="268" t="s">
        <v>190</v>
      </c>
      <c r="C203" s="268">
        <v>2815.1</v>
      </c>
      <c r="D203" s="308">
        <v>2822.65</v>
      </c>
      <c r="E203" s="308">
        <v>2799</v>
      </c>
      <c r="F203" s="308">
        <v>2782.9</v>
      </c>
      <c r="G203" s="308">
        <v>2759.25</v>
      </c>
      <c r="H203" s="308">
        <v>2838.75</v>
      </c>
      <c r="I203" s="308">
        <v>2862.4000000000005</v>
      </c>
      <c r="J203" s="308">
        <v>2878.5</v>
      </c>
      <c r="K203" s="268">
        <v>2846.3</v>
      </c>
      <c r="L203" s="268">
        <v>2806.55</v>
      </c>
      <c r="M203" s="268">
        <v>2.9218500000000001</v>
      </c>
    </row>
    <row r="204" spans="1:13">
      <c r="A204" s="301">
        <v>195</v>
      </c>
      <c r="B204" s="268" t="s">
        <v>191</v>
      </c>
      <c r="C204" s="268">
        <v>310.05</v>
      </c>
      <c r="D204" s="308">
        <v>310.40000000000003</v>
      </c>
      <c r="E204" s="308">
        <v>308.00000000000006</v>
      </c>
      <c r="F204" s="308">
        <v>305.95000000000005</v>
      </c>
      <c r="G204" s="308">
        <v>303.55000000000007</v>
      </c>
      <c r="H204" s="308">
        <v>312.45000000000005</v>
      </c>
      <c r="I204" s="308">
        <v>314.85000000000002</v>
      </c>
      <c r="J204" s="308">
        <v>316.90000000000003</v>
      </c>
      <c r="K204" s="268">
        <v>312.8</v>
      </c>
      <c r="L204" s="268">
        <v>308.35000000000002</v>
      </c>
      <c r="M204" s="268">
        <v>6.4768800000000004</v>
      </c>
    </row>
    <row r="205" spans="1:13">
      <c r="A205" s="301">
        <v>196</v>
      </c>
      <c r="B205" s="268" t="s">
        <v>550</v>
      </c>
      <c r="C205" s="268">
        <v>678.65</v>
      </c>
      <c r="D205" s="308">
        <v>677.33333333333337</v>
      </c>
      <c r="E205" s="308">
        <v>670.7166666666667</v>
      </c>
      <c r="F205" s="308">
        <v>662.7833333333333</v>
      </c>
      <c r="G205" s="308">
        <v>656.16666666666663</v>
      </c>
      <c r="H205" s="308">
        <v>685.26666666666677</v>
      </c>
      <c r="I205" s="308">
        <v>691.88333333333333</v>
      </c>
      <c r="J205" s="308">
        <v>699.81666666666683</v>
      </c>
      <c r="K205" s="268">
        <v>683.95</v>
      </c>
      <c r="L205" s="268">
        <v>669.4</v>
      </c>
      <c r="M205" s="268">
        <v>6.8027199999999999</v>
      </c>
    </row>
    <row r="206" spans="1:13">
      <c r="A206" s="301">
        <v>197</v>
      </c>
      <c r="B206" s="268" t="s">
        <v>192</v>
      </c>
      <c r="C206" s="268">
        <v>471.6</v>
      </c>
      <c r="D206" s="308">
        <v>474.7833333333333</v>
      </c>
      <c r="E206" s="308">
        <v>466.61666666666662</v>
      </c>
      <c r="F206" s="308">
        <v>461.63333333333333</v>
      </c>
      <c r="G206" s="308">
        <v>453.46666666666664</v>
      </c>
      <c r="H206" s="308">
        <v>479.76666666666659</v>
      </c>
      <c r="I206" s="308">
        <v>487.93333333333334</v>
      </c>
      <c r="J206" s="308">
        <v>492.91666666666657</v>
      </c>
      <c r="K206" s="268">
        <v>482.95</v>
      </c>
      <c r="L206" s="268">
        <v>469.8</v>
      </c>
      <c r="M206" s="268">
        <v>27.69276</v>
      </c>
    </row>
    <row r="207" spans="1:13">
      <c r="A207" s="301">
        <v>198</v>
      </c>
      <c r="B207" s="268" t="s">
        <v>193</v>
      </c>
      <c r="C207" s="268">
        <v>975.4</v>
      </c>
      <c r="D207" s="308">
        <v>968.08333333333337</v>
      </c>
      <c r="E207" s="308">
        <v>957.86666666666679</v>
      </c>
      <c r="F207" s="308">
        <v>940.33333333333337</v>
      </c>
      <c r="G207" s="308">
        <v>930.11666666666679</v>
      </c>
      <c r="H207" s="308">
        <v>985.61666666666679</v>
      </c>
      <c r="I207" s="308">
        <v>995.83333333333326</v>
      </c>
      <c r="J207" s="308">
        <v>1013.3666666666668</v>
      </c>
      <c r="K207" s="268">
        <v>978.3</v>
      </c>
      <c r="L207" s="268">
        <v>950.55</v>
      </c>
      <c r="M207" s="268">
        <v>5.3082500000000001</v>
      </c>
    </row>
    <row r="208" spans="1:13">
      <c r="A208" s="301">
        <v>199</v>
      </c>
      <c r="B208" s="268" t="s">
        <v>195</v>
      </c>
      <c r="C208" s="268">
        <v>4136.1000000000004</v>
      </c>
      <c r="D208" s="308">
        <v>4113.0999999999995</v>
      </c>
      <c r="E208" s="308">
        <v>4078.1999999999989</v>
      </c>
      <c r="F208" s="308">
        <v>4020.2999999999993</v>
      </c>
      <c r="G208" s="308">
        <v>3985.3999999999987</v>
      </c>
      <c r="H208" s="308">
        <v>4170.9999999999991</v>
      </c>
      <c r="I208" s="308">
        <v>4205.8999999999987</v>
      </c>
      <c r="J208" s="308">
        <v>4263.7999999999993</v>
      </c>
      <c r="K208" s="268">
        <v>4148</v>
      </c>
      <c r="L208" s="268">
        <v>4055.2</v>
      </c>
      <c r="M208" s="268">
        <v>3.5102500000000001</v>
      </c>
    </row>
    <row r="209" spans="1:13">
      <c r="A209" s="301">
        <v>200</v>
      </c>
      <c r="B209" s="268" t="s">
        <v>196</v>
      </c>
      <c r="C209" s="268">
        <v>24.45</v>
      </c>
      <c r="D209" s="308">
        <v>24.516666666666669</v>
      </c>
      <c r="E209" s="308">
        <v>24.283333333333339</v>
      </c>
      <c r="F209" s="308">
        <v>24.116666666666671</v>
      </c>
      <c r="G209" s="308">
        <v>23.88333333333334</v>
      </c>
      <c r="H209" s="308">
        <v>24.683333333333337</v>
      </c>
      <c r="I209" s="308">
        <v>24.916666666666664</v>
      </c>
      <c r="J209" s="308">
        <v>25.083333333333336</v>
      </c>
      <c r="K209" s="268">
        <v>24.75</v>
      </c>
      <c r="L209" s="268">
        <v>24.35</v>
      </c>
      <c r="M209" s="268">
        <v>13.86792</v>
      </c>
    </row>
    <row r="210" spans="1:13">
      <c r="A210" s="301">
        <v>201</v>
      </c>
      <c r="B210" s="268" t="s">
        <v>197</v>
      </c>
      <c r="C210" s="268">
        <v>509.55</v>
      </c>
      <c r="D210" s="308">
        <v>512.26666666666665</v>
      </c>
      <c r="E210" s="308">
        <v>505.5333333333333</v>
      </c>
      <c r="F210" s="308">
        <v>501.51666666666665</v>
      </c>
      <c r="G210" s="308">
        <v>494.7833333333333</v>
      </c>
      <c r="H210" s="308">
        <v>516.2833333333333</v>
      </c>
      <c r="I210" s="308">
        <v>523.01666666666665</v>
      </c>
      <c r="J210" s="308">
        <v>527.0333333333333</v>
      </c>
      <c r="K210" s="268">
        <v>519</v>
      </c>
      <c r="L210" s="268">
        <v>508.25</v>
      </c>
      <c r="M210" s="268">
        <v>36.622720000000001</v>
      </c>
    </row>
    <row r="211" spans="1:13">
      <c r="A211" s="301">
        <v>202</v>
      </c>
      <c r="B211" s="268" t="s">
        <v>563</v>
      </c>
      <c r="C211" s="268">
        <v>690.25</v>
      </c>
      <c r="D211" s="308">
        <v>691.33333333333337</v>
      </c>
      <c r="E211" s="308">
        <v>683.91666666666674</v>
      </c>
      <c r="F211" s="308">
        <v>677.58333333333337</v>
      </c>
      <c r="G211" s="308">
        <v>670.16666666666674</v>
      </c>
      <c r="H211" s="308">
        <v>697.66666666666674</v>
      </c>
      <c r="I211" s="308">
        <v>705.08333333333348</v>
      </c>
      <c r="J211" s="308">
        <v>711.41666666666674</v>
      </c>
      <c r="K211" s="268">
        <v>698.75</v>
      </c>
      <c r="L211" s="268">
        <v>685</v>
      </c>
      <c r="M211" s="268">
        <v>3.7337500000000001</v>
      </c>
    </row>
    <row r="212" spans="1:13">
      <c r="A212" s="301">
        <v>203</v>
      </c>
      <c r="B212" s="268" t="s">
        <v>284</v>
      </c>
      <c r="C212" s="268">
        <v>166.9</v>
      </c>
      <c r="D212" s="308">
        <v>167.46666666666667</v>
      </c>
      <c r="E212" s="308">
        <v>165.43333333333334</v>
      </c>
      <c r="F212" s="308">
        <v>163.96666666666667</v>
      </c>
      <c r="G212" s="308">
        <v>161.93333333333334</v>
      </c>
      <c r="H212" s="308">
        <v>168.93333333333334</v>
      </c>
      <c r="I212" s="308">
        <v>170.9666666666667</v>
      </c>
      <c r="J212" s="308">
        <v>172.43333333333334</v>
      </c>
      <c r="K212" s="268">
        <v>169.5</v>
      </c>
      <c r="L212" s="268">
        <v>166</v>
      </c>
      <c r="M212" s="268">
        <v>2.3365200000000002</v>
      </c>
    </row>
    <row r="213" spans="1:13">
      <c r="A213" s="301">
        <v>204</v>
      </c>
      <c r="B213" s="268" t="s">
        <v>199</v>
      </c>
      <c r="C213" s="268">
        <v>672.15</v>
      </c>
      <c r="D213" s="308">
        <v>673.31666666666672</v>
      </c>
      <c r="E213" s="308">
        <v>666.03333333333342</v>
      </c>
      <c r="F213" s="308">
        <v>659.91666666666674</v>
      </c>
      <c r="G213" s="308">
        <v>652.63333333333344</v>
      </c>
      <c r="H213" s="308">
        <v>679.43333333333339</v>
      </c>
      <c r="I213" s="308">
        <v>686.7166666666667</v>
      </c>
      <c r="J213" s="308">
        <v>692.83333333333337</v>
      </c>
      <c r="K213" s="268">
        <v>680.6</v>
      </c>
      <c r="L213" s="268">
        <v>667.2</v>
      </c>
      <c r="M213" s="268">
        <v>13.794930000000001</v>
      </c>
    </row>
    <row r="214" spans="1:13">
      <c r="A214" s="301">
        <v>205</v>
      </c>
      <c r="B214" s="268" t="s">
        <v>569</v>
      </c>
      <c r="C214" s="268">
        <v>2172.4499999999998</v>
      </c>
      <c r="D214" s="308">
        <v>2185.65</v>
      </c>
      <c r="E214" s="308">
        <v>2151.15</v>
      </c>
      <c r="F214" s="308">
        <v>2129.85</v>
      </c>
      <c r="G214" s="308">
        <v>2095.35</v>
      </c>
      <c r="H214" s="308">
        <v>2206.9500000000003</v>
      </c>
      <c r="I214" s="308">
        <v>2241.4500000000003</v>
      </c>
      <c r="J214" s="308">
        <v>2262.7500000000005</v>
      </c>
      <c r="K214" s="268">
        <v>2220.15</v>
      </c>
      <c r="L214" s="268">
        <v>2164.35</v>
      </c>
      <c r="M214" s="268">
        <v>0.34345999999999999</v>
      </c>
    </row>
    <row r="215" spans="1:13">
      <c r="A215" s="301">
        <v>206</v>
      </c>
      <c r="B215" s="268" t="s">
        <v>200</v>
      </c>
      <c r="C215" s="308">
        <v>330.05</v>
      </c>
      <c r="D215" s="308">
        <v>329.45</v>
      </c>
      <c r="E215" s="308">
        <v>323.59999999999997</v>
      </c>
      <c r="F215" s="308">
        <v>317.14999999999998</v>
      </c>
      <c r="G215" s="308">
        <v>311.29999999999995</v>
      </c>
      <c r="H215" s="308">
        <v>335.9</v>
      </c>
      <c r="I215" s="308">
        <v>341.75</v>
      </c>
      <c r="J215" s="308">
        <v>348.2</v>
      </c>
      <c r="K215" s="308">
        <v>335.3</v>
      </c>
      <c r="L215" s="308">
        <v>323</v>
      </c>
      <c r="M215" s="308">
        <v>275.79966000000002</v>
      </c>
    </row>
    <row r="216" spans="1:13">
      <c r="A216" s="301">
        <v>207</v>
      </c>
      <c r="B216" s="268" t="s">
        <v>202</v>
      </c>
      <c r="C216" s="308">
        <v>216.9</v>
      </c>
      <c r="D216" s="308">
        <v>214.9666666666667</v>
      </c>
      <c r="E216" s="308">
        <v>210.38333333333338</v>
      </c>
      <c r="F216" s="308">
        <v>203.86666666666667</v>
      </c>
      <c r="G216" s="308">
        <v>199.28333333333336</v>
      </c>
      <c r="H216" s="308">
        <v>221.48333333333341</v>
      </c>
      <c r="I216" s="308">
        <v>226.06666666666672</v>
      </c>
      <c r="J216" s="308">
        <v>232.58333333333343</v>
      </c>
      <c r="K216" s="308">
        <v>219.55</v>
      </c>
      <c r="L216" s="308">
        <v>208.45</v>
      </c>
      <c r="M216" s="308">
        <v>263.97320999999999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30" sqref="F3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2"/>
      <c r="B1" s="53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44111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9" t="s">
        <v>16</v>
      </c>
      <c r="B9" s="530" t="s">
        <v>18</v>
      </c>
      <c r="C9" s="528" t="s">
        <v>19</v>
      </c>
      <c r="D9" s="528" t="s">
        <v>20</v>
      </c>
      <c r="E9" s="528" t="s">
        <v>21</v>
      </c>
      <c r="F9" s="528"/>
      <c r="G9" s="528"/>
      <c r="H9" s="528" t="s">
        <v>22</v>
      </c>
      <c r="I9" s="528"/>
      <c r="J9" s="528"/>
      <c r="K9" s="274"/>
      <c r="L9" s="281"/>
      <c r="M9" s="282"/>
    </row>
    <row r="10" spans="1:15" ht="42.75" customHeight="1">
      <c r="A10" s="524"/>
      <c r="B10" s="526"/>
      <c r="C10" s="531" t="s">
        <v>23</v>
      </c>
      <c r="D10" s="53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18795.8</v>
      </c>
      <c r="D11" s="279">
        <v>18629.05</v>
      </c>
      <c r="E11" s="279">
        <v>18416.75</v>
      </c>
      <c r="F11" s="279">
        <v>18037.7</v>
      </c>
      <c r="G11" s="279">
        <v>17825.400000000001</v>
      </c>
      <c r="H11" s="279">
        <v>19008.099999999999</v>
      </c>
      <c r="I11" s="279">
        <v>19220.399999999994</v>
      </c>
      <c r="J11" s="279">
        <v>19599.449999999997</v>
      </c>
      <c r="K11" s="277">
        <v>18841.349999999999</v>
      </c>
      <c r="L11" s="277">
        <v>18250</v>
      </c>
      <c r="M11" s="277">
        <v>6.1080000000000002E-2</v>
      </c>
    </row>
    <row r="12" spans="1:15" ht="12" customHeight="1">
      <c r="A12" s="268">
        <v>2</v>
      </c>
      <c r="B12" s="277" t="s">
        <v>802</v>
      </c>
      <c r="C12" s="278">
        <v>1014.2</v>
      </c>
      <c r="D12" s="279">
        <v>1012.9</v>
      </c>
      <c r="E12" s="279">
        <v>1006.4</v>
      </c>
      <c r="F12" s="279">
        <v>998.6</v>
      </c>
      <c r="G12" s="279">
        <v>992.1</v>
      </c>
      <c r="H12" s="279">
        <v>1020.6999999999999</v>
      </c>
      <c r="I12" s="279">
        <v>1027.1999999999998</v>
      </c>
      <c r="J12" s="279">
        <v>1035</v>
      </c>
      <c r="K12" s="277">
        <v>1019.4</v>
      </c>
      <c r="L12" s="277">
        <v>1005.1</v>
      </c>
      <c r="M12" s="277">
        <v>1.22505</v>
      </c>
    </row>
    <row r="13" spans="1:15" ht="12" customHeight="1">
      <c r="A13" s="268">
        <v>3</v>
      </c>
      <c r="B13" s="277" t="s">
        <v>294</v>
      </c>
      <c r="C13" s="278">
        <v>1426.6</v>
      </c>
      <c r="D13" s="279">
        <v>1430.25</v>
      </c>
      <c r="E13" s="279">
        <v>1410.5</v>
      </c>
      <c r="F13" s="279">
        <v>1394.4</v>
      </c>
      <c r="G13" s="279">
        <v>1374.65</v>
      </c>
      <c r="H13" s="279">
        <v>1446.35</v>
      </c>
      <c r="I13" s="279">
        <v>1466.1</v>
      </c>
      <c r="J13" s="279">
        <v>1482.1999999999998</v>
      </c>
      <c r="K13" s="277">
        <v>1450</v>
      </c>
      <c r="L13" s="277">
        <v>1414.15</v>
      </c>
      <c r="M13" s="277">
        <v>0.186</v>
      </c>
    </row>
    <row r="14" spans="1:15" ht="12" customHeight="1">
      <c r="A14" s="268">
        <v>4</v>
      </c>
      <c r="B14" s="277" t="s">
        <v>3119</v>
      </c>
      <c r="C14" s="278">
        <v>872.1</v>
      </c>
      <c r="D14" s="279">
        <v>874.05000000000007</v>
      </c>
      <c r="E14" s="279">
        <v>868.20000000000016</v>
      </c>
      <c r="F14" s="279">
        <v>864.30000000000007</v>
      </c>
      <c r="G14" s="279">
        <v>858.45000000000016</v>
      </c>
      <c r="H14" s="279">
        <v>877.95000000000016</v>
      </c>
      <c r="I14" s="279">
        <v>883.80000000000007</v>
      </c>
      <c r="J14" s="279">
        <v>887.70000000000016</v>
      </c>
      <c r="K14" s="277">
        <v>879.9</v>
      </c>
      <c r="L14" s="277">
        <v>870.15</v>
      </c>
      <c r="M14" s="277">
        <v>0.82326999999999995</v>
      </c>
    </row>
    <row r="15" spans="1:15" ht="12" customHeight="1">
      <c r="A15" s="268">
        <v>5</v>
      </c>
      <c r="B15" s="277" t="s">
        <v>295</v>
      </c>
      <c r="C15" s="278">
        <v>15975.35</v>
      </c>
      <c r="D15" s="279">
        <v>16016.266666666668</v>
      </c>
      <c r="E15" s="279">
        <v>15859.083333333336</v>
      </c>
      <c r="F15" s="279">
        <v>15742.816666666668</v>
      </c>
      <c r="G15" s="279">
        <v>15585.633333333335</v>
      </c>
      <c r="H15" s="279">
        <v>16132.533333333336</v>
      </c>
      <c r="I15" s="279">
        <v>16289.716666666667</v>
      </c>
      <c r="J15" s="279">
        <v>16405.983333333337</v>
      </c>
      <c r="K15" s="277">
        <v>16173.45</v>
      </c>
      <c r="L15" s="277">
        <v>15900</v>
      </c>
      <c r="M15" s="277">
        <v>7.3770000000000002E-2</v>
      </c>
    </row>
    <row r="16" spans="1:15" ht="12" customHeight="1">
      <c r="A16" s="268">
        <v>6</v>
      </c>
      <c r="B16" s="277" t="s">
        <v>227</v>
      </c>
      <c r="C16" s="278">
        <v>64.05</v>
      </c>
      <c r="D16" s="279">
        <v>64.266666666666666</v>
      </c>
      <c r="E16" s="279">
        <v>63.583333333333329</v>
      </c>
      <c r="F16" s="279">
        <v>63.11666666666666</v>
      </c>
      <c r="G16" s="279">
        <v>62.433333333333323</v>
      </c>
      <c r="H16" s="279">
        <v>64.733333333333334</v>
      </c>
      <c r="I16" s="279">
        <v>65.416666666666671</v>
      </c>
      <c r="J16" s="279">
        <v>65.88333333333334</v>
      </c>
      <c r="K16" s="277">
        <v>64.95</v>
      </c>
      <c r="L16" s="277">
        <v>63.8</v>
      </c>
      <c r="M16" s="277">
        <v>9.0554900000000007</v>
      </c>
    </row>
    <row r="17" spans="1:13" ht="12" customHeight="1">
      <c r="A17" s="268">
        <v>7</v>
      </c>
      <c r="B17" s="277" t="s">
        <v>228</v>
      </c>
      <c r="C17" s="278">
        <v>132.35</v>
      </c>
      <c r="D17" s="279">
        <v>133.36666666666665</v>
      </c>
      <c r="E17" s="279">
        <v>130.2833333333333</v>
      </c>
      <c r="F17" s="279">
        <v>128.21666666666667</v>
      </c>
      <c r="G17" s="279">
        <v>125.13333333333333</v>
      </c>
      <c r="H17" s="279">
        <v>135.43333333333328</v>
      </c>
      <c r="I17" s="279">
        <v>138.51666666666659</v>
      </c>
      <c r="J17" s="279">
        <v>140.58333333333326</v>
      </c>
      <c r="K17" s="277">
        <v>136.44999999999999</v>
      </c>
      <c r="L17" s="277">
        <v>131.30000000000001</v>
      </c>
      <c r="M17" s="277">
        <v>25.99446</v>
      </c>
    </row>
    <row r="18" spans="1:13" ht="12" customHeight="1">
      <c r="A18" s="268">
        <v>8</v>
      </c>
      <c r="B18" s="277" t="s">
        <v>38</v>
      </c>
      <c r="C18" s="278">
        <v>1437.7</v>
      </c>
      <c r="D18" s="279">
        <v>1434.1499999999999</v>
      </c>
      <c r="E18" s="279">
        <v>1419.7999999999997</v>
      </c>
      <c r="F18" s="279">
        <v>1401.8999999999999</v>
      </c>
      <c r="G18" s="279">
        <v>1387.5499999999997</v>
      </c>
      <c r="H18" s="279">
        <v>1452.0499999999997</v>
      </c>
      <c r="I18" s="279">
        <v>1466.3999999999996</v>
      </c>
      <c r="J18" s="279">
        <v>1484.2999999999997</v>
      </c>
      <c r="K18" s="277">
        <v>1448.5</v>
      </c>
      <c r="L18" s="277">
        <v>1416.25</v>
      </c>
      <c r="M18" s="277">
        <v>7.6416700000000004</v>
      </c>
    </row>
    <row r="19" spans="1:13" ht="12" customHeight="1">
      <c r="A19" s="268">
        <v>9</v>
      </c>
      <c r="B19" s="277" t="s">
        <v>296</v>
      </c>
      <c r="C19" s="278">
        <v>200.8</v>
      </c>
      <c r="D19" s="279">
        <v>200.73333333333335</v>
      </c>
      <c r="E19" s="279">
        <v>198.16666666666669</v>
      </c>
      <c r="F19" s="279">
        <v>195.53333333333333</v>
      </c>
      <c r="G19" s="279">
        <v>192.96666666666667</v>
      </c>
      <c r="H19" s="279">
        <v>203.3666666666667</v>
      </c>
      <c r="I19" s="279">
        <v>205.93333333333337</v>
      </c>
      <c r="J19" s="279">
        <v>208.56666666666672</v>
      </c>
      <c r="K19" s="277">
        <v>203.3</v>
      </c>
      <c r="L19" s="277">
        <v>198.1</v>
      </c>
      <c r="M19" s="277">
        <v>19.37059</v>
      </c>
    </row>
    <row r="20" spans="1:13" ht="12" customHeight="1">
      <c r="A20" s="268">
        <v>10</v>
      </c>
      <c r="B20" s="277" t="s">
        <v>297</v>
      </c>
      <c r="C20" s="278">
        <v>735.9</v>
      </c>
      <c r="D20" s="279">
        <v>737.63333333333333</v>
      </c>
      <c r="E20" s="279">
        <v>723.26666666666665</v>
      </c>
      <c r="F20" s="279">
        <v>710.63333333333333</v>
      </c>
      <c r="G20" s="279">
        <v>696.26666666666665</v>
      </c>
      <c r="H20" s="279">
        <v>750.26666666666665</v>
      </c>
      <c r="I20" s="279">
        <v>764.63333333333321</v>
      </c>
      <c r="J20" s="279">
        <v>777.26666666666665</v>
      </c>
      <c r="K20" s="277">
        <v>752</v>
      </c>
      <c r="L20" s="277">
        <v>725</v>
      </c>
      <c r="M20" s="277">
        <v>5.5862100000000003</v>
      </c>
    </row>
    <row r="21" spans="1:13" ht="12" customHeight="1">
      <c r="A21" s="268">
        <v>11</v>
      </c>
      <c r="B21" s="277" t="s">
        <v>41</v>
      </c>
      <c r="C21" s="278">
        <v>362.9</v>
      </c>
      <c r="D21" s="279">
        <v>360.75</v>
      </c>
      <c r="E21" s="279">
        <v>357</v>
      </c>
      <c r="F21" s="279">
        <v>351.1</v>
      </c>
      <c r="G21" s="279">
        <v>347.35</v>
      </c>
      <c r="H21" s="279">
        <v>366.65</v>
      </c>
      <c r="I21" s="279">
        <v>370.4</v>
      </c>
      <c r="J21" s="279">
        <v>376.29999999999995</v>
      </c>
      <c r="K21" s="277">
        <v>364.5</v>
      </c>
      <c r="L21" s="277">
        <v>354.85</v>
      </c>
      <c r="M21" s="277">
        <v>74.83578</v>
      </c>
    </row>
    <row r="22" spans="1:13" ht="12" customHeight="1">
      <c r="A22" s="268">
        <v>12</v>
      </c>
      <c r="B22" s="277" t="s">
        <v>43</v>
      </c>
      <c r="C22" s="278">
        <v>36.85</v>
      </c>
      <c r="D22" s="279">
        <v>36.949999999999996</v>
      </c>
      <c r="E22" s="279">
        <v>36.749999999999993</v>
      </c>
      <c r="F22" s="279">
        <v>36.65</v>
      </c>
      <c r="G22" s="279">
        <v>36.449999999999996</v>
      </c>
      <c r="H22" s="279">
        <v>37.04999999999999</v>
      </c>
      <c r="I22" s="279">
        <v>37.249999999999993</v>
      </c>
      <c r="J22" s="279">
        <v>37.349999999999987</v>
      </c>
      <c r="K22" s="277">
        <v>37.15</v>
      </c>
      <c r="L22" s="277">
        <v>36.85</v>
      </c>
      <c r="M22" s="277">
        <v>5.1841499999999998</v>
      </c>
    </row>
    <row r="23" spans="1:13">
      <c r="A23" s="268">
        <v>13</v>
      </c>
      <c r="B23" s="277" t="s">
        <v>298</v>
      </c>
      <c r="C23" s="278">
        <v>259.89999999999998</v>
      </c>
      <c r="D23" s="279">
        <v>260.63333333333338</v>
      </c>
      <c r="E23" s="279">
        <v>257.46666666666675</v>
      </c>
      <c r="F23" s="279">
        <v>255.03333333333336</v>
      </c>
      <c r="G23" s="279">
        <v>251.86666666666673</v>
      </c>
      <c r="H23" s="279">
        <v>263.06666666666678</v>
      </c>
      <c r="I23" s="279">
        <v>266.23333333333341</v>
      </c>
      <c r="J23" s="279">
        <v>268.6666666666668</v>
      </c>
      <c r="K23" s="277">
        <v>263.8</v>
      </c>
      <c r="L23" s="277">
        <v>258.2</v>
      </c>
      <c r="M23" s="277">
        <v>3.32944</v>
      </c>
    </row>
    <row r="24" spans="1:13">
      <c r="A24" s="268">
        <v>14</v>
      </c>
      <c r="B24" s="277" t="s">
        <v>299</v>
      </c>
      <c r="C24" s="278">
        <v>360.35</v>
      </c>
      <c r="D24" s="279">
        <v>355.0333333333333</v>
      </c>
      <c r="E24" s="279">
        <v>341.36666666666662</v>
      </c>
      <c r="F24" s="279">
        <v>322.38333333333333</v>
      </c>
      <c r="G24" s="279">
        <v>308.71666666666664</v>
      </c>
      <c r="H24" s="279">
        <v>374.01666666666659</v>
      </c>
      <c r="I24" s="279">
        <v>387.68333333333334</v>
      </c>
      <c r="J24" s="279">
        <v>406.66666666666657</v>
      </c>
      <c r="K24" s="277">
        <v>368.7</v>
      </c>
      <c r="L24" s="277">
        <v>336.05</v>
      </c>
      <c r="M24" s="277">
        <v>20.359089999999998</v>
      </c>
    </row>
    <row r="25" spans="1:13">
      <c r="A25" s="268">
        <v>15</v>
      </c>
      <c r="B25" s="277" t="s">
        <v>300</v>
      </c>
      <c r="C25" s="278">
        <v>222.9</v>
      </c>
      <c r="D25" s="279">
        <v>224.61666666666667</v>
      </c>
      <c r="E25" s="279">
        <v>218.28333333333336</v>
      </c>
      <c r="F25" s="279">
        <v>213.66666666666669</v>
      </c>
      <c r="G25" s="279">
        <v>207.33333333333337</v>
      </c>
      <c r="H25" s="279">
        <v>229.23333333333335</v>
      </c>
      <c r="I25" s="279">
        <v>235.56666666666666</v>
      </c>
      <c r="J25" s="279">
        <v>240.18333333333334</v>
      </c>
      <c r="K25" s="277">
        <v>230.95</v>
      </c>
      <c r="L25" s="277">
        <v>220</v>
      </c>
      <c r="M25" s="277">
        <v>1.0071600000000001</v>
      </c>
    </row>
    <row r="26" spans="1:13">
      <c r="A26" s="268">
        <v>16</v>
      </c>
      <c r="B26" s="277" t="s">
        <v>832</v>
      </c>
      <c r="C26" s="278">
        <v>2734.4</v>
      </c>
      <c r="D26" s="279">
        <v>2727.8666666666663</v>
      </c>
      <c r="E26" s="279">
        <v>2657.7333333333327</v>
      </c>
      <c r="F26" s="279">
        <v>2581.0666666666662</v>
      </c>
      <c r="G26" s="279">
        <v>2510.9333333333325</v>
      </c>
      <c r="H26" s="279">
        <v>2804.5333333333328</v>
      </c>
      <c r="I26" s="279">
        <v>2874.666666666667</v>
      </c>
      <c r="J26" s="279">
        <v>2951.333333333333</v>
      </c>
      <c r="K26" s="277">
        <v>2798</v>
      </c>
      <c r="L26" s="277">
        <v>2651.2</v>
      </c>
      <c r="M26" s="277">
        <v>0.34233999999999998</v>
      </c>
    </row>
    <row r="27" spans="1:13">
      <c r="A27" s="268">
        <v>17</v>
      </c>
      <c r="B27" s="277" t="s">
        <v>292</v>
      </c>
      <c r="C27" s="278">
        <v>1798.3</v>
      </c>
      <c r="D27" s="279">
        <v>1796.3166666666666</v>
      </c>
      <c r="E27" s="279">
        <v>1768.5833333333333</v>
      </c>
      <c r="F27" s="279">
        <v>1738.8666666666666</v>
      </c>
      <c r="G27" s="279">
        <v>1711.1333333333332</v>
      </c>
      <c r="H27" s="279">
        <v>1826.0333333333333</v>
      </c>
      <c r="I27" s="279">
        <v>1853.7666666666669</v>
      </c>
      <c r="J27" s="279">
        <v>1883.4833333333333</v>
      </c>
      <c r="K27" s="277">
        <v>1824.05</v>
      </c>
      <c r="L27" s="277">
        <v>1766.6</v>
      </c>
      <c r="M27" s="277">
        <v>0.58999000000000001</v>
      </c>
    </row>
    <row r="28" spans="1:13">
      <c r="A28" s="268">
        <v>18</v>
      </c>
      <c r="B28" s="277" t="s">
        <v>229</v>
      </c>
      <c r="C28" s="278">
        <v>1592.7</v>
      </c>
      <c r="D28" s="279">
        <v>1597.55</v>
      </c>
      <c r="E28" s="279">
        <v>1575.1499999999999</v>
      </c>
      <c r="F28" s="279">
        <v>1557.6</v>
      </c>
      <c r="G28" s="279">
        <v>1535.1999999999998</v>
      </c>
      <c r="H28" s="279">
        <v>1615.1</v>
      </c>
      <c r="I28" s="279">
        <v>1637.5</v>
      </c>
      <c r="J28" s="279">
        <v>1655.05</v>
      </c>
      <c r="K28" s="277">
        <v>1619.95</v>
      </c>
      <c r="L28" s="277">
        <v>1580</v>
      </c>
      <c r="M28" s="277">
        <v>0.53644999999999998</v>
      </c>
    </row>
    <row r="29" spans="1:13">
      <c r="A29" s="268">
        <v>19</v>
      </c>
      <c r="B29" s="277" t="s">
        <v>301</v>
      </c>
      <c r="C29" s="278">
        <v>2122.6</v>
      </c>
      <c r="D29" s="279">
        <v>2136.1333333333332</v>
      </c>
      <c r="E29" s="279">
        <v>2106.3166666666666</v>
      </c>
      <c r="F29" s="279">
        <v>2090.0333333333333</v>
      </c>
      <c r="G29" s="279">
        <v>2060.2166666666667</v>
      </c>
      <c r="H29" s="279">
        <v>2152.4166666666665</v>
      </c>
      <c r="I29" s="279">
        <v>2182.2333333333331</v>
      </c>
      <c r="J29" s="279">
        <v>2198.5166666666664</v>
      </c>
      <c r="K29" s="277">
        <v>2165.9499999999998</v>
      </c>
      <c r="L29" s="277">
        <v>2119.85</v>
      </c>
      <c r="M29" s="277">
        <v>4.1599999999999998E-2</v>
      </c>
    </row>
    <row r="30" spans="1:13">
      <c r="A30" s="268">
        <v>20</v>
      </c>
      <c r="B30" s="277" t="s">
        <v>230</v>
      </c>
      <c r="C30" s="278">
        <v>2774.1</v>
      </c>
      <c r="D30" s="279">
        <v>2770.7000000000003</v>
      </c>
      <c r="E30" s="279">
        <v>2746.4000000000005</v>
      </c>
      <c r="F30" s="279">
        <v>2718.7000000000003</v>
      </c>
      <c r="G30" s="279">
        <v>2694.4000000000005</v>
      </c>
      <c r="H30" s="279">
        <v>2798.4000000000005</v>
      </c>
      <c r="I30" s="279">
        <v>2822.7000000000007</v>
      </c>
      <c r="J30" s="279">
        <v>2850.4000000000005</v>
      </c>
      <c r="K30" s="277">
        <v>2795</v>
      </c>
      <c r="L30" s="277">
        <v>2743</v>
      </c>
      <c r="M30" s="277">
        <v>1.2154100000000001</v>
      </c>
    </row>
    <row r="31" spans="1:13">
      <c r="A31" s="268">
        <v>21</v>
      </c>
      <c r="B31" s="277" t="s">
        <v>870</v>
      </c>
      <c r="C31" s="278">
        <v>3214.25</v>
      </c>
      <c r="D31" s="279">
        <v>3226.1</v>
      </c>
      <c r="E31" s="279">
        <v>3193.3999999999996</v>
      </c>
      <c r="F31" s="279">
        <v>3172.5499999999997</v>
      </c>
      <c r="G31" s="279">
        <v>3139.8499999999995</v>
      </c>
      <c r="H31" s="279">
        <v>3246.95</v>
      </c>
      <c r="I31" s="279">
        <v>3279.6499999999996</v>
      </c>
      <c r="J31" s="279">
        <v>3300.5</v>
      </c>
      <c r="K31" s="277">
        <v>3258.8</v>
      </c>
      <c r="L31" s="277">
        <v>3205.25</v>
      </c>
      <c r="M31" s="277">
        <v>0.13300000000000001</v>
      </c>
    </row>
    <row r="32" spans="1:13">
      <c r="A32" s="268">
        <v>22</v>
      </c>
      <c r="B32" s="277" t="s">
        <v>303</v>
      </c>
      <c r="C32" s="278">
        <v>124.85</v>
      </c>
      <c r="D32" s="279">
        <v>124.83333333333333</v>
      </c>
      <c r="E32" s="279">
        <v>124.16666666666666</v>
      </c>
      <c r="F32" s="279">
        <v>123.48333333333333</v>
      </c>
      <c r="G32" s="279">
        <v>122.81666666666666</v>
      </c>
      <c r="H32" s="279">
        <v>125.51666666666665</v>
      </c>
      <c r="I32" s="279">
        <v>126.18333333333331</v>
      </c>
      <c r="J32" s="279">
        <v>126.86666666666665</v>
      </c>
      <c r="K32" s="277">
        <v>125.5</v>
      </c>
      <c r="L32" s="277">
        <v>124.15</v>
      </c>
      <c r="M32" s="277">
        <v>1.2941499999999999</v>
      </c>
    </row>
    <row r="33" spans="1:13">
      <c r="A33" s="268">
        <v>23</v>
      </c>
      <c r="B33" s="277" t="s">
        <v>45</v>
      </c>
      <c r="C33" s="278">
        <v>741</v>
      </c>
      <c r="D33" s="279">
        <v>744.73333333333323</v>
      </c>
      <c r="E33" s="279">
        <v>735.26666666666642</v>
      </c>
      <c r="F33" s="279">
        <v>729.53333333333319</v>
      </c>
      <c r="G33" s="279">
        <v>720.06666666666638</v>
      </c>
      <c r="H33" s="279">
        <v>750.46666666666647</v>
      </c>
      <c r="I33" s="279">
        <v>759.93333333333339</v>
      </c>
      <c r="J33" s="279">
        <v>765.66666666666652</v>
      </c>
      <c r="K33" s="277">
        <v>754.2</v>
      </c>
      <c r="L33" s="277">
        <v>739</v>
      </c>
      <c r="M33" s="277">
        <v>6.0912199999999999</v>
      </c>
    </row>
    <row r="34" spans="1:13">
      <c r="A34" s="268">
        <v>24</v>
      </c>
      <c r="B34" s="277" t="s">
        <v>304</v>
      </c>
      <c r="C34" s="278">
        <v>2050.85</v>
      </c>
      <c r="D34" s="279">
        <v>2063.6666666666665</v>
      </c>
      <c r="E34" s="279">
        <v>2027.333333333333</v>
      </c>
      <c r="F34" s="279">
        <v>2003.8166666666666</v>
      </c>
      <c r="G34" s="279">
        <v>1967.4833333333331</v>
      </c>
      <c r="H34" s="279">
        <v>2087.1833333333329</v>
      </c>
      <c r="I34" s="279">
        <v>2123.516666666666</v>
      </c>
      <c r="J34" s="279">
        <v>2147.0333333333328</v>
      </c>
      <c r="K34" s="277">
        <v>2100</v>
      </c>
      <c r="L34" s="277">
        <v>2040.15</v>
      </c>
      <c r="M34" s="277">
        <v>0.78174999999999994</v>
      </c>
    </row>
    <row r="35" spans="1:13">
      <c r="A35" s="268">
        <v>25</v>
      </c>
      <c r="B35" s="277" t="s">
        <v>46</v>
      </c>
      <c r="C35" s="278">
        <v>225.3</v>
      </c>
      <c r="D35" s="279">
        <v>224.38333333333333</v>
      </c>
      <c r="E35" s="279">
        <v>221.01666666666665</v>
      </c>
      <c r="F35" s="279">
        <v>216.73333333333332</v>
      </c>
      <c r="G35" s="279">
        <v>213.36666666666665</v>
      </c>
      <c r="H35" s="279">
        <v>228.66666666666666</v>
      </c>
      <c r="I35" s="279">
        <v>232.03333333333333</v>
      </c>
      <c r="J35" s="279">
        <v>236.31666666666666</v>
      </c>
      <c r="K35" s="277">
        <v>227.75</v>
      </c>
      <c r="L35" s="277">
        <v>220.1</v>
      </c>
      <c r="M35" s="277">
        <v>49.293610000000001</v>
      </c>
    </row>
    <row r="36" spans="1:13">
      <c r="A36" s="268">
        <v>26</v>
      </c>
      <c r="B36" s="277" t="s">
        <v>293</v>
      </c>
      <c r="C36" s="278">
        <v>2847.3</v>
      </c>
      <c r="D36" s="279">
        <v>2859.4500000000003</v>
      </c>
      <c r="E36" s="279">
        <v>2798.9000000000005</v>
      </c>
      <c r="F36" s="279">
        <v>2750.5000000000005</v>
      </c>
      <c r="G36" s="279">
        <v>2689.9500000000007</v>
      </c>
      <c r="H36" s="279">
        <v>2907.8500000000004</v>
      </c>
      <c r="I36" s="279">
        <v>2968.4000000000005</v>
      </c>
      <c r="J36" s="279">
        <v>3016.8</v>
      </c>
      <c r="K36" s="277">
        <v>2920</v>
      </c>
      <c r="L36" s="277">
        <v>2811.05</v>
      </c>
      <c r="M36" s="277">
        <v>0.34100999999999998</v>
      </c>
    </row>
    <row r="37" spans="1:13">
      <c r="A37" s="268">
        <v>27</v>
      </c>
      <c r="B37" s="277" t="s">
        <v>302</v>
      </c>
      <c r="C37" s="278">
        <v>997.25</v>
      </c>
      <c r="D37" s="279">
        <v>987.56666666666661</v>
      </c>
      <c r="E37" s="279">
        <v>972.33333333333326</v>
      </c>
      <c r="F37" s="279">
        <v>947.41666666666663</v>
      </c>
      <c r="G37" s="279">
        <v>932.18333333333328</v>
      </c>
      <c r="H37" s="279">
        <v>1012.4833333333332</v>
      </c>
      <c r="I37" s="279">
        <v>1027.7166666666667</v>
      </c>
      <c r="J37" s="279">
        <v>1052.6333333333332</v>
      </c>
      <c r="K37" s="277">
        <v>1002.8</v>
      </c>
      <c r="L37" s="277">
        <v>962.65</v>
      </c>
      <c r="M37" s="277">
        <v>4.2836499999999997</v>
      </c>
    </row>
    <row r="38" spans="1:13">
      <c r="A38" s="268">
        <v>28</v>
      </c>
      <c r="B38" s="277" t="s">
        <v>47</v>
      </c>
      <c r="C38" s="278">
        <v>2125.8000000000002</v>
      </c>
      <c r="D38" s="279">
        <v>2128.4833333333331</v>
      </c>
      <c r="E38" s="279">
        <v>2101.1166666666663</v>
      </c>
      <c r="F38" s="279">
        <v>2076.4333333333334</v>
      </c>
      <c r="G38" s="279">
        <v>2049.0666666666666</v>
      </c>
      <c r="H38" s="279">
        <v>2153.1666666666661</v>
      </c>
      <c r="I38" s="279">
        <v>2180.5333333333328</v>
      </c>
      <c r="J38" s="279">
        <v>2205.2166666666658</v>
      </c>
      <c r="K38" s="277">
        <v>2155.85</v>
      </c>
      <c r="L38" s="277">
        <v>2103.8000000000002</v>
      </c>
      <c r="M38" s="277">
        <v>9.0316799999999997</v>
      </c>
    </row>
    <row r="39" spans="1:13">
      <c r="A39" s="268">
        <v>29</v>
      </c>
      <c r="B39" s="277" t="s">
        <v>48</v>
      </c>
      <c r="C39" s="278">
        <v>135.4</v>
      </c>
      <c r="D39" s="279">
        <v>135.16666666666666</v>
      </c>
      <c r="E39" s="279">
        <v>133.63333333333333</v>
      </c>
      <c r="F39" s="279">
        <v>131.86666666666667</v>
      </c>
      <c r="G39" s="279">
        <v>130.33333333333334</v>
      </c>
      <c r="H39" s="279">
        <v>136.93333333333331</v>
      </c>
      <c r="I39" s="279">
        <v>138.46666666666667</v>
      </c>
      <c r="J39" s="279">
        <v>140.23333333333329</v>
      </c>
      <c r="K39" s="277">
        <v>136.69999999999999</v>
      </c>
      <c r="L39" s="277">
        <v>133.4</v>
      </c>
      <c r="M39" s="277">
        <v>39.705689999999997</v>
      </c>
    </row>
    <row r="40" spans="1:13">
      <c r="A40" s="268">
        <v>30</v>
      </c>
      <c r="B40" s="277" t="s">
        <v>305</v>
      </c>
      <c r="C40" s="278">
        <v>134.75</v>
      </c>
      <c r="D40" s="279">
        <v>135.46666666666667</v>
      </c>
      <c r="E40" s="279">
        <v>132.83333333333334</v>
      </c>
      <c r="F40" s="279">
        <v>130.91666666666669</v>
      </c>
      <c r="G40" s="279">
        <v>128.28333333333336</v>
      </c>
      <c r="H40" s="279">
        <v>137.38333333333333</v>
      </c>
      <c r="I40" s="279">
        <v>140.01666666666665</v>
      </c>
      <c r="J40" s="279">
        <v>141.93333333333331</v>
      </c>
      <c r="K40" s="277">
        <v>138.1</v>
      </c>
      <c r="L40" s="277">
        <v>133.55000000000001</v>
      </c>
      <c r="M40" s="277">
        <v>7.3314300000000001</v>
      </c>
    </row>
    <row r="41" spans="1:13">
      <c r="A41" s="268">
        <v>31</v>
      </c>
      <c r="B41" s="277" t="s">
        <v>937</v>
      </c>
      <c r="C41" s="278">
        <v>216.9</v>
      </c>
      <c r="D41" s="279">
        <v>215.48333333333335</v>
      </c>
      <c r="E41" s="279">
        <v>210.9666666666667</v>
      </c>
      <c r="F41" s="279">
        <v>205.03333333333336</v>
      </c>
      <c r="G41" s="279">
        <v>200.51666666666671</v>
      </c>
      <c r="H41" s="279">
        <v>221.41666666666669</v>
      </c>
      <c r="I41" s="279">
        <v>225.93333333333334</v>
      </c>
      <c r="J41" s="279">
        <v>231.86666666666667</v>
      </c>
      <c r="K41" s="277">
        <v>220</v>
      </c>
      <c r="L41" s="277">
        <v>209.55</v>
      </c>
      <c r="M41" s="277">
        <v>0.23132</v>
      </c>
    </row>
    <row r="42" spans="1:13">
      <c r="A42" s="268">
        <v>32</v>
      </c>
      <c r="B42" s="277" t="s">
        <v>306</v>
      </c>
      <c r="C42" s="278">
        <v>65.7</v>
      </c>
      <c r="D42" s="279">
        <v>65.88333333333334</v>
      </c>
      <c r="E42" s="279">
        <v>65.316666666666677</v>
      </c>
      <c r="F42" s="279">
        <v>64.933333333333337</v>
      </c>
      <c r="G42" s="279">
        <v>64.366666666666674</v>
      </c>
      <c r="H42" s="279">
        <v>66.26666666666668</v>
      </c>
      <c r="I42" s="279">
        <v>66.833333333333343</v>
      </c>
      <c r="J42" s="279">
        <v>67.216666666666683</v>
      </c>
      <c r="K42" s="277">
        <v>66.45</v>
      </c>
      <c r="L42" s="277">
        <v>65.5</v>
      </c>
      <c r="M42" s="277">
        <v>3.7856999999999998</v>
      </c>
    </row>
    <row r="43" spans="1:13">
      <c r="A43" s="268">
        <v>33</v>
      </c>
      <c r="B43" s="277" t="s">
        <v>49</v>
      </c>
      <c r="C43" s="278">
        <v>76.2</v>
      </c>
      <c r="D43" s="279">
        <v>76.483333333333334</v>
      </c>
      <c r="E43" s="279">
        <v>74.766666666666666</v>
      </c>
      <c r="F43" s="279">
        <v>73.333333333333329</v>
      </c>
      <c r="G43" s="279">
        <v>71.61666666666666</v>
      </c>
      <c r="H43" s="279">
        <v>77.916666666666671</v>
      </c>
      <c r="I43" s="279">
        <v>79.63333333333334</v>
      </c>
      <c r="J43" s="279">
        <v>81.066666666666677</v>
      </c>
      <c r="K43" s="277">
        <v>78.2</v>
      </c>
      <c r="L43" s="277">
        <v>75.05</v>
      </c>
      <c r="M43" s="277">
        <v>431.63738000000001</v>
      </c>
    </row>
    <row r="44" spans="1:13">
      <c r="A44" s="268">
        <v>34</v>
      </c>
      <c r="B44" s="277" t="s">
        <v>51</v>
      </c>
      <c r="C44" s="278">
        <v>2090</v>
      </c>
      <c r="D44" s="279">
        <v>2077.6666666666665</v>
      </c>
      <c r="E44" s="279">
        <v>2057.4333333333329</v>
      </c>
      <c r="F44" s="279">
        <v>2024.8666666666663</v>
      </c>
      <c r="G44" s="279">
        <v>2004.6333333333328</v>
      </c>
      <c r="H44" s="279">
        <v>2110.2333333333331</v>
      </c>
      <c r="I44" s="279">
        <v>2130.4666666666667</v>
      </c>
      <c r="J44" s="279">
        <v>2163.0333333333333</v>
      </c>
      <c r="K44" s="277">
        <v>2097.9</v>
      </c>
      <c r="L44" s="277">
        <v>2045.1</v>
      </c>
      <c r="M44" s="277">
        <v>31.523879999999998</v>
      </c>
    </row>
    <row r="45" spans="1:13">
      <c r="A45" s="268">
        <v>35</v>
      </c>
      <c r="B45" s="277" t="s">
        <v>307</v>
      </c>
      <c r="C45" s="278">
        <v>132.69999999999999</v>
      </c>
      <c r="D45" s="279">
        <v>133.21666666666667</v>
      </c>
      <c r="E45" s="279">
        <v>131.03333333333333</v>
      </c>
      <c r="F45" s="279">
        <v>129.36666666666667</v>
      </c>
      <c r="G45" s="279">
        <v>127.18333333333334</v>
      </c>
      <c r="H45" s="279">
        <v>134.88333333333333</v>
      </c>
      <c r="I45" s="279">
        <v>137.06666666666666</v>
      </c>
      <c r="J45" s="279">
        <v>138.73333333333332</v>
      </c>
      <c r="K45" s="277">
        <v>135.4</v>
      </c>
      <c r="L45" s="277">
        <v>131.55000000000001</v>
      </c>
      <c r="M45" s="277">
        <v>1.13822</v>
      </c>
    </row>
    <row r="46" spans="1:13">
      <c r="A46" s="268">
        <v>36</v>
      </c>
      <c r="B46" s="277" t="s">
        <v>309</v>
      </c>
      <c r="C46" s="278">
        <v>1189.7</v>
      </c>
      <c r="D46" s="279">
        <v>1191.9166666666667</v>
      </c>
      <c r="E46" s="279">
        <v>1182.7833333333335</v>
      </c>
      <c r="F46" s="279">
        <v>1175.8666666666668</v>
      </c>
      <c r="G46" s="279">
        <v>1166.7333333333336</v>
      </c>
      <c r="H46" s="279">
        <v>1198.8333333333335</v>
      </c>
      <c r="I46" s="279">
        <v>1207.9666666666667</v>
      </c>
      <c r="J46" s="279">
        <v>1214.8833333333334</v>
      </c>
      <c r="K46" s="277">
        <v>1201.05</v>
      </c>
      <c r="L46" s="277">
        <v>1185</v>
      </c>
      <c r="M46" s="277">
        <v>3.0538099999999999</v>
      </c>
    </row>
    <row r="47" spans="1:13">
      <c r="A47" s="268">
        <v>37</v>
      </c>
      <c r="B47" s="277" t="s">
        <v>308</v>
      </c>
      <c r="C47" s="278">
        <v>4312.75</v>
      </c>
      <c r="D47" s="279">
        <v>4324.083333333333</v>
      </c>
      <c r="E47" s="279">
        <v>4269.1666666666661</v>
      </c>
      <c r="F47" s="279">
        <v>4225.583333333333</v>
      </c>
      <c r="G47" s="279">
        <v>4170.6666666666661</v>
      </c>
      <c r="H47" s="279">
        <v>4367.6666666666661</v>
      </c>
      <c r="I47" s="279">
        <v>4422.5833333333321</v>
      </c>
      <c r="J47" s="279">
        <v>4466.1666666666661</v>
      </c>
      <c r="K47" s="277">
        <v>4379</v>
      </c>
      <c r="L47" s="277">
        <v>4280.5</v>
      </c>
      <c r="M47" s="277">
        <v>0.30829000000000001</v>
      </c>
    </row>
    <row r="48" spans="1:13">
      <c r="A48" s="268">
        <v>38</v>
      </c>
      <c r="B48" s="277" t="s">
        <v>310</v>
      </c>
      <c r="C48" s="278">
        <v>6093.15</v>
      </c>
      <c r="D48" s="279">
        <v>6074.5166666666664</v>
      </c>
      <c r="E48" s="279">
        <v>6038.6333333333332</v>
      </c>
      <c r="F48" s="279">
        <v>5984.1166666666668</v>
      </c>
      <c r="G48" s="279">
        <v>5948.2333333333336</v>
      </c>
      <c r="H48" s="279">
        <v>6129.0333333333328</v>
      </c>
      <c r="I48" s="279">
        <v>6164.9166666666661</v>
      </c>
      <c r="J48" s="279">
        <v>6219.4333333333325</v>
      </c>
      <c r="K48" s="277">
        <v>6110.4</v>
      </c>
      <c r="L48" s="277">
        <v>6020</v>
      </c>
      <c r="M48" s="277">
        <v>0.39540999999999998</v>
      </c>
    </row>
    <row r="49" spans="1:13">
      <c r="A49" s="268">
        <v>39</v>
      </c>
      <c r="B49" s="277" t="s">
        <v>226</v>
      </c>
      <c r="C49" s="278">
        <v>734.45</v>
      </c>
      <c r="D49" s="279">
        <v>717.7166666666667</v>
      </c>
      <c r="E49" s="279">
        <v>691.73333333333335</v>
      </c>
      <c r="F49" s="279">
        <v>649.01666666666665</v>
      </c>
      <c r="G49" s="279">
        <v>623.0333333333333</v>
      </c>
      <c r="H49" s="279">
        <v>760.43333333333339</v>
      </c>
      <c r="I49" s="279">
        <v>786.41666666666674</v>
      </c>
      <c r="J49" s="279">
        <v>829.13333333333344</v>
      </c>
      <c r="K49" s="277">
        <v>743.7</v>
      </c>
      <c r="L49" s="277">
        <v>675</v>
      </c>
      <c r="M49" s="277">
        <v>7.2759999999999998</v>
      </c>
    </row>
    <row r="50" spans="1:13">
      <c r="A50" s="268">
        <v>40</v>
      </c>
      <c r="B50" s="277" t="s">
        <v>53</v>
      </c>
      <c r="C50" s="278">
        <v>836.8</v>
      </c>
      <c r="D50" s="279">
        <v>840.16666666666663</v>
      </c>
      <c r="E50" s="279">
        <v>830.43333333333328</v>
      </c>
      <c r="F50" s="279">
        <v>824.06666666666661</v>
      </c>
      <c r="G50" s="279">
        <v>814.33333333333326</v>
      </c>
      <c r="H50" s="279">
        <v>846.5333333333333</v>
      </c>
      <c r="I50" s="279">
        <v>856.26666666666665</v>
      </c>
      <c r="J50" s="279">
        <v>862.63333333333333</v>
      </c>
      <c r="K50" s="277">
        <v>849.9</v>
      </c>
      <c r="L50" s="277">
        <v>833.8</v>
      </c>
      <c r="M50" s="277">
        <v>20.40016</v>
      </c>
    </row>
    <row r="51" spans="1:13">
      <c r="A51" s="268">
        <v>41</v>
      </c>
      <c r="B51" s="277" t="s">
        <v>311</v>
      </c>
      <c r="C51" s="278">
        <v>517.45000000000005</v>
      </c>
      <c r="D51" s="279">
        <v>515.83333333333337</v>
      </c>
      <c r="E51" s="279">
        <v>506.7166666666667</v>
      </c>
      <c r="F51" s="279">
        <v>495.98333333333335</v>
      </c>
      <c r="G51" s="279">
        <v>486.86666666666667</v>
      </c>
      <c r="H51" s="279">
        <v>526.56666666666672</v>
      </c>
      <c r="I51" s="279">
        <v>535.68333333333328</v>
      </c>
      <c r="J51" s="279">
        <v>546.41666666666674</v>
      </c>
      <c r="K51" s="277">
        <v>524.95000000000005</v>
      </c>
      <c r="L51" s="277">
        <v>505.1</v>
      </c>
      <c r="M51" s="277">
        <v>8.0599600000000002</v>
      </c>
    </row>
    <row r="52" spans="1:13">
      <c r="A52" s="268">
        <v>42</v>
      </c>
      <c r="B52" s="277" t="s">
        <v>55</v>
      </c>
      <c r="C52" s="278">
        <v>449.65</v>
      </c>
      <c r="D52" s="279">
        <v>448.34999999999997</v>
      </c>
      <c r="E52" s="279">
        <v>443.99999999999994</v>
      </c>
      <c r="F52" s="279">
        <v>438.34999999999997</v>
      </c>
      <c r="G52" s="279">
        <v>433.99999999999994</v>
      </c>
      <c r="H52" s="279">
        <v>453.99999999999994</v>
      </c>
      <c r="I52" s="279">
        <v>458.34999999999997</v>
      </c>
      <c r="J52" s="279">
        <v>463.99999999999994</v>
      </c>
      <c r="K52" s="277">
        <v>452.7</v>
      </c>
      <c r="L52" s="277">
        <v>442.7</v>
      </c>
      <c r="M52" s="277">
        <v>193.87356</v>
      </c>
    </row>
    <row r="53" spans="1:13">
      <c r="A53" s="268">
        <v>43</v>
      </c>
      <c r="B53" s="277" t="s">
        <v>56</v>
      </c>
      <c r="C53" s="278">
        <v>2972.25</v>
      </c>
      <c r="D53" s="279">
        <v>2972.0833333333335</v>
      </c>
      <c r="E53" s="279">
        <v>2951.166666666667</v>
      </c>
      <c r="F53" s="279">
        <v>2930.0833333333335</v>
      </c>
      <c r="G53" s="279">
        <v>2909.166666666667</v>
      </c>
      <c r="H53" s="279">
        <v>2993.166666666667</v>
      </c>
      <c r="I53" s="279">
        <v>3014.0833333333339</v>
      </c>
      <c r="J53" s="279">
        <v>3035.166666666667</v>
      </c>
      <c r="K53" s="277">
        <v>2993</v>
      </c>
      <c r="L53" s="277">
        <v>2951</v>
      </c>
      <c r="M53" s="277">
        <v>6.7872300000000001</v>
      </c>
    </row>
    <row r="54" spans="1:13">
      <c r="A54" s="268">
        <v>44</v>
      </c>
      <c r="B54" s="277" t="s">
        <v>315</v>
      </c>
      <c r="C54" s="278">
        <v>181.8</v>
      </c>
      <c r="D54" s="279">
        <v>182.1</v>
      </c>
      <c r="E54" s="279">
        <v>180.1</v>
      </c>
      <c r="F54" s="279">
        <v>178.4</v>
      </c>
      <c r="G54" s="279">
        <v>176.4</v>
      </c>
      <c r="H54" s="279">
        <v>183.79999999999998</v>
      </c>
      <c r="I54" s="279">
        <v>185.79999999999998</v>
      </c>
      <c r="J54" s="279">
        <v>187.49999999999997</v>
      </c>
      <c r="K54" s="277">
        <v>184.1</v>
      </c>
      <c r="L54" s="277">
        <v>180.4</v>
      </c>
      <c r="M54" s="277">
        <v>4.0460599999999998</v>
      </c>
    </row>
    <row r="55" spans="1:13">
      <c r="A55" s="268">
        <v>45</v>
      </c>
      <c r="B55" s="277" t="s">
        <v>316</v>
      </c>
      <c r="C55" s="278">
        <v>497.75</v>
      </c>
      <c r="D55" s="279">
        <v>495.9666666666667</v>
      </c>
      <c r="E55" s="279">
        <v>491.93333333333339</v>
      </c>
      <c r="F55" s="279">
        <v>486.11666666666667</v>
      </c>
      <c r="G55" s="279">
        <v>482.08333333333337</v>
      </c>
      <c r="H55" s="279">
        <v>501.78333333333342</v>
      </c>
      <c r="I55" s="279">
        <v>505.81666666666672</v>
      </c>
      <c r="J55" s="279">
        <v>511.63333333333344</v>
      </c>
      <c r="K55" s="277">
        <v>500</v>
      </c>
      <c r="L55" s="277">
        <v>490.15</v>
      </c>
      <c r="M55" s="277">
        <v>1.46296</v>
      </c>
    </row>
    <row r="56" spans="1:13">
      <c r="A56" s="268">
        <v>46</v>
      </c>
      <c r="B56" s="277" t="s">
        <v>58</v>
      </c>
      <c r="C56" s="278">
        <v>5995.4</v>
      </c>
      <c r="D56" s="279">
        <v>5967.8</v>
      </c>
      <c r="E56" s="279">
        <v>5917.6</v>
      </c>
      <c r="F56" s="279">
        <v>5839.8</v>
      </c>
      <c r="G56" s="279">
        <v>5789.6</v>
      </c>
      <c r="H56" s="279">
        <v>6045.6</v>
      </c>
      <c r="I56" s="279">
        <v>6095.7999999999993</v>
      </c>
      <c r="J56" s="279">
        <v>6173.6</v>
      </c>
      <c r="K56" s="277">
        <v>6018</v>
      </c>
      <c r="L56" s="277">
        <v>5890</v>
      </c>
      <c r="M56" s="277">
        <v>6.0611499999999996</v>
      </c>
    </row>
    <row r="57" spans="1:13">
      <c r="A57" s="268">
        <v>47</v>
      </c>
      <c r="B57" s="277" t="s">
        <v>232</v>
      </c>
      <c r="C57" s="278">
        <v>2461.6999999999998</v>
      </c>
      <c r="D57" s="279">
        <v>2458.2333333333331</v>
      </c>
      <c r="E57" s="279">
        <v>2442.4666666666662</v>
      </c>
      <c r="F57" s="279">
        <v>2423.2333333333331</v>
      </c>
      <c r="G57" s="279">
        <v>2407.4666666666662</v>
      </c>
      <c r="H57" s="279">
        <v>2477.4666666666662</v>
      </c>
      <c r="I57" s="279">
        <v>2493.2333333333336</v>
      </c>
      <c r="J57" s="279">
        <v>2512.4666666666662</v>
      </c>
      <c r="K57" s="277">
        <v>2474</v>
      </c>
      <c r="L57" s="277">
        <v>2439</v>
      </c>
      <c r="M57" s="277">
        <v>0.21171000000000001</v>
      </c>
    </row>
    <row r="58" spans="1:13">
      <c r="A58" s="268">
        <v>48</v>
      </c>
      <c r="B58" s="277" t="s">
        <v>59</v>
      </c>
      <c r="C58" s="278">
        <v>3474.3</v>
      </c>
      <c r="D58" s="279">
        <v>3448.5</v>
      </c>
      <c r="E58" s="279">
        <v>3417</v>
      </c>
      <c r="F58" s="279">
        <v>3359.7</v>
      </c>
      <c r="G58" s="279">
        <v>3328.2</v>
      </c>
      <c r="H58" s="279">
        <v>3505.8</v>
      </c>
      <c r="I58" s="279">
        <v>3537.3</v>
      </c>
      <c r="J58" s="279">
        <v>3594.6000000000004</v>
      </c>
      <c r="K58" s="277">
        <v>3480</v>
      </c>
      <c r="L58" s="277">
        <v>3391.2</v>
      </c>
      <c r="M58" s="277">
        <v>47.588410000000003</v>
      </c>
    </row>
    <row r="59" spans="1:13">
      <c r="A59" s="268">
        <v>49</v>
      </c>
      <c r="B59" s="277" t="s">
        <v>60</v>
      </c>
      <c r="C59" s="278">
        <v>1435.5</v>
      </c>
      <c r="D59" s="279">
        <v>1448.1666666666667</v>
      </c>
      <c r="E59" s="279">
        <v>1416.3333333333335</v>
      </c>
      <c r="F59" s="279">
        <v>1397.1666666666667</v>
      </c>
      <c r="G59" s="279">
        <v>1365.3333333333335</v>
      </c>
      <c r="H59" s="279">
        <v>1467.3333333333335</v>
      </c>
      <c r="I59" s="279">
        <v>1499.166666666667</v>
      </c>
      <c r="J59" s="279">
        <v>1518.3333333333335</v>
      </c>
      <c r="K59" s="277">
        <v>1480</v>
      </c>
      <c r="L59" s="277">
        <v>1429</v>
      </c>
      <c r="M59" s="277">
        <v>5.7827400000000004</v>
      </c>
    </row>
    <row r="60" spans="1:13" ht="12" customHeight="1">
      <c r="A60" s="268">
        <v>50</v>
      </c>
      <c r="B60" s="277" t="s">
        <v>317</v>
      </c>
      <c r="C60" s="278">
        <v>102.35</v>
      </c>
      <c r="D60" s="279">
        <v>102.71666666666665</v>
      </c>
      <c r="E60" s="279">
        <v>101.73333333333331</v>
      </c>
      <c r="F60" s="279">
        <v>101.11666666666665</v>
      </c>
      <c r="G60" s="279">
        <v>100.1333333333333</v>
      </c>
      <c r="H60" s="279">
        <v>103.33333333333331</v>
      </c>
      <c r="I60" s="279">
        <v>104.31666666666666</v>
      </c>
      <c r="J60" s="279">
        <v>104.93333333333332</v>
      </c>
      <c r="K60" s="277">
        <v>103.7</v>
      </c>
      <c r="L60" s="277">
        <v>102.1</v>
      </c>
      <c r="M60" s="277">
        <v>0.93591000000000002</v>
      </c>
    </row>
    <row r="61" spans="1:13">
      <c r="A61" s="268">
        <v>51</v>
      </c>
      <c r="B61" s="277" t="s">
        <v>318</v>
      </c>
      <c r="C61" s="278">
        <v>150.30000000000001</v>
      </c>
      <c r="D61" s="279">
        <v>151.91666666666666</v>
      </c>
      <c r="E61" s="279">
        <v>148.08333333333331</v>
      </c>
      <c r="F61" s="279">
        <v>145.86666666666665</v>
      </c>
      <c r="G61" s="279">
        <v>142.0333333333333</v>
      </c>
      <c r="H61" s="279">
        <v>154.13333333333333</v>
      </c>
      <c r="I61" s="279">
        <v>157.96666666666664</v>
      </c>
      <c r="J61" s="279">
        <v>160.18333333333334</v>
      </c>
      <c r="K61" s="277">
        <v>155.75</v>
      </c>
      <c r="L61" s="277">
        <v>149.69999999999999</v>
      </c>
      <c r="M61" s="277">
        <v>7.8006700000000002</v>
      </c>
    </row>
    <row r="62" spans="1:13">
      <c r="A62" s="268">
        <v>52</v>
      </c>
      <c r="B62" s="277" t="s">
        <v>233</v>
      </c>
      <c r="C62" s="278">
        <v>306</v>
      </c>
      <c r="D62" s="279">
        <v>302.59999999999997</v>
      </c>
      <c r="E62" s="279">
        <v>297.94999999999993</v>
      </c>
      <c r="F62" s="279">
        <v>289.89999999999998</v>
      </c>
      <c r="G62" s="279">
        <v>285.24999999999994</v>
      </c>
      <c r="H62" s="279">
        <v>310.64999999999992</v>
      </c>
      <c r="I62" s="279">
        <v>315.2999999999999</v>
      </c>
      <c r="J62" s="279">
        <v>323.34999999999991</v>
      </c>
      <c r="K62" s="277">
        <v>307.25</v>
      </c>
      <c r="L62" s="277">
        <v>294.55</v>
      </c>
      <c r="M62" s="277">
        <v>125.29943</v>
      </c>
    </row>
    <row r="63" spans="1:13">
      <c r="A63" s="268">
        <v>53</v>
      </c>
      <c r="B63" s="277" t="s">
        <v>61</v>
      </c>
      <c r="C63" s="278">
        <v>42.05</v>
      </c>
      <c r="D63" s="279">
        <v>41.699999999999996</v>
      </c>
      <c r="E63" s="279">
        <v>41.149999999999991</v>
      </c>
      <c r="F63" s="279">
        <v>40.249999999999993</v>
      </c>
      <c r="G63" s="279">
        <v>39.699999999999989</v>
      </c>
      <c r="H63" s="279">
        <v>42.599999999999994</v>
      </c>
      <c r="I63" s="279">
        <v>43.149999999999991</v>
      </c>
      <c r="J63" s="279">
        <v>44.05</v>
      </c>
      <c r="K63" s="277">
        <v>42.25</v>
      </c>
      <c r="L63" s="277">
        <v>40.799999999999997</v>
      </c>
      <c r="M63" s="277">
        <v>298.79396000000003</v>
      </c>
    </row>
    <row r="64" spans="1:13">
      <c r="A64" s="268">
        <v>54</v>
      </c>
      <c r="B64" s="277" t="s">
        <v>62</v>
      </c>
      <c r="C64" s="278">
        <v>40.450000000000003</v>
      </c>
      <c r="D64" s="279">
        <v>40.583333333333336</v>
      </c>
      <c r="E64" s="279">
        <v>39.966666666666669</v>
      </c>
      <c r="F64" s="279">
        <v>39.483333333333334</v>
      </c>
      <c r="G64" s="279">
        <v>38.866666666666667</v>
      </c>
      <c r="H64" s="279">
        <v>41.06666666666667</v>
      </c>
      <c r="I64" s="279">
        <v>41.68333333333333</v>
      </c>
      <c r="J64" s="279">
        <v>42.166666666666671</v>
      </c>
      <c r="K64" s="277">
        <v>41.2</v>
      </c>
      <c r="L64" s="277">
        <v>40.1</v>
      </c>
      <c r="M64" s="277">
        <v>10.259399999999999</v>
      </c>
    </row>
    <row r="65" spans="1:13">
      <c r="A65" s="268">
        <v>55</v>
      </c>
      <c r="B65" s="277" t="s">
        <v>312</v>
      </c>
      <c r="C65" s="278">
        <v>1518.3</v>
      </c>
      <c r="D65" s="279">
        <v>1527.2</v>
      </c>
      <c r="E65" s="279">
        <v>1495.4</v>
      </c>
      <c r="F65" s="279">
        <v>1472.5</v>
      </c>
      <c r="G65" s="279">
        <v>1440.7</v>
      </c>
      <c r="H65" s="279">
        <v>1550.1000000000001</v>
      </c>
      <c r="I65" s="279">
        <v>1581.8999999999999</v>
      </c>
      <c r="J65" s="279">
        <v>1604.8000000000002</v>
      </c>
      <c r="K65" s="277">
        <v>1559</v>
      </c>
      <c r="L65" s="277">
        <v>1504.3</v>
      </c>
      <c r="M65" s="277">
        <v>0.26878000000000002</v>
      </c>
    </row>
    <row r="66" spans="1:13">
      <c r="A66" s="268">
        <v>56</v>
      </c>
      <c r="B66" s="277" t="s">
        <v>63</v>
      </c>
      <c r="C66" s="278">
        <v>1350.5</v>
      </c>
      <c r="D66" s="279">
        <v>1347.8333333333333</v>
      </c>
      <c r="E66" s="279">
        <v>1330.6666666666665</v>
      </c>
      <c r="F66" s="279">
        <v>1310.8333333333333</v>
      </c>
      <c r="G66" s="279">
        <v>1293.6666666666665</v>
      </c>
      <c r="H66" s="279">
        <v>1367.6666666666665</v>
      </c>
      <c r="I66" s="279">
        <v>1384.833333333333</v>
      </c>
      <c r="J66" s="279">
        <v>1404.6666666666665</v>
      </c>
      <c r="K66" s="277">
        <v>1365</v>
      </c>
      <c r="L66" s="277">
        <v>1328</v>
      </c>
      <c r="M66" s="277">
        <v>6.3052599999999996</v>
      </c>
    </row>
    <row r="67" spans="1:13">
      <c r="A67" s="268">
        <v>57</v>
      </c>
      <c r="B67" s="277" t="s">
        <v>320</v>
      </c>
      <c r="C67" s="278">
        <v>5763.55</v>
      </c>
      <c r="D67" s="279">
        <v>5785.8499999999995</v>
      </c>
      <c r="E67" s="279">
        <v>5702.6999999999989</v>
      </c>
      <c r="F67" s="279">
        <v>5641.8499999999995</v>
      </c>
      <c r="G67" s="279">
        <v>5558.6999999999989</v>
      </c>
      <c r="H67" s="279">
        <v>5846.6999999999989</v>
      </c>
      <c r="I67" s="279">
        <v>5929.8499999999985</v>
      </c>
      <c r="J67" s="279">
        <v>5990.6999999999989</v>
      </c>
      <c r="K67" s="277">
        <v>5869</v>
      </c>
      <c r="L67" s="277">
        <v>5725</v>
      </c>
      <c r="M67" s="277">
        <v>0.12878000000000001</v>
      </c>
    </row>
    <row r="68" spans="1:13">
      <c r="A68" s="268">
        <v>58</v>
      </c>
      <c r="B68" s="277" t="s">
        <v>234</v>
      </c>
      <c r="C68" s="278">
        <v>1336.05</v>
      </c>
      <c r="D68" s="279">
        <v>1342.3500000000001</v>
      </c>
      <c r="E68" s="279">
        <v>1314.7000000000003</v>
      </c>
      <c r="F68" s="279">
        <v>1293.3500000000001</v>
      </c>
      <c r="G68" s="279">
        <v>1265.7000000000003</v>
      </c>
      <c r="H68" s="279">
        <v>1363.7000000000003</v>
      </c>
      <c r="I68" s="279">
        <v>1391.3500000000004</v>
      </c>
      <c r="J68" s="279">
        <v>1412.7000000000003</v>
      </c>
      <c r="K68" s="277">
        <v>1370</v>
      </c>
      <c r="L68" s="277">
        <v>1321</v>
      </c>
      <c r="M68" s="277">
        <v>1.6590800000000001</v>
      </c>
    </row>
    <row r="69" spans="1:13">
      <c r="A69" s="268">
        <v>59</v>
      </c>
      <c r="B69" s="277" t="s">
        <v>321</v>
      </c>
      <c r="C69" s="278">
        <v>329.95</v>
      </c>
      <c r="D69" s="279">
        <v>330.11666666666662</v>
      </c>
      <c r="E69" s="279">
        <v>326.83333333333326</v>
      </c>
      <c r="F69" s="279">
        <v>323.71666666666664</v>
      </c>
      <c r="G69" s="279">
        <v>320.43333333333328</v>
      </c>
      <c r="H69" s="279">
        <v>333.23333333333323</v>
      </c>
      <c r="I69" s="279">
        <v>336.51666666666665</v>
      </c>
      <c r="J69" s="279">
        <v>339.63333333333321</v>
      </c>
      <c r="K69" s="277">
        <v>333.4</v>
      </c>
      <c r="L69" s="277">
        <v>327</v>
      </c>
      <c r="M69" s="277">
        <v>3.7767499999999998</v>
      </c>
    </row>
    <row r="70" spans="1:13">
      <c r="A70" s="268">
        <v>60</v>
      </c>
      <c r="B70" s="277" t="s">
        <v>65</v>
      </c>
      <c r="C70" s="278">
        <v>95.75</v>
      </c>
      <c r="D70" s="279">
        <v>95.8</v>
      </c>
      <c r="E70" s="279">
        <v>94.6</v>
      </c>
      <c r="F70" s="279">
        <v>93.45</v>
      </c>
      <c r="G70" s="279">
        <v>92.25</v>
      </c>
      <c r="H70" s="279">
        <v>96.949999999999989</v>
      </c>
      <c r="I70" s="279">
        <v>98.15</v>
      </c>
      <c r="J70" s="279">
        <v>99.299999999999983</v>
      </c>
      <c r="K70" s="277">
        <v>97</v>
      </c>
      <c r="L70" s="277">
        <v>94.65</v>
      </c>
      <c r="M70" s="277">
        <v>63.922609999999999</v>
      </c>
    </row>
    <row r="71" spans="1:13">
      <c r="A71" s="268">
        <v>61</v>
      </c>
      <c r="B71" s="277" t="s">
        <v>313</v>
      </c>
      <c r="C71" s="278">
        <v>606.45000000000005</v>
      </c>
      <c r="D71" s="279">
        <v>607.73333333333323</v>
      </c>
      <c r="E71" s="279">
        <v>600.56666666666649</v>
      </c>
      <c r="F71" s="279">
        <v>594.68333333333328</v>
      </c>
      <c r="G71" s="279">
        <v>587.51666666666654</v>
      </c>
      <c r="H71" s="279">
        <v>613.61666666666645</v>
      </c>
      <c r="I71" s="279">
        <v>620.78333333333319</v>
      </c>
      <c r="J71" s="279">
        <v>626.6666666666664</v>
      </c>
      <c r="K71" s="277">
        <v>614.9</v>
      </c>
      <c r="L71" s="277">
        <v>601.85</v>
      </c>
      <c r="M71" s="277">
        <v>2.10825</v>
      </c>
    </row>
    <row r="72" spans="1:13">
      <c r="A72" s="268">
        <v>62</v>
      </c>
      <c r="B72" s="277" t="s">
        <v>66</v>
      </c>
      <c r="C72" s="278">
        <v>605.25</v>
      </c>
      <c r="D72" s="279">
        <v>600.66666666666663</v>
      </c>
      <c r="E72" s="279">
        <v>591.58333333333326</v>
      </c>
      <c r="F72" s="279">
        <v>577.91666666666663</v>
      </c>
      <c r="G72" s="279">
        <v>568.83333333333326</v>
      </c>
      <c r="H72" s="279">
        <v>614.33333333333326</v>
      </c>
      <c r="I72" s="279">
        <v>623.41666666666652</v>
      </c>
      <c r="J72" s="279">
        <v>637.08333333333326</v>
      </c>
      <c r="K72" s="277">
        <v>609.75</v>
      </c>
      <c r="L72" s="277">
        <v>587</v>
      </c>
      <c r="M72" s="277">
        <v>28.232749999999999</v>
      </c>
    </row>
    <row r="73" spans="1:13">
      <c r="A73" s="268">
        <v>63</v>
      </c>
      <c r="B73" s="277" t="s">
        <v>67</v>
      </c>
      <c r="C73" s="278">
        <v>466.2</v>
      </c>
      <c r="D73" s="279">
        <v>467.54999999999995</v>
      </c>
      <c r="E73" s="279">
        <v>462.19999999999993</v>
      </c>
      <c r="F73" s="279">
        <v>458.2</v>
      </c>
      <c r="G73" s="279">
        <v>452.84999999999997</v>
      </c>
      <c r="H73" s="279">
        <v>471.5499999999999</v>
      </c>
      <c r="I73" s="279">
        <v>476.89999999999992</v>
      </c>
      <c r="J73" s="279">
        <v>480.89999999999986</v>
      </c>
      <c r="K73" s="277">
        <v>472.9</v>
      </c>
      <c r="L73" s="277">
        <v>463.55</v>
      </c>
      <c r="M73" s="277">
        <v>18.991299999999999</v>
      </c>
    </row>
    <row r="74" spans="1:13">
      <c r="A74" s="268">
        <v>64</v>
      </c>
      <c r="B74" s="277" t="s">
        <v>1045</v>
      </c>
      <c r="C74" s="278">
        <v>9176.7999999999993</v>
      </c>
      <c r="D74" s="279">
        <v>9108.5</v>
      </c>
      <c r="E74" s="279">
        <v>9022</v>
      </c>
      <c r="F74" s="279">
        <v>8867.2000000000007</v>
      </c>
      <c r="G74" s="279">
        <v>8780.7000000000007</v>
      </c>
      <c r="H74" s="279">
        <v>9263.2999999999993</v>
      </c>
      <c r="I74" s="279">
        <v>9349.7999999999993</v>
      </c>
      <c r="J74" s="279">
        <v>9504.5999999999985</v>
      </c>
      <c r="K74" s="277">
        <v>9195</v>
      </c>
      <c r="L74" s="277">
        <v>8953.7000000000007</v>
      </c>
      <c r="M74" s="277">
        <v>3.031E-2</v>
      </c>
    </row>
    <row r="75" spans="1:13">
      <c r="A75" s="268">
        <v>65</v>
      </c>
      <c r="B75" s="277" t="s">
        <v>69</v>
      </c>
      <c r="C75" s="278">
        <v>426.75</v>
      </c>
      <c r="D75" s="279">
        <v>426.61666666666662</v>
      </c>
      <c r="E75" s="279">
        <v>423.23333333333323</v>
      </c>
      <c r="F75" s="279">
        <v>419.71666666666664</v>
      </c>
      <c r="G75" s="279">
        <v>416.33333333333326</v>
      </c>
      <c r="H75" s="279">
        <v>430.13333333333321</v>
      </c>
      <c r="I75" s="279">
        <v>433.51666666666654</v>
      </c>
      <c r="J75" s="279">
        <v>437.03333333333319</v>
      </c>
      <c r="K75" s="277">
        <v>430</v>
      </c>
      <c r="L75" s="277">
        <v>423.1</v>
      </c>
      <c r="M75" s="277">
        <v>108.76652</v>
      </c>
    </row>
    <row r="76" spans="1:13" s="16" customFormat="1">
      <c r="A76" s="268">
        <v>66</v>
      </c>
      <c r="B76" s="277" t="s">
        <v>70</v>
      </c>
      <c r="C76" s="278">
        <v>29.35</v>
      </c>
      <c r="D76" s="279">
        <v>29.433333333333337</v>
      </c>
      <c r="E76" s="279">
        <v>29.066666666666674</v>
      </c>
      <c r="F76" s="279">
        <v>28.783333333333335</v>
      </c>
      <c r="G76" s="279">
        <v>28.416666666666671</v>
      </c>
      <c r="H76" s="279">
        <v>29.716666666666676</v>
      </c>
      <c r="I76" s="279">
        <v>30.083333333333336</v>
      </c>
      <c r="J76" s="279">
        <v>30.366666666666678</v>
      </c>
      <c r="K76" s="277">
        <v>29.8</v>
      </c>
      <c r="L76" s="277">
        <v>29.15</v>
      </c>
      <c r="M76" s="277">
        <v>236.82655</v>
      </c>
    </row>
    <row r="77" spans="1:13" s="16" customFormat="1">
      <c r="A77" s="268">
        <v>67</v>
      </c>
      <c r="B77" s="277" t="s">
        <v>71</v>
      </c>
      <c r="C77" s="278">
        <v>457.8</v>
      </c>
      <c r="D77" s="279">
        <v>460.84999999999997</v>
      </c>
      <c r="E77" s="279">
        <v>452.44999999999993</v>
      </c>
      <c r="F77" s="279">
        <v>447.09999999999997</v>
      </c>
      <c r="G77" s="279">
        <v>438.69999999999993</v>
      </c>
      <c r="H77" s="279">
        <v>466.19999999999993</v>
      </c>
      <c r="I77" s="279">
        <v>474.59999999999991</v>
      </c>
      <c r="J77" s="279">
        <v>479.94999999999993</v>
      </c>
      <c r="K77" s="277">
        <v>469.25</v>
      </c>
      <c r="L77" s="277">
        <v>455.5</v>
      </c>
      <c r="M77" s="277">
        <v>44.231270000000002</v>
      </c>
    </row>
    <row r="78" spans="1:13" s="16" customFormat="1">
      <c r="A78" s="268">
        <v>68</v>
      </c>
      <c r="B78" s="277" t="s">
        <v>322</v>
      </c>
      <c r="C78" s="278">
        <v>634.25</v>
      </c>
      <c r="D78" s="279">
        <v>636.41666666666663</v>
      </c>
      <c r="E78" s="279">
        <v>622.88333333333321</v>
      </c>
      <c r="F78" s="279">
        <v>611.51666666666654</v>
      </c>
      <c r="G78" s="279">
        <v>597.98333333333312</v>
      </c>
      <c r="H78" s="279">
        <v>647.7833333333333</v>
      </c>
      <c r="I78" s="279">
        <v>661.31666666666683</v>
      </c>
      <c r="J78" s="279">
        <v>672.68333333333339</v>
      </c>
      <c r="K78" s="277">
        <v>649.95000000000005</v>
      </c>
      <c r="L78" s="277">
        <v>625.04999999999995</v>
      </c>
      <c r="M78" s="277">
        <v>0.92564999999999997</v>
      </c>
    </row>
    <row r="79" spans="1:13" s="16" customFormat="1">
      <c r="A79" s="268">
        <v>69</v>
      </c>
      <c r="B79" s="277" t="s">
        <v>324</v>
      </c>
      <c r="C79" s="278">
        <v>174.15</v>
      </c>
      <c r="D79" s="279">
        <v>175.81666666666669</v>
      </c>
      <c r="E79" s="279">
        <v>170.03333333333339</v>
      </c>
      <c r="F79" s="279">
        <v>165.91666666666669</v>
      </c>
      <c r="G79" s="279">
        <v>160.13333333333338</v>
      </c>
      <c r="H79" s="279">
        <v>179.93333333333339</v>
      </c>
      <c r="I79" s="279">
        <v>185.7166666666667</v>
      </c>
      <c r="J79" s="279">
        <v>189.8333333333334</v>
      </c>
      <c r="K79" s="277">
        <v>181.6</v>
      </c>
      <c r="L79" s="277">
        <v>171.7</v>
      </c>
      <c r="M79" s="277">
        <v>7.8370300000000004</v>
      </c>
    </row>
    <row r="80" spans="1:13" s="16" customFormat="1">
      <c r="A80" s="268">
        <v>70</v>
      </c>
      <c r="B80" s="277" t="s">
        <v>325</v>
      </c>
      <c r="C80" s="278">
        <v>3261.55</v>
      </c>
      <c r="D80" s="279">
        <v>3259.15</v>
      </c>
      <c r="E80" s="279">
        <v>3222.4</v>
      </c>
      <c r="F80" s="279">
        <v>3183.25</v>
      </c>
      <c r="G80" s="279">
        <v>3146.5</v>
      </c>
      <c r="H80" s="279">
        <v>3298.3</v>
      </c>
      <c r="I80" s="279">
        <v>3335.05</v>
      </c>
      <c r="J80" s="279">
        <v>3374.2000000000003</v>
      </c>
      <c r="K80" s="277">
        <v>3295.9</v>
      </c>
      <c r="L80" s="277">
        <v>3220</v>
      </c>
      <c r="M80" s="277">
        <v>0.28776000000000002</v>
      </c>
    </row>
    <row r="81" spans="1:13" s="16" customFormat="1">
      <c r="A81" s="268">
        <v>71</v>
      </c>
      <c r="B81" s="277" t="s">
        <v>326</v>
      </c>
      <c r="C81" s="278">
        <v>620</v>
      </c>
      <c r="D81" s="279">
        <v>622.76666666666665</v>
      </c>
      <c r="E81" s="279">
        <v>610.5333333333333</v>
      </c>
      <c r="F81" s="279">
        <v>601.06666666666661</v>
      </c>
      <c r="G81" s="279">
        <v>588.83333333333326</v>
      </c>
      <c r="H81" s="279">
        <v>632.23333333333335</v>
      </c>
      <c r="I81" s="279">
        <v>644.4666666666667</v>
      </c>
      <c r="J81" s="279">
        <v>653.93333333333339</v>
      </c>
      <c r="K81" s="277">
        <v>635</v>
      </c>
      <c r="L81" s="277">
        <v>613.29999999999995</v>
      </c>
      <c r="M81" s="277">
        <v>0.69294</v>
      </c>
    </row>
    <row r="82" spans="1:13" s="16" customFormat="1">
      <c r="A82" s="268">
        <v>72</v>
      </c>
      <c r="B82" s="277" t="s">
        <v>327</v>
      </c>
      <c r="C82" s="278">
        <v>66.75</v>
      </c>
      <c r="D82" s="279">
        <v>66.116666666666674</v>
      </c>
      <c r="E82" s="279">
        <v>64.933333333333351</v>
      </c>
      <c r="F82" s="279">
        <v>63.116666666666674</v>
      </c>
      <c r="G82" s="279">
        <v>61.933333333333351</v>
      </c>
      <c r="H82" s="279">
        <v>67.933333333333351</v>
      </c>
      <c r="I82" s="279">
        <v>69.116666666666688</v>
      </c>
      <c r="J82" s="279">
        <v>70.933333333333351</v>
      </c>
      <c r="K82" s="277">
        <v>67.3</v>
      </c>
      <c r="L82" s="277">
        <v>64.3</v>
      </c>
      <c r="M82" s="277">
        <v>16.30893</v>
      </c>
    </row>
    <row r="83" spans="1:13" s="16" customFormat="1">
      <c r="A83" s="268">
        <v>73</v>
      </c>
      <c r="B83" s="277" t="s">
        <v>72</v>
      </c>
      <c r="C83" s="278">
        <v>13291.75</v>
      </c>
      <c r="D83" s="279">
        <v>13378.833333333334</v>
      </c>
      <c r="E83" s="279">
        <v>13125.666666666668</v>
      </c>
      <c r="F83" s="279">
        <v>12959.583333333334</v>
      </c>
      <c r="G83" s="279">
        <v>12706.416666666668</v>
      </c>
      <c r="H83" s="279">
        <v>13544.916666666668</v>
      </c>
      <c r="I83" s="279">
        <v>13798.083333333336</v>
      </c>
      <c r="J83" s="279">
        <v>13964.166666666668</v>
      </c>
      <c r="K83" s="277">
        <v>13632</v>
      </c>
      <c r="L83" s="277">
        <v>13212.75</v>
      </c>
      <c r="M83" s="277">
        <v>0.76880000000000004</v>
      </c>
    </row>
    <row r="84" spans="1:13" s="16" customFormat="1">
      <c r="A84" s="268">
        <v>74</v>
      </c>
      <c r="B84" s="277" t="s">
        <v>74</v>
      </c>
      <c r="C84" s="278">
        <v>352.05</v>
      </c>
      <c r="D84" s="279">
        <v>354.2166666666667</v>
      </c>
      <c r="E84" s="279">
        <v>348.03333333333342</v>
      </c>
      <c r="F84" s="279">
        <v>344.01666666666671</v>
      </c>
      <c r="G84" s="279">
        <v>337.83333333333343</v>
      </c>
      <c r="H84" s="279">
        <v>358.23333333333341</v>
      </c>
      <c r="I84" s="279">
        <v>364.41666666666669</v>
      </c>
      <c r="J84" s="279">
        <v>368.43333333333339</v>
      </c>
      <c r="K84" s="277">
        <v>360.4</v>
      </c>
      <c r="L84" s="277">
        <v>350.2</v>
      </c>
      <c r="M84" s="277">
        <v>68.86918</v>
      </c>
    </row>
    <row r="85" spans="1:13" s="16" customFormat="1">
      <c r="A85" s="268">
        <v>75</v>
      </c>
      <c r="B85" s="277" t="s">
        <v>328</v>
      </c>
      <c r="C85" s="278">
        <v>179.8</v>
      </c>
      <c r="D85" s="279">
        <v>177.83333333333334</v>
      </c>
      <c r="E85" s="279">
        <v>172.9666666666667</v>
      </c>
      <c r="F85" s="279">
        <v>166.13333333333335</v>
      </c>
      <c r="G85" s="279">
        <v>161.26666666666671</v>
      </c>
      <c r="H85" s="279">
        <v>184.66666666666669</v>
      </c>
      <c r="I85" s="279">
        <v>189.5333333333333</v>
      </c>
      <c r="J85" s="279">
        <v>196.36666666666667</v>
      </c>
      <c r="K85" s="277">
        <v>182.7</v>
      </c>
      <c r="L85" s="277">
        <v>171</v>
      </c>
      <c r="M85" s="277">
        <v>2.6050399999999998</v>
      </c>
    </row>
    <row r="86" spans="1:13" s="16" customFormat="1">
      <c r="A86" s="268">
        <v>76</v>
      </c>
      <c r="B86" s="277" t="s">
        <v>75</v>
      </c>
      <c r="C86" s="278">
        <v>3765.85</v>
      </c>
      <c r="D86" s="279">
        <v>3799.2666666666664</v>
      </c>
      <c r="E86" s="279">
        <v>3718.583333333333</v>
      </c>
      <c r="F86" s="279">
        <v>3671.3166666666666</v>
      </c>
      <c r="G86" s="279">
        <v>3590.6333333333332</v>
      </c>
      <c r="H86" s="279">
        <v>3846.5333333333328</v>
      </c>
      <c r="I86" s="279">
        <v>3927.2166666666662</v>
      </c>
      <c r="J86" s="279">
        <v>3974.4833333333327</v>
      </c>
      <c r="K86" s="277">
        <v>3879.95</v>
      </c>
      <c r="L86" s="277">
        <v>3752</v>
      </c>
      <c r="M86" s="277">
        <v>6.6685600000000003</v>
      </c>
    </row>
    <row r="87" spans="1:13" s="16" customFormat="1">
      <c r="A87" s="268">
        <v>77</v>
      </c>
      <c r="B87" s="277" t="s">
        <v>314</v>
      </c>
      <c r="C87" s="278">
        <v>550.54999999999995</v>
      </c>
      <c r="D87" s="279">
        <v>549.13333333333333</v>
      </c>
      <c r="E87" s="279">
        <v>542.31666666666661</v>
      </c>
      <c r="F87" s="279">
        <v>534.08333333333326</v>
      </c>
      <c r="G87" s="279">
        <v>527.26666666666654</v>
      </c>
      <c r="H87" s="279">
        <v>557.36666666666667</v>
      </c>
      <c r="I87" s="279">
        <v>564.18333333333351</v>
      </c>
      <c r="J87" s="279">
        <v>572.41666666666674</v>
      </c>
      <c r="K87" s="277">
        <v>555.95000000000005</v>
      </c>
      <c r="L87" s="277">
        <v>540.9</v>
      </c>
      <c r="M87" s="277">
        <v>2.3173499999999998</v>
      </c>
    </row>
    <row r="88" spans="1:13" s="16" customFormat="1">
      <c r="A88" s="268">
        <v>78</v>
      </c>
      <c r="B88" s="277" t="s">
        <v>323</v>
      </c>
      <c r="C88" s="278">
        <v>204.45</v>
      </c>
      <c r="D88" s="279">
        <v>203.7833333333333</v>
      </c>
      <c r="E88" s="279">
        <v>200.86666666666662</v>
      </c>
      <c r="F88" s="279">
        <v>197.2833333333333</v>
      </c>
      <c r="G88" s="279">
        <v>194.36666666666662</v>
      </c>
      <c r="H88" s="279">
        <v>207.36666666666662</v>
      </c>
      <c r="I88" s="279">
        <v>210.2833333333333</v>
      </c>
      <c r="J88" s="279">
        <v>213.86666666666662</v>
      </c>
      <c r="K88" s="277">
        <v>206.7</v>
      </c>
      <c r="L88" s="277">
        <v>200.2</v>
      </c>
      <c r="M88" s="277">
        <v>11.9771</v>
      </c>
    </row>
    <row r="89" spans="1:13" s="16" customFormat="1">
      <c r="A89" s="268">
        <v>79</v>
      </c>
      <c r="B89" s="277" t="s">
        <v>76</v>
      </c>
      <c r="C89" s="278">
        <v>415.35</v>
      </c>
      <c r="D89" s="279">
        <v>417.06666666666661</v>
      </c>
      <c r="E89" s="279">
        <v>410.68333333333322</v>
      </c>
      <c r="F89" s="279">
        <v>406.01666666666659</v>
      </c>
      <c r="G89" s="279">
        <v>399.63333333333321</v>
      </c>
      <c r="H89" s="279">
        <v>421.73333333333323</v>
      </c>
      <c r="I89" s="279">
        <v>428.11666666666667</v>
      </c>
      <c r="J89" s="279">
        <v>432.78333333333325</v>
      </c>
      <c r="K89" s="277">
        <v>423.45</v>
      </c>
      <c r="L89" s="277">
        <v>412.4</v>
      </c>
      <c r="M89" s="277">
        <v>67.575640000000007</v>
      </c>
    </row>
    <row r="90" spans="1:13" s="16" customFormat="1">
      <c r="A90" s="268">
        <v>80</v>
      </c>
      <c r="B90" s="277" t="s">
        <v>77</v>
      </c>
      <c r="C90" s="278">
        <v>91.35</v>
      </c>
      <c r="D90" s="279">
        <v>91.016666666666666</v>
      </c>
      <c r="E90" s="279">
        <v>90.083333333333329</v>
      </c>
      <c r="F90" s="279">
        <v>88.816666666666663</v>
      </c>
      <c r="G90" s="279">
        <v>87.883333333333326</v>
      </c>
      <c r="H90" s="279">
        <v>92.283333333333331</v>
      </c>
      <c r="I90" s="279">
        <v>93.216666666666669</v>
      </c>
      <c r="J90" s="279">
        <v>94.483333333333334</v>
      </c>
      <c r="K90" s="277">
        <v>91.95</v>
      </c>
      <c r="L90" s="277">
        <v>89.75</v>
      </c>
      <c r="M90" s="277">
        <v>48.161369999999998</v>
      </c>
    </row>
    <row r="91" spans="1:13" s="16" customFormat="1">
      <c r="A91" s="268">
        <v>81</v>
      </c>
      <c r="B91" s="277" t="s">
        <v>332</v>
      </c>
      <c r="C91" s="278">
        <v>422.65</v>
      </c>
      <c r="D91" s="279">
        <v>423.31666666666661</v>
      </c>
      <c r="E91" s="279">
        <v>417.18333333333322</v>
      </c>
      <c r="F91" s="279">
        <v>411.71666666666664</v>
      </c>
      <c r="G91" s="279">
        <v>405.58333333333326</v>
      </c>
      <c r="H91" s="279">
        <v>428.78333333333319</v>
      </c>
      <c r="I91" s="279">
        <v>434.91666666666663</v>
      </c>
      <c r="J91" s="279">
        <v>440.38333333333316</v>
      </c>
      <c r="K91" s="277">
        <v>429.45</v>
      </c>
      <c r="L91" s="277">
        <v>417.85</v>
      </c>
      <c r="M91" s="277">
        <v>7.1225199999999997</v>
      </c>
    </row>
    <row r="92" spans="1:13" s="16" customFormat="1">
      <c r="A92" s="268">
        <v>82</v>
      </c>
      <c r="B92" s="277" t="s">
        <v>333</v>
      </c>
      <c r="C92" s="278">
        <v>555.75</v>
      </c>
      <c r="D92" s="279">
        <v>558.5333333333333</v>
      </c>
      <c r="E92" s="279">
        <v>549.76666666666665</v>
      </c>
      <c r="F92" s="279">
        <v>543.7833333333333</v>
      </c>
      <c r="G92" s="279">
        <v>535.01666666666665</v>
      </c>
      <c r="H92" s="279">
        <v>564.51666666666665</v>
      </c>
      <c r="I92" s="279">
        <v>573.2833333333333</v>
      </c>
      <c r="J92" s="279">
        <v>579.26666666666665</v>
      </c>
      <c r="K92" s="277">
        <v>567.29999999999995</v>
      </c>
      <c r="L92" s="277">
        <v>552.54999999999995</v>
      </c>
      <c r="M92" s="277">
        <v>0.79098999999999997</v>
      </c>
    </row>
    <row r="93" spans="1:13" s="16" customFormat="1">
      <c r="A93" s="268">
        <v>83</v>
      </c>
      <c r="B93" s="277" t="s">
        <v>335</v>
      </c>
      <c r="C93" s="278">
        <v>266.5</v>
      </c>
      <c r="D93" s="279">
        <v>265.2833333333333</v>
      </c>
      <c r="E93" s="279">
        <v>261.16666666666663</v>
      </c>
      <c r="F93" s="279">
        <v>255.83333333333331</v>
      </c>
      <c r="G93" s="279">
        <v>251.71666666666664</v>
      </c>
      <c r="H93" s="279">
        <v>270.61666666666662</v>
      </c>
      <c r="I93" s="279">
        <v>274.73333333333329</v>
      </c>
      <c r="J93" s="279">
        <v>280.06666666666661</v>
      </c>
      <c r="K93" s="277">
        <v>269.39999999999998</v>
      </c>
      <c r="L93" s="277">
        <v>259.95</v>
      </c>
      <c r="M93" s="277">
        <v>0.96692999999999996</v>
      </c>
    </row>
    <row r="94" spans="1:13" s="16" customFormat="1">
      <c r="A94" s="268">
        <v>84</v>
      </c>
      <c r="B94" s="277" t="s">
        <v>329</v>
      </c>
      <c r="C94" s="278">
        <v>366.05</v>
      </c>
      <c r="D94" s="279">
        <v>368.68333333333334</v>
      </c>
      <c r="E94" s="279">
        <v>348.86666666666667</v>
      </c>
      <c r="F94" s="279">
        <v>331.68333333333334</v>
      </c>
      <c r="G94" s="279">
        <v>311.86666666666667</v>
      </c>
      <c r="H94" s="279">
        <v>385.86666666666667</v>
      </c>
      <c r="I94" s="279">
        <v>405.68333333333339</v>
      </c>
      <c r="J94" s="279">
        <v>422.86666666666667</v>
      </c>
      <c r="K94" s="277">
        <v>388.5</v>
      </c>
      <c r="L94" s="277">
        <v>351.5</v>
      </c>
      <c r="M94" s="277">
        <v>8.29434</v>
      </c>
    </row>
    <row r="95" spans="1:13" s="16" customFormat="1">
      <c r="A95" s="268">
        <v>85</v>
      </c>
      <c r="B95" s="277" t="s">
        <v>78</v>
      </c>
      <c r="C95" s="278">
        <v>111.85</v>
      </c>
      <c r="D95" s="279">
        <v>111.55</v>
      </c>
      <c r="E95" s="279">
        <v>110.8</v>
      </c>
      <c r="F95" s="279">
        <v>109.75</v>
      </c>
      <c r="G95" s="279">
        <v>109</v>
      </c>
      <c r="H95" s="279">
        <v>112.6</v>
      </c>
      <c r="I95" s="279">
        <v>113.35</v>
      </c>
      <c r="J95" s="279">
        <v>114.39999999999999</v>
      </c>
      <c r="K95" s="277">
        <v>112.3</v>
      </c>
      <c r="L95" s="277">
        <v>110.5</v>
      </c>
      <c r="M95" s="277">
        <v>10.140090000000001</v>
      </c>
    </row>
    <row r="96" spans="1:13" s="16" customFormat="1">
      <c r="A96" s="268">
        <v>86</v>
      </c>
      <c r="B96" s="277" t="s">
        <v>330</v>
      </c>
      <c r="C96" s="278">
        <v>260.14999999999998</v>
      </c>
      <c r="D96" s="279">
        <v>261.96666666666664</v>
      </c>
      <c r="E96" s="279">
        <v>256.83333333333326</v>
      </c>
      <c r="F96" s="279">
        <v>253.51666666666659</v>
      </c>
      <c r="G96" s="279">
        <v>248.38333333333321</v>
      </c>
      <c r="H96" s="279">
        <v>265.2833333333333</v>
      </c>
      <c r="I96" s="279">
        <v>270.41666666666663</v>
      </c>
      <c r="J96" s="279">
        <v>273.73333333333335</v>
      </c>
      <c r="K96" s="277">
        <v>267.10000000000002</v>
      </c>
      <c r="L96" s="277">
        <v>258.64999999999998</v>
      </c>
      <c r="M96" s="277">
        <v>1.74</v>
      </c>
    </row>
    <row r="97" spans="1:13" s="16" customFormat="1">
      <c r="A97" s="268">
        <v>87</v>
      </c>
      <c r="B97" s="277" t="s">
        <v>338</v>
      </c>
      <c r="C97" s="278">
        <v>479.1</v>
      </c>
      <c r="D97" s="279">
        <v>481.35000000000008</v>
      </c>
      <c r="E97" s="279">
        <v>474.15000000000015</v>
      </c>
      <c r="F97" s="279">
        <v>469.20000000000005</v>
      </c>
      <c r="G97" s="279">
        <v>462.00000000000011</v>
      </c>
      <c r="H97" s="279">
        <v>486.30000000000018</v>
      </c>
      <c r="I97" s="279">
        <v>493.50000000000011</v>
      </c>
      <c r="J97" s="279">
        <v>498.45000000000022</v>
      </c>
      <c r="K97" s="277">
        <v>488.55</v>
      </c>
      <c r="L97" s="277">
        <v>476.4</v>
      </c>
      <c r="M97" s="277">
        <v>9.6985600000000005</v>
      </c>
    </row>
    <row r="98" spans="1:13" s="16" customFormat="1">
      <c r="A98" s="268">
        <v>88</v>
      </c>
      <c r="B98" s="277" t="s">
        <v>336</v>
      </c>
      <c r="C98" s="278">
        <v>1023.1</v>
      </c>
      <c r="D98" s="279">
        <v>1025.7833333333333</v>
      </c>
      <c r="E98" s="279">
        <v>1010.9666666666667</v>
      </c>
      <c r="F98" s="279">
        <v>998.83333333333337</v>
      </c>
      <c r="G98" s="279">
        <v>984.01666666666677</v>
      </c>
      <c r="H98" s="279">
        <v>1037.9166666666665</v>
      </c>
      <c r="I98" s="279">
        <v>1052.7333333333331</v>
      </c>
      <c r="J98" s="279">
        <v>1064.8666666666666</v>
      </c>
      <c r="K98" s="277">
        <v>1040.5999999999999</v>
      </c>
      <c r="L98" s="277">
        <v>1013.65</v>
      </c>
      <c r="M98" s="277">
        <v>1.12863</v>
      </c>
    </row>
    <row r="99" spans="1:13" s="16" customFormat="1">
      <c r="A99" s="268">
        <v>89</v>
      </c>
      <c r="B99" s="277" t="s">
        <v>337</v>
      </c>
      <c r="C99" s="278">
        <v>13.45</v>
      </c>
      <c r="D99" s="279">
        <v>13.6</v>
      </c>
      <c r="E99" s="279">
        <v>13.25</v>
      </c>
      <c r="F99" s="279">
        <v>13.05</v>
      </c>
      <c r="G99" s="279">
        <v>12.700000000000001</v>
      </c>
      <c r="H99" s="279">
        <v>13.799999999999999</v>
      </c>
      <c r="I99" s="279">
        <v>14.149999999999997</v>
      </c>
      <c r="J99" s="279">
        <v>14.349999999999998</v>
      </c>
      <c r="K99" s="277">
        <v>13.95</v>
      </c>
      <c r="L99" s="277">
        <v>13.4</v>
      </c>
      <c r="M99" s="277">
        <v>28.846060000000001</v>
      </c>
    </row>
    <row r="100" spans="1:13" s="16" customFormat="1">
      <c r="A100" s="268">
        <v>90</v>
      </c>
      <c r="B100" s="277" t="s">
        <v>339</v>
      </c>
      <c r="C100" s="278">
        <v>179.3</v>
      </c>
      <c r="D100" s="279">
        <v>179.28333333333333</v>
      </c>
      <c r="E100" s="279">
        <v>173.06666666666666</v>
      </c>
      <c r="F100" s="279">
        <v>166.83333333333334</v>
      </c>
      <c r="G100" s="279">
        <v>160.61666666666667</v>
      </c>
      <c r="H100" s="279">
        <v>185.51666666666665</v>
      </c>
      <c r="I100" s="279">
        <v>191.73333333333329</v>
      </c>
      <c r="J100" s="279">
        <v>197.96666666666664</v>
      </c>
      <c r="K100" s="277">
        <v>185.5</v>
      </c>
      <c r="L100" s="277">
        <v>173.05</v>
      </c>
      <c r="M100" s="277">
        <v>8.8135200000000005</v>
      </c>
    </row>
    <row r="101" spans="1:13">
      <c r="A101" s="268">
        <v>91</v>
      </c>
      <c r="B101" s="277" t="s">
        <v>80</v>
      </c>
      <c r="C101" s="278">
        <v>339</v>
      </c>
      <c r="D101" s="279">
        <v>340.13333333333338</v>
      </c>
      <c r="E101" s="279">
        <v>333.06666666666678</v>
      </c>
      <c r="F101" s="279">
        <v>327.13333333333338</v>
      </c>
      <c r="G101" s="279">
        <v>320.06666666666678</v>
      </c>
      <c r="H101" s="279">
        <v>346.06666666666678</v>
      </c>
      <c r="I101" s="279">
        <v>353.13333333333338</v>
      </c>
      <c r="J101" s="279">
        <v>359.06666666666678</v>
      </c>
      <c r="K101" s="277">
        <v>347.2</v>
      </c>
      <c r="L101" s="277">
        <v>334.2</v>
      </c>
      <c r="M101" s="277">
        <v>11.536160000000001</v>
      </c>
    </row>
    <row r="102" spans="1:13">
      <c r="A102" s="268">
        <v>92</v>
      </c>
      <c r="B102" s="277" t="s">
        <v>340</v>
      </c>
      <c r="C102" s="278">
        <v>2397</v>
      </c>
      <c r="D102" s="279">
        <v>2408</v>
      </c>
      <c r="E102" s="279">
        <v>2365</v>
      </c>
      <c r="F102" s="279">
        <v>2333</v>
      </c>
      <c r="G102" s="279">
        <v>2290</v>
      </c>
      <c r="H102" s="279">
        <v>2440</v>
      </c>
      <c r="I102" s="279">
        <v>2483</v>
      </c>
      <c r="J102" s="279">
        <v>2515</v>
      </c>
      <c r="K102" s="277">
        <v>2451</v>
      </c>
      <c r="L102" s="277">
        <v>2376</v>
      </c>
      <c r="M102" s="277">
        <v>4.8280000000000003E-2</v>
      </c>
    </row>
    <row r="103" spans="1:13">
      <c r="A103" s="268">
        <v>93</v>
      </c>
      <c r="B103" s="277" t="s">
        <v>81</v>
      </c>
      <c r="C103" s="278">
        <v>620.25</v>
      </c>
      <c r="D103" s="279">
        <v>621.41666666666663</v>
      </c>
      <c r="E103" s="279">
        <v>615.83333333333326</v>
      </c>
      <c r="F103" s="279">
        <v>611.41666666666663</v>
      </c>
      <c r="G103" s="279">
        <v>605.83333333333326</v>
      </c>
      <c r="H103" s="279">
        <v>625.83333333333326</v>
      </c>
      <c r="I103" s="279">
        <v>631.41666666666652</v>
      </c>
      <c r="J103" s="279">
        <v>635.83333333333326</v>
      </c>
      <c r="K103" s="277">
        <v>627</v>
      </c>
      <c r="L103" s="277">
        <v>617</v>
      </c>
      <c r="M103" s="277">
        <v>0.88544999999999996</v>
      </c>
    </row>
    <row r="104" spans="1:13">
      <c r="A104" s="268">
        <v>94</v>
      </c>
      <c r="B104" s="277" t="s">
        <v>334</v>
      </c>
      <c r="C104" s="278">
        <v>235.5</v>
      </c>
      <c r="D104" s="279">
        <v>237.45000000000002</v>
      </c>
      <c r="E104" s="279">
        <v>232.70000000000005</v>
      </c>
      <c r="F104" s="279">
        <v>229.90000000000003</v>
      </c>
      <c r="G104" s="279">
        <v>225.15000000000006</v>
      </c>
      <c r="H104" s="279">
        <v>240.25000000000003</v>
      </c>
      <c r="I104" s="279">
        <v>244.99999999999997</v>
      </c>
      <c r="J104" s="279">
        <v>247.8</v>
      </c>
      <c r="K104" s="277">
        <v>242.2</v>
      </c>
      <c r="L104" s="277">
        <v>234.65</v>
      </c>
      <c r="M104" s="277">
        <v>0.84692999999999996</v>
      </c>
    </row>
    <row r="105" spans="1:13">
      <c r="A105" s="268">
        <v>95</v>
      </c>
      <c r="B105" s="277" t="s">
        <v>342</v>
      </c>
      <c r="C105" s="278">
        <v>165.45</v>
      </c>
      <c r="D105" s="279">
        <v>164.63333333333333</v>
      </c>
      <c r="E105" s="279">
        <v>162.51666666666665</v>
      </c>
      <c r="F105" s="279">
        <v>159.58333333333331</v>
      </c>
      <c r="G105" s="279">
        <v>157.46666666666664</v>
      </c>
      <c r="H105" s="279">
        <v>167.56666666666666</v>
      </c>
      <c r="I105" s="279">
        <v>169.68333333333334</v>
      </c>
      <c r="J105" s="279">
        <v>172.61666666666667</v>
      </c>
      <c r="K105" s="277">
        <v>166.75</v>
      </c>
      <c r="L105" s="277">
        <v>161.69999999999999</v>
      </c>
      <c r="M105" s="277">
        <v>8.8513199999999994</v>
      </c>
    </row>
    <row r="106" spans="1:13">
      <c r="A106" s="268">
        <v>96</v>
      </c>
      <c r="B106" s="277" t="s">
        <v>343</v>
      </c>
      <c r="C106" s="278">
        <v>68.900000000000006</v>
      </c>
      <c r="D106" s="279">
        <v>69.266666666666666</v>
      </c>
      <c r="E106" s="279">
        <v>67.733333333333334</v>
      </c>
      <c r="F106" s="279">
        <v>66.566666666666663</v>
      </c>
      <c r="G106" s="279">
        <v>65.033333333333331</v>
      </c>
      <c r="H106" s="279">
        <v>70.433333333333337</v>
      </c>
      <c r="I106" s="279">
        <v>71.966666666666669</v>
      </c>
      <c r="J106" s="279">
        <v>73.13333333333334</v>
      </c>
      <c r="K106" s="277">
        <v>70.8</v>
      </c>
      <c r="L106" s="277">
        <v>68.099999999999994</v>
      </c>
      <c r="M106" s="277">
        <v>3.1790099999999999</v>
      </c>
    </row>
    <row r="107" spans="1:13">
      <c r="A107" s="268">
        <v>97</v>
      </c>
      <c r="B107" s="277" t="s">
        <v>82</v>
      </c>
      <c r="C107" s="278">
        <v>261</v>
      </c>
      <c r="D107" s="279">
        <v>258.5</v>
      </c>
      <c r="E107" s="279">
        <v>252</v>
      </c>
      <c r="F107" s="279">
        <v>243</v>
      </c>
      <c r="G107" s="279">
        <v>236.5</v>
      </c>
      <c r="H107" s="279">
        <v>267.5</v>
      </c>
      <c r="I107" s="279">
        <v>274</v>
      </c>
      <c r="J107" s="279">
        <v>283</v>
      </c>
      <c r="K107" s="277">
        <v>265</v>
      </c>
      <c r="L107" s="277">
        <v>249.5</v>
      </c>
      <c r="M107" s="277">
        <v>70.604519999999994</v>
      </c>
    </row>
    <row r="108" spans="1:13">
      <c r="A108" s="268">
        <v>98</v>
      </c>
      <c r="B108" s="285" t="s">
        <v>344</v>
      </c>
      <c r="C108" s="278">
        <v>418.6</v>
      </c>
      <c r="D108" s="279">
        <v>415.59999999999997</v>
      </c>
      <c r="E108" s="279">
        <v>407.29999999999995</v>
      </c>
      <c r="F108" s="279">
        <v>396</v>
      </c>
      <c r="G108" s="279">
        <v>387.7</v>
      </c>
      <c r="H108" s="279">
        <v>426.89999999999992</v>
      </c>
      <c r="I108" s="279">
        <v>435.2</v>
      </c>
      <c r="J108" s="279">
        <v>446.49999999999989</v>
      </c>
      <c r="K108" s="277">
        <v>423.9</v>
      </c>
      <c r="L108" s="277">
        <v>404.3</v>
      </c>
      <c r="M108" s="277">
        <v>0.2571</v>
      </c>
    </row>
    <row r="109" spans="1:13">
      <c r="A109" s="268">
        <v>99</v>
      </c>
      <c r="B109" s="277" t="s">
        <v>83</v>
      </c>
      <c r="C109" s="278">
        <v>780.35</v>
      </c>
      <c r="D109" s="279">
        <v>781.7833333333333</v>
      </c>
      <c r="E109" s="279">
        <v>775.56666666666661</v>
      </c>
      <c r="F109" s="279">
        <v>770.7833333333333</v>
      </c>
      <c r="G109" s="279">
        <v>764.56666666666661</v>
      </c>
      <c r="H109" s="279">
        <v>786.56666666666661</v>
      </c>
      <c r="I109" s="279">
        <v>792.7833333333333</v>
      </c>
      <c r="J109" s="279">
        <v>797.56666666666661</v>
      </c>
      <c r="K109" s="277">
        <v>788</v>
      </c>
      <c r="L109" s="277">
        <v>777</v>
      </c>
      <c r="M109" s="277">
        <v>47.896129999999999</v>
      </c>
    </row>
    <row r="110" spans="1:13">
      <c r="A110" s="268">
        <v>100</v>
      </c>
      <c r="B110" s="277" t="s">
        <v>84</v>
      </c>
      <c r="C110" s="278">
        <v>116.8</v>
      </c>
      <c r="D110" s="279">
        <v>117.48333333333333</v>
      </c>
      <c r="E110" s="279">
        <v>115.61666666666667</v>
      </c>
      <c r="F110" s="279">
        <v>114.43333333333334</v>
      </c>
      <c r="G110" s="279">
        <v>112.56666666666668</v>
      </c>
      <c r="H110" s="279">
        <v>118.66666666666667</v>
      </c>
      <c r="I110" s="279">
        <v>120.53333333333332</v>
      </c>
      <c r="J110" s="279">
        <v>121.71666666666667</v>
      </c>
      <c r="K110" s="277">
        <v>119.35</v>
      </c>
      <c r="L110" s="277">
        <v>116.3</v>
      </c>
      <c r="M110" s="277">
        <v>112.21877000000001</v>
      </c>
    </row>
    <row r="111" spans="1:13">
      <c r="A111" s="268">
        <v>101</v>
      </c>
      <c r="B111" s="277" t="s">
        <v>345</v>
      </c>
      <c r="C111" s="278">
        <v>335.55</v>
      </c>
      <c r="D111" s="279">
        <v>337.91666666666669</v>
      </c>
      <c r="E111" s="279">
        <v>330.88333333333338</v>
      </c>
      <c r="F111" s="279">
        <v>326.2166666666667</v>
      </c>
      <c r="G111" s="279">
        <v>319.18333333333339</v>
      </c>
      <c r="H111" s="279">
        <v>342.58333333333337</v>
      </c>
      <c r="I111" s="279">
        <v>349.61666666666667</v>
      </c>
      <c r="J111" s="279">
        <v>354.28333333333336</v>
      </c>
      <c r="K111" s="277">
        <v>344.95</v>
      </c>
      <c r="L111" s="277">
        <v>333.25</v>
      </c>
      <c r="M111" s="277">
        <v>2.1436600000000001</v>
      </c>
    </row>
    <row r="112" spans="1:13">
      <c r="A112" s="268">
        <v>102</v>
      </c>
      <c r="B112" s="277" t="s">
        <v>3634</v>
      </c>
      <c r="C112" s="278">
        <v>2403.6</v>
      </c>
      <c r="D112" s="279">
        <v>2380.1333333333332</v>
      </c>
      <c r="E112" s="279">
        <v>2345.4666666666662</v>
      </c>
      <c r="F112" s="279">
        <v>2287.333333333333</v>
      </c>
      <c r="G112" s="279">
        <v>2252.6666666666661</v>
      </c>
      <c r="H112" s="279">
        <v>2438.2666666666664</v>
      </c>
      <c r="I112" s="279">
        <v>2472.9333333333334</v>
      </c>
      <c r="J112" s="279">
        <v>2531.0666666666666</v>
      </c>
      <c r="K112" s="277">
        <v>2414.8000000000002</v>
      </c>
      <c r="L112" s="277">
        <v>2322</v>
      </c>
      <c r="M112" s="277">
        <v>4.1109900000000001</v>
      </c>
    </row>
    <row r="113" spans="1:13">
      <c r="A113" s="268">
        <v>103</v>
      </c>
      <c r="B113" s="277" t="s">
        <v>85</v>
      </c>
      <c r="C113" s="278">
        <v>1428.55</v>
      </c>
      <c r="D113" s="279">
        <v>1440.6166666666668</v>
      </c>
      <c r="E113" s="279">
        <v>1412.4333333333336</v>
      </c>
      <c r="F113" s="279">
        <v>1396.3166666666668</v>
      </c>
      <c r="G113" s="279">
        <v>1368.1333333333337</v>
      </c>
      <c r="H113" s="279">
        <v>1456.7333333333336</v>
      </c>
      <c r="I113" s="279">
        <v>1484.916666666667</v>
      </c>
      <c r="J113" s="279">
        <v>1501.0333333333335</v>
      </c>
      <c r="K113" s="277">
        <v>1468.8</v>
      </c>
      <c r="L113" s="277">
        <v>1424.5</v>
      </c>
      <c r="M113" s="277">
        <v>5.7456899999999997</v>
      </c>
    </row>
    <row r="114" spans="1:13">
      <c r="A114" s="268">
        <v>104</v>
      </c>
      <c r="B114" s="277" t="s">
        <v>86</v>
      </c>
      <c r="C114" s="278">
        <v>360.45</v>
      </c>
      <c r="D114" s="279">
        <v>357.88333333333327</v>
      </c>
      <c r="E114" s="279">
        <v>353.86666666666656</v>
      </c>
      <c r="F114" s="279">
        <v>347.2833333333333</v>
      </c>
      <c r="G114" s="279">
        <v>343.26666666666659</v>
      </c>
      <c r="H114" s="279">
        <v>364.46666666666653</v>
      </c>
      <c r="I114" s="279">
        <v>368.48333333333329</v>
      </c>
      <c r="J114" s="279">
        <v>375.06666666666649</v>
      </c>
      <c r="K114" s="277">
        <v>361.9</v>
      </c>
      <c r="L114" s="277">
        <v>351.3</v>
      </c>
      <c r="M114" s="277">
        <v>15.93023</v>
      </c>
    </row>
    <row r="115" spans="1:13">
      <c r="A115" s="268">
        <v>105</v>
      </c>
      <c r="B115" s="277" t="s">
        <v>236</v>
      </c>
      <c r="C115" s="278">
        <v>749.95</v>
      </c>
      <c r="D115" s="279">
        <v>756.58333333333337</v>
      </c>
      <c r="E115" s="279">
        <v>738.41666666666674</v>
      </c>
      <c r="F115" s="279">
        <v>726.88333333333333</v>
      </c>
      <c r="G115" s="279">
        <v>708.7166666666667</v>
      </c>
      <c r="H115" s="279">
        <v>768.11666666666679</v>
      </c>
      <c r="I115" s="279">
        <v>786.28333333333353</v>
      </c>
      <c r="J115" s="279">
        <v>797.81666666666683</v>
      </c>
      <c r="K115" s="277">
        <v>774.75</v>
      </c>
      <c r="L115" s="277">
        <v>745.05</v>
      </c>
      <c r="M115" s="277">
        <v>5.0869900000000001</v>
      </c>
    </row>
    <row r="116" spans="1:13">
      <c r="A116" s="268">
        <v>106</v>
      </c>
      <c r="B116" s="277" t="s">
        <v>346</v>
      </c>
      <c r="C116" s="278">
        <v>748.4</v>
      </c>
      <c r="D116" s="279">
        <v>744.51666666666677</v>
      </c>
      <c r="E116" s="279">
        <v>734.03333333333353</v>
      </c>
      <c r="F116" s="279">
        <v>719.66666666666674</v>
      </c>
      <c r="G116" s="279">
        <v>709.18333333333351</v>
      </c>
      <c r="H116" s="279">
        <v>758.88333333333355</v>
      </c>
      <c r="I116" s="279">
        <v>769.3666666666669</v>
      </c>
      <c r="J116" s="279">
        <v>783.73333333333358</v>
      </c>
      <c r="K116" s="277">
        <v>755</v>
      </c>
      <c r="L116" s="277">
        <v>730.15</v>
      </c>
      <c r="M116" s="277">
        <v>0.63810999999999996</v>
      </c>
    </row>
    <row r="117" spans="1:13">
      <c r="A117" s="268">
        <v>107</v>
      </c>
      <c r="B117" s="277" t="s">
        <v>331</v>
      </c>
      <c r="C117" s="278">
        <v>1736.7</v>
      </c>
      <c r="D117" s="279">
        <v>1741.7</v>
      </c>
      <c r="E117" s="279">
        <v>1712.4</v>
      </c>
      <c r="F117" s="279">
        <v>1688.1000000000001</v>
      </c>
      <c r="G117" s="279">
        <v>1658.8000000000002</v>
      </c>
      <c r="H117" s="279">
        <v>1766</v>
      </c>
      <c r="I117" s="279">
        <v>1795.2999999999997</v>
      </c>
      <c r="J117" s="279">
        <v>1819.6</v>
      </c>
      <c r="K117" s="277">
        <v>1771</v>
      </c>
      <c r="L117" s="277">
        <v>1717.4</v>
      </c>
      <c r="M117" s="277">
        <v>0.13366</v>
      </c>
    </row>
    <row r="118" spans="1:13">
      <c r="A118" s="268">
        <v>108</v>
      </c>
      <c r="B118" s="277" t="s">
        <v>237</v>
      </c>
      <c r="C118" s="278">
        <v>280.85000000000002</v>
      </c>
      <c r="D118" s="279">
        <v>282.7833333333333</v>
      </c>
      <c r="E118" s="279">
        <v>278.11666666666662</v>
      </c>
      <c r="F118" s="279">
        <v>275.38333333333333</v>
      </c>
      <c r="G118" s="279">
        <v>270.71666666666664</v>
      </c>
      <c r="H118" s="279">
        <v>285.51666666666659</v>
      </c>
      <c r="I118" s="279">
        <v>290.18333333333334</v>
      </c>
      <c r="J118" s="279">
        <v>292.91666666666657</v>
      </c>
      <c r="K118" s="277">
        <v>287.45</v>
      </c>
      <c r="L118" s="277">
        <v>280.05</v>
      </c>
      <c r="M118" s="277">
        <v>4.9093099999999996</v>
      </c>
    </row>
    <row r="119" spans="1:13">
      <c r="A119" s="268">
        <v>109</v>
      </c>
      <c r="B119" s="277" t="s">
        <v>2995</v>
      </c>
      <c r="C119" s="278">
        <v>226.8</v>
      </c>
      <c r="D119" s="279">
        <v>227.13333333333335</v>
      </c>
      <c r="E119" s="279">
        <v>224.8666666666667</v>
      </c>
      <c r="F119" s="279">
        <v>222.93333333333334</v>
      </c>
      <c r="G119" s="279">
        <v>220.66666666666669</v>
      </c>
      <c r="H119" s="279">
        <v>229.06666666666672</v>
      </c>
      <c r="I119" s="279">
        <v>231.33333333333337</v>
      </c>
      <c r="J119" s="279">
        <v>233.26666666666674</v>
      </c>
      <c r="K119" s="277">
        <v>229.4</v>
      </c>
      <c r="L119" s="277">
        <v>225.2</v>
      </c>
      <c r="M119" s="277">
        <v>0.42676999999999998</v>
      </c>
    </row>
    <row r="120" spans="1:13">
      <c r="A120" s="268">
        <v>110</v>
      </c>
      <c r="B120" s="277" t="s">
        <v>235</v>
      </c>
      <c r="C120" s="278">
        <v>144.5</v>
      </c>
      <c r="D120" s="279">
        <v>143.9</v>
      </c>
      <c r="E120" s="279">
        <v>142.4</v>
      </c>
      <c r="F120" s="279">
        <v>140.30000000000001</v>
      </c>
      <c r="G120" s="279">
        <v>138.80000000000001</v>
      </c>
      <c r="H120" s="279">
        <v>146</v>
      </c>
      <c r="I120" s="279">
        <v>147.5</v>
      </c>
      <c r="J120" s="279">
        <v>149.6</v>
      </c>
      <c r="K120" s="277">
        <v>145.4</v>
      </c>
      <c r="L120" s="277">
        <v>141.80000000000001</v>
      </c>
      <c r="M120" s="277">
        <v>14.29166</v>
      </c>
    </row>
    <row r="121" spans="1:13">
      <c r="A121" s="268">
        <v>111</v>
      </c>
      <c r="B121" s="277" t="s">
        <v>87</v>
      </c>
      <c r="C121" s="278">
        <v>451.6</v>
      </c>
      <c r="D121" s="279">
        <v>454.98333333333335</v>
      </c>
      <c r="E121" s="279">
        <v>445.16666666666669</v>
      </c>
      <c r="F121" s="279">
        <v>438.73333333333335</v>
      </c>
      <c r="G121" s="279">
        <v>428.91666666666669</v>
      </c>
      <c r="H121" s="279">
        <v>461.41666666666669</v>
      </c>
      <c r="I121" s="279">
        <v>471.23333333333329</v>
      </c>
      <c r="J121" s="279">
        <v>477.66666666666669</v>
      </c>
      <c r="K121" s="277">
        <v>464.8</v>
      </c>
      <c r="L121" s="277">
        <v>448.55</v>
      </c>
      <c r="M121" s="277">
        <v>7.0684699999999996</v>
      </c>
    </row>
    <row r="122" spans="1:13">
      <c r="A122" s="268">
        <v>112</v>
      </c>
      <c r="B122" s="277" t="s">
        <v>347</v>
      </c>
      <c r="C122" s="278">
        <v>392.7</v>
      </c>
      <c r="D122" s="279">
        <v>390.66666666666669</v>
      </c>
      <c r="E122" s="279">
        <v>384.53333333333336</v>
      </c>
      <c r="F122" s="279">
        <v>376.36666666666667</v>
      </c>
      <c r="G122" s="279">
        <v>370.23333333333335</v>
      </c>
      <c r="H122" s="279">
        <v>398.83333333333337</v>
      </c>
      <c r="I122" s="279">
        <v>404.9666666666667</v>
      </c>
      <c r="J122" s="279">
        <v>413.13333333333338</v>
      </c>
      <c r="K122" s="277">
        <v>396.8</v>
      </c>
      <c r="L122" s="277">
        <v>382.5</v>
      </c>
      <c r="M122" s="277">
        <v>3.5058699999999998</v>
      </c>
    </row>
    <row r="123" spans="1:13">
      <c r="A123" s="268">
        <v>113</v>
      </c>
      <c r="B123" s="277" t="s">
        <v>88</v>
      </c>
      <c r="C123" s="278">
        <v>526.79999999999995</v>
      </c>
      <c r="D123" s="279">
        <v>527.93333333333328</v>
      </c>
      <c r="E123" s="279">
        <v>520.86666666666656</v>
      </c>
      <c r="F123" s="279">
        <v>514.93333333333328</v>
      </c>
      <c r="G123" s="279">
        <v>507.86666666666656</v>
      </c>
      <c r="H123" s="279">
        <v>533.86666666666656</v>
      </c>
      <c r="I123" s="279">
        <v>540.93333333333339</v>
      </c>
      <c r="J123" s="279">
        <v>546.86666666666656</v>
      </c>
      <c r="K123" s="277">
        <v>535</v>
      </c>
      <c r="L123" s="277">
        <v>522</v>
      </c>
      <c r="M123" s="277">
        <v>87.422830000000005</v>
      </c>
    </row>
    <row r="124" spans="1:13">
      <c r="A124" s="268">
        <v>114</v>
      </c>
      <c r="B124" s="277" t="s">
        <v>238</v>
      </c>
      <c r="C124" s="278">
        <v>769.25</v>
      </c>
      <c r="D124" s="279">
        <v>762.7166666666667</v>
      </c>
      <c r="E124" s="279">
        <v>746.53333333333342</v>
      </c>
      <c r="F124" s="279">
        <v>723.81666666666672</v>
      </c>
      <c r="G124" s="279">
        <v>707.63333333333344</v>
      </c>
      <c r="H124" s="279">
        <v>785.43333333333339</v>
      </c>
      <c r="I124" s="279">
        <v>801.61666666666679</v>
      </c>
      <c r="J124" s="279">
        <v>824.33333333333337</v>
      </c>
      <c r="K124" s="277">
        <v>778.9</v>
      </c>
      <c r="L124" s="277">
        <v>740</v>
      </c>
      <c r="M124" s="277">
        <v>11.31457</v>
      </c>
    </row>
    <row r="125" spans="1:13">
      <c r="A125" s="268">
        <v>115</v>
      </c>
      <c r="B125" s="277" t="s">
        <v>348</v>
      </c>
      <c r="C125" s="278">
        <v>78.95</v>
      </c>
      <c r="D125" s="279">
        <v>79.016666666666666</v>
      </c>
      <c r="E125" s="279">
        <v>78.133333333333326</v>
      </c>
      <c r="F125" s="279">
        <v>77.316666666666663</v>
      </c>
      <c r="G125" s="279">
        <v>76.433333333333323</v>
      </c>
      <c r="H125" s="279">
        <v>79.833333333333329</v>
      </c>
      <c r="I125" s="279">
        <v>80.716666666666683</v>
      </c>
      <c r="J125" s="279">
        <v>81.533333333333331</v>
      </c>
      <c r="K125" s="277">
        <v>79.900000000000006</v>
      </c>
      <c r="L125" s="277">
        <v>78.2</v>
      </c>
      <c r="M125" s="277">
        <v>0.98329999999999995</v>
      </c>
    </row>
    <row r="126" spans="1:13">
      <c r="A126" s="268">
        <v>116</v>
      </c>
      <c r="B126" s="277" t="s">
        <v>355</v>
      </c>
      <c r="C126" s="278">
        <v>351.55</v>
      </c>
      <c r="D126" s="279">
        <v>349.58333333333331</v>
      </c>
      <c r="E126" s="279">
        <v>342.31666666666661</v>
      </c>
      <c r="F126" s="279">
        <v>333.08333333333331</v>
      </c>
      <c r="G126" s="279">
        <v>325.81666666666661</v>
      </c>
      <c r="H126" s="279">
        <v>358.81666666666661</v>
      </c>
      <c r="I126" s="279">
        <v>366.08333333333337</v>
      </c>
      <c r="J126" s="279">
        <v>375.31666666666661</v>
      </c>
      <c r="K126" s="277">
        <v>356.85</v>
      </c>
      <c r="L126" s="277">
        <v>340.35</v>
      </c>
      <c r="M126" s="277">
        <v>1.76261</v>
      </c>
    </row>
    <row r="127" spans="1:13">
      <c r="A127" s="268">
        <v>117</v>
      </c>
      <c r="B127" s="277" t="s">
        <v>356</v>
      </c>
      <c r="C127" s="278">
        <v>176.5</v>
      </c>
      <c r="D127" s="279">
        <v>174.51666666666665</v>
      </c>
      <c r="E127" s="279">
        <v>170.08333333333331</v>
      </c>
      <c r="F127" s="279">
        <v>163.66666666666666</v>
      </c>
      <c r="G127" s="279">
        <v>159.23333333333332</v>
      </c>
      <c r="H127" s="279">
        <v>180.93333333333331</v>
      </c>
      <c r="I127" s="279">
        <v>185.36666666666665</v>
      </c>
      <c r="J127" s="279">
        <v>191.7833333333333</v>
      </c>
      <c r="K127" s="277">
        <v>178.95</v>
      </c>
      <c r="L127" s="277">
        <v>168.1</v>
      </c>
      <c r="M127" s="277">
        <v>7.1031300000000002</v>
      </c>
    </row>
    <row r="128" spans="1:13">
      <c r="A128" s="268">
        <v>118</v>
      </c>
      <c r="B128" s="277" t="s">
        <v>349</v>
      </c>
      <c r="C128" s="278">
        <v>81.55</v>
      </c>
      <c r="D128" s="279">
        <v>81.883333333333326</v>
      </c>
      <c r="E128" s="279">
        <v>80.866666666666646</v>
      </c>
      <c r="F128" s="279">
        <v>80.183333333333323</v>
      </c>
      <c r="G128" s="279">
        <v>79.166666666666643</v>
      </c>
      <c r="H128" s="279">
        <v>82.566666666666649</v>
      </c>
      <c r="I128" s="279">
        <v>83.583333333333329</v>
      </c>
      <c r="J128" s="279">
        <v>84.266666666666652</v>
      </c>
      <c r="K128" s="277">
        <v>82.9</v>
      </c>
      <c r="L128" s="277">
        <v>81.2</v>
      </c>
      <c r="M128" s="277">
        <v>8.0950399999999991</v>
      </c>
    </row>
    <row r="129" spans="1:13">
      <c r="A129" s="268">
        <v>119</v>
      </c>
      <c r="B129" s="277" t="s">
        <v>350</v>
      </c>
      <c r="C129" s="278">
        <v>370</v>
      </c>
      <c r="D129" s="279">
        <v>367.31666666666666</v>
      </c>
      <c r="E129" s="279">
        <v>362.68333333333334</v>
      </c>
      <c r="F129" s="279">
        <v>355.36666666666667</v>
      </c>
      <c r="G129" s="279">
        <v>350.73333333333335</v>
      </c>
      <c r="H129" s="279">
        <v>374.63333333333333</v>
      </c>
      <c r="I129" s="279">
        <v>379.26666666666665</v>
      </c>
      <c r="J129" s="279">
        <v>386.58333333333331</v>
      </c>
      <c r="K129" s="277">
        <v>371.95</v>
      </c>
      <c r="L129" s="277">
        <v>360</v>
      </c>
      <c r="M129" s="277">
        <v>0.51698</v>
      </c>
    </row>
    <row r="130" spans="1:13">
      <c r="A130" s="268">
        <v>120</v>
      </c>
      <c r="B130" s="277" t="s">
        <v>351</v>
      </c>
      <c r="C130" s="278">
        <v>805</v>
      </c>
      <c r="D130" s="279">
        <v>808.76666666666677</v>
      </c>
      <c r="E130" s="279">
        <v>798.83333333333348</v>
      </c>
      <c r="F130" s="279">
        <v>792.66666666666674</v>
      </c>
      <c r="G130" s="279">
        <v>782.73333333333346</v>
      </c>
      <c r="H130" s="279">
        <v>814.93333333333351</v>
      </c>
      <c r="I130" s="279">
        <v>824.86666666666667</v>
      </c>
      <c r="J130" s="279">
        <v>831.03333333333353</v>
      </c>
      <c r="K130" s="277">
        <v>818.7</v>
      </c>
      <c r="L130" s="277">
        <v>802.6</v>
      </c>
      <c r="M130" s="277">
        <v>6.3821000000000003</v>
      </c>
    </row>
    <row r="131" spans="1:13">
      <c r="A131" s="268">
        <v>121</v>
      </c>
      <c r="B131" s="277" t="s">
        <v>352</v>
      </c>
      <c r="C131" s="278">
        <v>114.35</v>
      </c>
      <c r="D131" s="279">
        <v>114.41666666666667</v>
      </c>
      <c r="E131" s="279">
        <v>113.03333333333335</v>
      </c>
      <c r="F131" s="279">
        <v>111.71666666666667</v>
      </c>
      <c r="G131" s="279">
        <v>110.33333333333334</v>
      </c>
      <c r="H131" s="279">
        <v>115.73333333333335</v>
      </c>
      <c r="I131" s="279">
        <v>117.11666666666667</v>
      </c>
      <c r="J131" s="279">
        <v>118.43333333333335</v>
      </c>
      <c r="K131" s="277">
        <v>115.8</v>
      </c>
      <c r="L131" s="277">
        <v>113.1</v>
      </c>
      <c r="M131" s="277">
        <v>10.025919999999999</v>
      </c>
    </row>
    <row r="132" spans="1:13">
      <c r="A132" s="268">
        <v>122</v>
      </c>
      <c r="B132" s="277" t="s">
        <v>1220</v>
      </c>
      <c r="C132" s="278">
        <v>760.3</v>
      </c>
      <c r="D132" s="279">
        <v>763.43333333333339</v>
      </c>
      <c r="E132" s="279">
        <v>754.86666666666679</v>
      </c>
      <c r="F132" s="279">
        <v>749.43333333333339</v>
      </c>
      <c r="G132" s="279">
        <v>740.86666666666679</v>
      </c>
      <c r="H132" s="279">
        <v>768.86666666666679</v>
      </c>
      <c r="I132" s="279">
        <v>777.43333333333339</v>
      </c>
      <c r="J132" s="279">
        <v>782.86666666666679</v>
      </c>
      <c r="K132" s="277">
        <v>772</v>
      </c>
      <c r="L132" s="277">
        <v>758</v>
      </c>
      <c r="M132" s="277">
        <v>0.37130999999999997</v>
      </c>
    </row>
    <row r="133" spans="1:13">
      <c r="A133" s="268">
        <v>123</v>
      </c>
      <c r="B133" s="277" t="s">
        <v>90</v>
      </c>
      <c r="C133" s="278">
        <v>14.15</v>
      </c>
      <c r="D133" s="279">
        <v>14.166666666666666</v>
      </c>
      <c r="E133" s="279">
        <v>13.933333333333332</v>
      </c>
      <c r="F133" s="279">
        <v>13.716666666666665</v>
      </c>
      <c r="G133" s="279">
        <v>13.483333333333331</v>
      </c>
      <c r="H133" s="279">
        <v>14.383333333333333</v>
      </c>
      <c r="I133" s="279">
        <v>14.616666666666667</v>
      </c>
      <c r="J133" s="279">
        <v>14.833333333333334</v>
      </c>
      <c r="K133" s="277">
        <v>14.4</v>
      </c>
      <c r="L133" s="277">
        <v>13.95</v>
      </c>
      <c r="M133" s="277">
        <v>83.684160000000006</v>
      </c>
    </row>
    <row r="134" spans="1:13">
      <c r="A134" s="268">
        <v>124</v>
      </c>
      <c r="B134" s="277" t="s">
        <v>91</v>
      </c>
      <c r="C134" s="278">
        <v>3162.6</v>
      </c>
      <c r="D134" s="279">
        <v>3162.9499999999994</v>
      </c>
      <c r="E134" s="279">
        <v>3141.0999999999985</v>
      </c>
      <c r="F134" s="279">
        <v>3119.599999999999</v>
      </c>
      <c r="G134" s="279">
        <v>3097.7499999999982</v>
      </c>
      <c r="H134" s="279">
        <v>3184.4499999999989</v>
      </c>
      <c r="I134" s="279">
        <v>3206.3</v>
      </c>
      <c r="J134" s="279">
        <v>3227.7999999999993</v>
      </c>
      <c r="K134" s="277">
        <v>3184.8</v>
      </c>
      <c r="L134" s="277">
        <v>3141.45</v>
      </c>
      <c r="M134" s="277">
        <v>14.03318</v>
      </c>
    </row>
    <row r="135" spans="1:13">
      <c r="A135" s="268">
        <v>125</v>
      </c>
      <c r="B135" s="277" t="s">
        <v>357</v>
      </c>
      <c r="C135" s="278">
        <v>8719.7000000000007</v>
      </c>
      <c r="D135" s="279">
        <v>8776.5666666666675</v>
      </c>
      <c r="E135" s="279">
        <v>8643.133333333335</v>
      </c>
      <c r="F135" s="279">
        <v>8566.5666666666675</v>
      </c>
      <c r="G135" s="279">
        <v>8433.133333333335</v>
      </c>
      <c r="H135" s="279">
        <v>8853.133333333335</v>
      </c>
      <c r="I135" s="279">
        <v>8986.5666666666657</v>
      </c>
      <c r="J135" s="279">
        <v>9063.133333333335</v>
      </c>
      <c r="K135" s="277">
        <v>8910</v>
      </c>
      <c r="L135" s="277">
        <v>8700</v>
      </c>
      <c r="M135" s="277">
        <v>0.13191</v>
      </c>
    </row>
    <row r="136" spans="1:13">
      <c r="A136" s="268">
        <v>126</v>
      </c>
      <c r="B136" s="277" t="s">
        <v>93</v>
      </c>
      <c r="C136" s="278">
        <v>162.9</v>
      </c>
      <c r="D136" s="279">
        <v>162.69999999999999</v>
      </c>
      <c r="E136" s="279">
        <v>159.89999999999998</v>
      </c>
      <c r="F136" s="279">
        <v>156.89999999999998</v>
      </c>
      <c r="G136" s="279">
        <v>154.09999999999997</v>
      </c>
      <c r="H136" s="279">
        <v>165.7</v>
      </c>
      <c r="I136" s="279">
        <v>168.5</v>
      </c>
      <c r="J136" s="279">
        <v>171.5</v>
      </c>
      <c r="K136" s="277">
        <v>165.5</v>
      </c>
      <c r="L136" s="277">
        <v>159.69999999999999</v>
      </c>
      <c r="M136" s="277">
        <v>128.22886</v>
      </c>
    </row>
    <row r="137" spans="1:13">
      <c r="A137" s="268">
        <v>127</v>
      </c>
      <c r="B137" s="277" t="s">
        <v>231</v>
      </c>
      <c r="C137" s="278">
        <v>2083.0500000000002</v>
      </c>
      <c r="D137" s="279">
        <v>2094.9333333333334</v>
      </c>
      <c r="E137" s="279">
        <v>2054.1166666666668</v>
      </c>
      <c r="F137" s="279">
        <v>2025.1833333333334</v>
      </c>
      <c r="G137" s="279">
        <v>1984.3666666666668</v>
      </c>
      <c r="H137" s="279">
        <v>2123.8666666666668</v>
      </c>
      <c r="I137" s="279">
        <v>2164.6833333333334</v>
      </c>
      <c r="J137" s="279">
        <v>2193.6166666666668</v>
      </c>
      <c r="K137" s="277">
        <v>2135.75</v>
      </c>
      <c r="L137" s="277">
        <v>2066</v>
      </c>
      <c r="M137" s="277">
        <v>4.5373000000000001</v>
      </c>
    </row>
    <row r="138" spans="1:13">
      <c r="A138" s="268">
        <v>128</v>
      </c>
      <c r="B138" s="277" t="s">
        <v>94</v>
      </c>
      <c r="C138" s="278">
        <v>5136.5</v>
      </c>
      <c r="D138" s="279">
        <v>5158.4833333333336</v>
      </c>
      <c r="E138" s="279">
        <v>5090.2166666666672</v>
      </c>
      <c r="F138" s="279">
        <v>5043.9333333333334</v>
      </c>
      <c r="G138" s="279">
        <v>4975.666666666667</v>
      </c>
      <c r="H138" s="279">
        <v>5204.7666666666673</v>
      </c>
      <c r="I138" s="279">
        <v>5273.0333333333338</v>
      </c>
      <c r="J138" s="279">
        <v>5319.3166666666675</v>
      </c>
      <c r="K138" s="277">
        <v>5226.75</v>
      </c>
      <c r="L138" s="277">
        <v>5112.2</v>
      </c>
      <c r="M138" s="277">
        <v>16.900069999999999</v>
      </c>
    </row>
    <row r="139" spans="1:13">
      <c r="A139" s="268">
        <v>129</v>
      </c>
      <c r="B139" s="277" t="s">
        <v>1263</v>
      </c>
      <c r="C139" s="278">
        <v>717.8</v>
      </c>
      <c r="D139" s="279">
        <v>720.6</v>
      </c>
      <c r="E139" s="279">
        <v>707.2</v>
      </c>
      <c r="F139" s="279">
        <v>696.6</v>
      </c>
      <c r="G139" s="279">
        <v>683.2</v>
      </c>
      <c r="H139" s="279">
        <v>731.2</v>
      </c>
      <c r="I139" s="279">
        <v>744.59999999999991</v>
      </c>
      <c r="J139" s="279">
        <v>755.2</v>
      </c>
      <c r="K139" s="277">
        <v>734</v>
      </c>
      <c r="L139" s="277">
        <v>710</v>
      </c>
      <c r="M139" s="277">
        <v>0.71011000000000002</v>
      </c>
    </row>
    <row r="140" spans="1:13">
      <c r="A140" s="268">
        <v>130</v>
      </c>
      <c r="B140" s="277" t="s">
        <v>239</v>
      </c>
      <c r="C140" s="278">
        <v>61.65</v>
      </c>
      <c r="D140" s="279">
        <v>60.733333333333327</v>
      </c>
      <c r="E140" s="279">
        <v>59.816666666666656</v>
      </c>
      <c r="F140" s="279">
        <v>57.983333333333327</v>
      </c>
      <c r="G140" s="279">
        <v>57.066666666666656</v>
      </c>
      <c r="H140" s="279">
        <v>62.566666666666656</v>
      </c>
      <c r="I140" s="279">
        <v>63.483333333333327</v>
      </c>
      <c r="J140" s="279">
        <v>65.316666666666663</v>
      </c>
      <c r="K140" s="277">
        <v>61.65</v>
      </c>
      <c r="L140" s="277">
        <v>58.9</v>
      </c>
      <c r="M140" s="277">
        <v>16.8719</v>
      </c>
    </row>
    <row r="141" spans="1:13">
      <c r="A141" s="268">
        <v>131</v>
      </c>
      <c r="B141" s="277" t="s">
        <v>95</v>
      </c>
      <c r="C141" s="278">
        <v>2197.6</v>
      </c>
      <c r="D141" s="279">
        <v>2202.9</v>
      </c>
      <c r="E141" s="279">
        <v>2170.8000000000002</v>
      </c>
      <c r="F141" s="279">
        <v>2144</v>
      </c>
      <c r="G141" s="279">
        <v>2111.9</v>
      </c>
      <c r="H141" s="279">
        <v>2229.7000000000003</v>
      </c>
      <c r="I141" s="279">
        <v>2261.7999999999997</v>
      </c>
      <c r="J141" s="279">
        <v>2288.6000000000004</v>
      </c>
      <c r="K141" s="277">
        <v>2235</v>
      </c>
      <c r="L141" s="277">
        <v>2176.1</v>
      </c>
      <c r="M141" s="277">
        <v>27.54316</v>
      </c>
    </row>
    <row r="142" spans="1:13">
      <c r="A142" s="268">
        <v>132</v>
      </c>
      <c r="B142" s="277" t="s">
        <v>359</v>
      </c>
      <c r="C142" s="278">
        <v>283.2</v>
      </c>
      <c r="D142" s="279">
        <v>285.78333333333336</v>
      </c>
      <c r="E142" s="279">
        <v>279.81666666666672</v>
      </c>
      <c r="F142" s="279">
        <v>276.43333333333334</v>
      </c>
      <c r="G142" s="279">
        <v>270.4666666666667</v>
      </c>
      <c r="H142" s="279">
        <v>289.16666666666674</v>
      </c>
      <c r="I142" s="279">
        <v>295.13333333333333</v>
      </c>
      <c r="J142" s="279">
        <v>298.51666666666677</v>
      </c>
      <c r="K142" s="277">
        <v>291.75</v>
      </c>
      <c r="L142" s="277">
        <v>282.39999999999998</v>
      </c>
      <c r="M142" s="277">
        <v>2.27881</v>
      </c>
    </row>
    <row r="143" spans="1:13">
      <c r="A143" s="268">
        <v>133</v>
      </c>
      <c r="B143" s="277" t="s">
        <v>360</v>
      </c>
      <c r="C143" s="278">
        <v>79.8</v>
      </c>
      <c r="D143" s="279">
        <v>80.533333333333346</v>
      </c>
      <c r="E143" s="279">
        <v>78.816666666666691</v>
      </c>
      <c r="F143" s="279">
        <v>77.833333333333343</v>
      </c>
      <c r="G143" s="279">
        <v>76.116666666666688</v>
      </c>
      <c r="H143" s="279">
        <v>81.516666666666694</v>
      </c>
      <c r="I143" s="279">
        <v>83.233333333333363</v>
      </c>
      <c r="J143" s="279">
        <v>84.216666666666697</v>
      </c>
      <c r="K143" s="277">
        <v>82.25</v>
      </c>
      <c r="L143" s="277">
        <v>79.55</v>
      </c>
      <c r="M143" s="277">
        <v>5.8413899999999996</v>
      </c>
    </row>
    <row r="144" spans="1:13">
      <c r="A144" s="268">
        <v>134</v>
      </c>
      <c r="B144" s="277" t="s">
        <v>361</v>
      </c>
      <c r="C144" s="278">
        <v>120.2</v>
      </c>
      <c r="D144" s="279">
        <v>120.41666666666667</v>
      </c>
      <c r="E144" s="279">
        <v>117.98333333333335</v>
      </c>
      <c r="F144" s="279">
        <v>115.76666666666668</v>
      </c>
      <c r="G144" s="279">
        <v>113.33333333333336</v>
      </c>
      <c r="H144" s="279">
        <v>122.63333333333334</v>
      </c>
      <c r="I144" s="279">
        <v>125.06666666666665</v>
      </c>
      <c r="J144" s="279">
        <v>127.28333333333333</v>
      </c>
      <c r="K144" s="277">
        <v>122.85</v>
      </c>
      <c r="L144" s="277">
        <v>118.2</v>
      </c>
      <c r="M144" s="277">
        <v>0.24013999999999999</v>
      </c>
    </row>
    <row r="145" spans="1:13">
      <c r="A145" s="268">
        <v>135</v>
      </c>
      <c r="B145" s="277" t="s">
        <v>240</v>
      </c>
      <c r="C145" s="278">
        <v>348.6</v>
      </c>
      <c r="D145" s="279">
        <v>349.86666666666662</v>
      </c>
      <c r="E145" s="279">
        <v>344.73333333333323</v>
      </c>
      <c r="F145" s="279">
        <v>340.86666666666662</v>
      </c>
      <c r="G145" s="279">
        <v>335.73333333333323</v>
      </c>
      <c r="H145" s="279">
        <v>353.73333333333323</v>
      </c>
      <c r="I145" s="279">
        <v>358.86666666666656</v>
      </c>
      <c r="J145" s="279">
        <v>362.73333333333323</v>
      </c>
      <c r="K145" s="277">
        <v>355</v>
      </c>
      <c r="L145" s="277">
        <v>346</v>
      </c>
      <c r="M145" s="277">
        <v>2.5794700000000002</v>
      </c>
    </row>
    <row r="146" spans="1:13">
      <c r="A146" s="268">
        <v>136</v>
      </c>
      <c r="B146" s="277" t="s">
        <v>241</v>
      </c>
      <c r="C146" s="278">
        <v>1136.05</v>
      </c>
      <c r="D146" s="279">
        <v>1141.1166666666666</v>
      </c>
      <c r="E146" s="279">
        <v>1123.9333333333332</v>
      </c>
      <c r="F146" s="279">
        <v>1111.8166666666666</v>
      </c>
      <c r="G146" s="279">
        <v>1094.6333333333332</v>
      </c>
      <c r="H146" s="279">
        <v>1153.2333333333331</v>
      </c>
      <c r="I146" s="279">
        <v>1170.4166666666665</v>
      </c>
      <c r="J146" s="279">
        <v>1182.5333333333331</v>
      </c>
      <c r="K146" s="277">
        <v>1158.3</v>
      </c>
      <c r="L146" s="277">
        <v>1129</v>
      </c>
      <c r="M146" s="277">
        <v>0.55206</v>
      </c>
    </row>
    <row r="147" spans="1:13">
      <c r="A147" s="268">
        <v>137</v>
      </c>
      <c r="B147" s="277" t="s">
        <v>242</v>
      </c>
      <c r="C147" s="278">
        <v>63.75</v>
      </c>
      <c r="D147" s="279">
        <v>63.983333333333327</v>
      </c>
      <c r="E147" s="279">
        <v>63.016666666666652</v>
      </c>
      <c r="F147" s="279">
        <v>62.283333333333324</v>
      </c>
      <c r="G147" s="279">
        <v>61.316666666666649</v>
      </c>
      <c r="H147" s="279">
        <v>64.716666666666654</v>
      </c>
      <c r="I147" s="279">
        <v>65.683333333333337</v>
      </c>
      <c r="J147" s="279">
        <v>66.416666666666657</v>
      </c>
      <c r="K147" s="277">
        <v>64.95</v>
      </c>
      <c r="L147" s="277">
        <v>63.25</v>
      </c>
      <c r="M147" s="277">
        <v>18.66348</v>
      </c>
    </row>
    <row r="148" spans="1:13">
      <c r="A148" s="268">
        <v>138</v>
      </c>
      <c r="B148" s="277" t="s">
        <v>96</v>
      </c>
      <c r="C148" s="278">
        <v>53.75</v>
      </c>
      <c r="D148" s="279">
        <v>53.983333333333327</v>
      </c>
      <c r="E148" s="279">
        <v>53.166666666666657</v>
      </c>
      <c r="F148" s="279">
        <v>52.583333333333329</v>
      </c>
      <c r="G148" s="279">
        <v>51.766666666666659</v>
      </c>
      <c r="H148" s="279">
        <v>54.566666666666656</v>
      </c>
      <c r="I148" s="279">
        <v>55.383333333333333</v>
      </c>
      <c r="J148" s="279">
        <v>55.966666666666654</v>
      </c>
      <c r="K148" s="277">
        <v>54.8</v>
      </c>
      <c r="L148" s="277">
        <v>53.4</v>
      </c>
      <c r="M148" s="277">
        <v>26.73068</v>
      </c>
    </row>
    <row r="149" spans="1:13">
      <c r="A149" s="268">
        <v>139</v>
      </c>
      <c r="B149" s="277" t="s">
        <v>362</v>
      </c>
      <c r="C149" s="278">
        <v>539.20000000000005</v>
      </c>
      <c r="D149" s="279">
        <v>540.98333333333335</v>
      </c>
      <c r="E149" s="279">
        <v>535.2166666666667</v>
      </c>
      <c r="F149" s="279">
        <v>531.23333333333335</v>
      </c>
      <c r="G149" s="279">
        <v>525.4666666666667</v>
      </c>
      <c r="H149" s="279">
        <v>544.9666666666667</v>
      </c>
      <c r="I149" s="279">
        <v>550.73333333333335</v>
      </c>
      <c r="J149" s="279">
        <v>554.7166666666667</v>
      </c>
      <c r="K149" s="277">
        <v>546.75</v>
      </c>
      <c r="L149" s="277">
        <v>537</v>
      </c>
      <c r="M149" s="277">
        <v>0.76012000000000002</v>
      </c>
    </row>
    <row r="150" spans="1:13">
      <c r="A150" s="268">
        <v>140</v>
      </c>
      <c r="B150" s="277" t="s">
        <v>1297</v>
      </c>
      <c r="C150" s="278">
        <v>1355.15</v>
      </c>
      <c r="D150" s="279">
        <v>1361.7166666666667</v>
      </c>
      <c r="E150" s="279">
        <v>1343.4333333333334</v>
      </c>
      <c r="F150" s="279">
        <v>1331.7166666666667</v>
      </c>
      <c r="G150" s="279">
        <v>1313.4333333333334</v>
      </c>
      <c r="H150" s="279">
        <v>1373.4333333333334</v>
      </c>
      <c r="I150" s="279">
        <v>1391.7166666666667</v>
      </c>
      <c r="J150" s="279">
        <v>1403.4333333333334</v>
      </c>
      <c r="K150" s="277">
        <v>1380</v>
      </c>
      <c r="L150" s="277">
        <v>1350</v>
      </c>
      <c r="M150" s="277">
        <v>1.3169999999999999E-2</v>
      </c>
    </row>
    <row r="151" spans="1:13">
      <c r="A151" s="268">
        <v>141</v>
      </c>
      <c r="B151" s="277" t="s">
        <v>97</v>
      </c>
      <c r="C151" s="278">
        <v>1250.8499999999999</v>
      </c>
      <c r="D151" s="279">
        <v>1249.0333333333335</v>
      </c>
      <c r="E151" s="279">
        <v>1232.366666666667</v>
      </c>
      <c r="F151" s="279">
        <v>1213.8833333333334</v>
      </c>
      <c r="G151" s="279">
        <v>1197.2166666666669</v>
      </c>
      <c r="H151" s="279">
        <v>1267.5166666666671</v>
      </c>
      <c r="I151" s="279">
        <v>1284.1833333333336</v>
      </c>
      <c r="J151" s="279">
        <v>1302.6666666666672</v>
      </c>
      <c r="K151" s="277">
        <v>1265.7</v>
      </c>
      <c r="L151" s="277">
        <v>1230.55</v>
      </c>
      <c r="M151" s="277">
        <v>21.873449999999998</v>
      </c>
    </row>
    <row r="152" spans="1:13">
      <c r="A152" s="268">
        <v>142</v>
      </c>
      <c r="B152" s="277" t="s">
        <v>363</v>
      </c>
      <c r="C152" s="278">
        <v>251.3</v>
      </c>
      <c r="D152" s="279">
        <v>249.43333333333337</v>
      </c>
      <c r="E152" s="279">
        <v>245.46666666666673</v>
      </c>
      <c r="F152" s="279">
        <v>239.63333333333335</v>
      </c>
      <c r="G152" s="279">
        <v>235.66666666666671</v>
      </c>
      <c r="H152" s="279">
        <v>255.26666666666674</v>
      </c>
      <c r="I152" s="279">
        <v>259.23333333333335</v>
      </c>
      <c r="J152" s="279">
        <v>265.06666666666672</v>
      </c>
      <c r="K152" s="277">
        <v>253.4</v>
      </c>
      <c r="L152" s="277">
        <v>243.6</v>
      </c>
      <c r="M152" s="277">
        <v>2.1972</v>
      </c>
    </row>
    <row r="153" spans="1:13">
      <c r="A153" s="268">
        <v>143</v>
      </c>
      <c r="B153" s="277" t="s">
        <v>98</v>
      </c>
      <c r="C153" s="278">
        <v>164.3</v>
      </c>
      <c r="D153" s="279">
        <v>165.29999999999998</v>
      </c>
      <c r="E153" s="279">
        <v>162.59999999999997</v>
      </c>
      <c r="F153" s="279">
        <v>160.89999999999998</v>
      </c>
      <c r="G153" s="279">
        <v>158.19999999999996</v>
      </c>
      <c r="H153" s="279">
        <v>166.99999999999997</v>
      </c>
      <c r="I153" s="279">
        <v>169.69999999999996</v>
      </c>
      <c r="J153" s="279">
        <v>171.39999999999998</v>
      </c>
      <c r="K153" s="277">
        <v>168</v>
      </c>
      <c r="L153" s="277">
        <v>163.6</v>
      </c>
      <c r="M153" s="277">
        <v>35.197090000000003</v>
      </c>
    </row>
    <row r="154" spans="1:13">
      <c r="A154" s="268">
        <v>144</v>
      </c>
      <c r="B154" s="277" t="s">
        <v>243</v>
      </c>
      <c r="C154" s="278">
        <v>8.4</v>
      </c>
      <c r="D154" s="279">
        <v>8.4166666666666679</v>
      </c>
      <c r="E154" s="279">
        <v>8.283333333333335</v>
      </c>
      <c r="F154" s="279">
        <v>8.1666666666666679</v>
      </c>
      <c r="G154" s="279">
        <v>8.033333333333335</v>
      </c>
      <c r="H154" s="279">
        <v>8.533333333333335</v>
      </c>
      <c r="I154" s="279">
        <v>8.6666666666666679</v>
      </c>
      <c r="J154" s="279">
        <v>8.783333333333335</v>
      </c>
      <c r="K154" s="277">
        <v>8.5500000000000007</v>
      </c>
      <c r="L154" s="277">
        <v>8.3000000000000007</v>
      </c>
      <c r="M154" s="277">
        <v>29.852039999999999</v>
      </c>
    </row>
    <row r="155" spans="1:13">
      <c r="A155" s="268">
        <v>145</v>
      </c>
      <c r="B155" s="277" t="s">
        <v>364</v>
      </c>
      <c r="C155" s="278">
        <v>356.05</v>
      </c>
      <c r="D155" s="279">
        <v>353.13333333333338</v>
      </c>
      <c r="E155" s="279">
        <v>348.76666666666677</v>
      </c>
      <c r="F155" s="279">
        <v>341.48333333333341</v>
      </c>
      <c r="G155" s="279">
        <v>337.11666666666679</v>
      </c>
      <c r="H155" s="279">
        <v>360.41666666666674</v>
      </c>
      <c r="I155" s="279">
        <v>364.78333333333342</v>
      </c>
      <c r="J155" s="279">
        <v>372.06666666666672</v>
      </c>
      <c r="K155" s="277">
        <v>357.5</v>
      </c>
      <c r="L155" s="277">
        <v>345.85</v>
      </c>
      <c r="M155" s="277">
        <v>2.6997</v>
      </c>
    </row>
    <row r="156" spans="1:13">
      <c r="A156" s="268">
        <v>146</v>
      </c>
      <c r="B156" s="277" t="s">
        <v>99</v>
      </c>
      <c r="C156" s="278">
        <v>51.75</v>
      </c>
      <c r="D156" s="279">
        <v>51.483333333333327</v>
      </c>
      <c r="E156" s="279">
        <v>50.966666666666654</v>
      </c>
      <c r="F156" s="279">
        <v>50.18333333333333</v>
      </c>
      <c r="G156" s="279">
        <v>49.666666666666657</v>
      </c>
      <c r="H156" s="279">
        <v>52.266666666666652</v>
      </c>
      <c r="I156" s="279">
        <v>52.783333333333317</v>
      </c>
      <c r="J156" s="279">
        <v>53.566666666666649</v>
      </c>
      <c r="K156" s="277">
        <v>52</v>
      </c>
      <c r="L156" s="277">
        <v>50.7</v>
      </c>
      <c r="M156" s="277">
        <v>244.11044000000001</v>
      </c>
    </row>
    <row r="157" spans="1:13">
      <c r="A157" s="268">
        <v>147</v>
      </c>
      <c r="B157" s="277" t="s">
        <v>367</v>
      </c>
      <c r="C157" s="278">
        <v>285.05</v>
      </c>
      <c r="D157" s="279">
        <v>286.93333333333334</v>
      </c>
      <c r="E157" s="279">
        <v>280.9666666666667</v>
      </c>
      <c r="F157" s="279">
        <v>276.88333333333338</v>
      </c>
      <c r="G157" s="279">
        <v>270.91666666666674</v>
      </c>
      <c r="H157" s="279">
        <v>291.01666666666665</v>
      </c>
      <c r="I157" s="279">
        <v>296.98333333333323</v>
      </c>
      <c r="J157" s="279">
        <v>301.06666666666661</v>
      </c>
      <c r="K157" s="277">
        <v>292.89999999999998</v>
      </c>
      <c r="L157" s="277">
        <v>282.85000000000002</v>
      </c>
      <c r="M157" s="277">
        <v>0.84064000000000005</v>
      </c>
    </row>
    <row r="158" spans="1:13">
      <c r="A158" s="268">
        <v>148</v>
      </c>
      <c r="B158" s="277" t="s">
        <v>366</v>
      </c>
      <c r="C158" s="278">
        <v>2584.0500000000002</v>
      </c>
      <c r="D158" s="279">
        <v>2579.9333333333334</v>
      </c>
      <c r="E158" s="279">
        <v>2544.1166666666668</v>
      </c>
      <c r="F158" s="279">
        <v>2504.1833333333334</v>
      </c>
      <c r="G158" s="279">
        <v>2468.3666666666668</v>
      </c>
      <c r="H158" s="279">
        <v>2619.8666666666668</v>
      </c>
      <c r="I158" s="279">
        <v>2655.6833333333334</v>
      </c>
      <c r="J158" s="279">
        <v>2695.6166666666668</v>
      </c>
      <c r="K158" s="277">
        <v>2615.75</v>
      </c>
      <c r="L158" s="277">
        <v>2540</v>
      </c>
      <c r="M158" s="277">
        <v>0.46936</v>
      </c>
    </row>
    <row r="159" spans="1:13">
      <c r="A159" s="268">
        <v>149</v>
      </c>
      <c r="B159" s="277" t="s">
        <v>368</v>
      </c>
      <c r="C159" s="278">
        <v>514.1</v>
      </c>
      <c r="D159" s="279">
        <v>518.88333333333333</v>
      </c>
      <c r="E159" s="279">
        <v>507.76666666666665</v>
      </c>
      <c r="F159" s="279">
        <v>501.43333333333328</v>
      </c>
      <c r="G159" s="279">
        <v>490.31666666666661</v>
      </c>
      <c r="H159" s="279">
        <v>525.2166666666667</v>
      </c>
      <c r="I159" s="279">
        <v>536.33333333333326</v>
      </c>
      <c r="J159" s="279">
        <v>542.66666666666674</v>
      </c>
      <c r="K159" s="277">
        <v>530</v>
      </c>
      <c r="L159" s="277">
        <v>512.54999999999995</v>
      </c>
      <c r="M159" s="277">
        <v>0.22411</v>
      </c>
    </row>
    <row r="160" spans="1:13">
      <c r="A160" s="268">
        <v>150</v>
      </c>
      <c r="B160" s="277" t="s">
        <v>2940</v>
      </c>
      <c r="C160" s="278">
        <v>494.95</v>
      </c>
      <c r="D160" s="279">
        <v>495.98333333333335</v>
      </c>
      <c r="E160" s="279">
        <v>483.9666666666667</v>
      </c>
      <c r="F160" s="279">
        <v>472.98333333333335</v>
      </c>
      <c r="G160" s="279">
        <v>460.9666666666667</v>
      </c>
      <c r="H160" s="279">
        <v>506.9666666666667</v>
      </c>
      <c r="I160" s="279">
        <v>518.98333333333335</v>
      </c>
      <c r="J160" s="279">
        <v>529.9666666666667</v>
      </c>
      <c r="K160" s="277">
        <v>508</v>
      </c>
      <c r="L160" s="277">
        <v>485</v>
      </c>
      <c r="M160" s="277">
        <v>0.29161999999999999</v>
      </c>
    </row>
    <row r="161" spans="1:13">
      <c r="A161" s="268">
        <v>151</v>
      </c>
      <c r="B161" s="277" t="s">
        <v>370</v>
      </c>
      <c r="C161" s="278">
        <v>134.9</v>
      </c>
      <c r="D161" s="279">
        <v>135.43333333333334</v>
      </c>
      <c r="E161" s="279">
        <v>133.66666666666669</v>
      </c>
      <c r="F161" s="279">
        <v>132.43333333333334</v>
      </c>
      <c r="G161" s="279">
        <v>130.66666666666669</v>
      </c>
      <c r="H161" s="279">
        <v>136.66666666666669</v>
      </c>
      <c r="I161" s="279">
        <v>138.43333333333334</v>
      </c>
      <c r="J161" s="279">
        <v>139.66666666666669</v>
      </c>
      <c r="K161" s="277">
        <v>137.19999999999999</v>
      </c>
      <c r="L161" s="277">
        <v>134.19999999999999</v>
      </c>
      <c r="M161" s="277">
        <v>33.553370000000001</v>
      </c>
    </row>
    <row r="162" spans="1:13">
      <c r="A162" s="268">
        <v>152</v>
      </c>
      <c r="B162" s="277" t="s">
        <v>244</v>
      </c>
      <c r="C162" s="278">
        <v>89.95</v>
      </c>
      <c r="D162" s="279">
        <v>90.05</v>
      </c>
      <c r="E162" s="279">
        <v>89.1</v>
      </c>
      <c r="F162" s="279">
        <v>88.25</v>
      </c>
      <c r="G162" s="279">
        <v>87.3</v>
      </c>
      <c r="H162" s="279">
        <v>90.899999999999991</v>
      </c>
      <c r="I162" s="279">
        <v>91.850000000000009</v>
      </c>
      <c r="J162" s="279">
        <v>92.699999999999989</v>
      </c>
      <c r="K162" s="277">
        <v>91</v>
      </c>
      <c r="L162" s="277">
        <v>89.2</v>
      </c>
      <c r="M162" s="277">
        <v>20.035270000000001</v>
      </c>
    </row>
    <row r="163" spans="1:13">
      <c r="A163" s="268">
        <v>153</v>
      </c>
      <c r="B163" s="277" t="s">
        <v>369</v>
      </c>
      <c r="C163" s="278">
        <v>70.400000000000006</v>
      </c>
      <c r="D163" s="279">
        <v>70.599999999999994</v>
      </c>
      <c r="E163" s="279">
        <v>68.899999999999991</v>
      </c>
      <c r="F163" s="279">
        <v>67.399999999999991</v>
      </c>
      <c r="G163" s="279">
        <v>65.699999999999989</v>
      </c>
      <c r="H163" s="279">
        <v>72.099999999999994</v>
      </c>
      <c r="I163" s="279">
        <v>73.799999999999983</v>
      </c>
      <c r="J163" s="279">
        <v>75.3</v>
      </c>
      <c r="K163" s="277">
        <v>72.3</v>
      </c>
      <c r="L163" s="277">
        <v>69.099999999999994</v>
      </c>
      <c r="M163" s="277">
        <v>28.13569</v>
      </c>
    </row>
    <row r="164" spans="1:13">
      <c r="A164" s="268">
        <v>154</v>
      </c>
      <c r="B164" s="277" t="s">
        <v>100</v>
      </c>
      <c r="C164" s="278">
        <v>87.75</v>
      </c>
      <c r="D164" s="279">
        <v>87.55</v>
      </c>
      <c r="E164" s="279">
        <v>86.899999999999991</v>
      </c>
      <c r="F164" s="279">
        <v>86.05</v>
      </c>
      <c r="G164" s="279">
        <v>85.399999999999991</v>
      </c>
      <c r="H164" s="279">
        <v>88.399999999999991</v>
      </c>
      <c r="I164" s="279">
        <v>89.05</v>
      </c>
      <c r="J164" s="279">
        <v>89.899999999999991</v>
      </c>
      <c r="K164" s="277">
        <v>88.2</v>
      </c>
      <c r="L164" s="277">
        <v>86.7</v>
      </c>
      <c r="M164" s="277">
        <v>92.339449999999999</v>
      </c>
    </row>
    <row r="165" spans="1:13">
      <c r="A165" s="268">
        <v>155</v>
      </c>
      <c r="B165" s="277" t="s">
        <v>375</v>
      </c>
      <c r="C165" s="278">
        <v>1865.6</v>
      </c>
      <c r="D165" s="279">
        <v>1877.2</v>
      </c>
      <c r="E165" s="279">
        <v>1846.45</v>
      </c>
      <c r="F165" s="279">
        <v>1827.3</v>
      </c>
      <c r="G165" s="279">
        <v>1796.55</v>
      </c>
      <c r="H165" s="279">
        <v>1896.3500000000001</v>
      </c>
      <c r="I165" s="279">
        <v>1927.1000000000001</v>
      </c>
      <c r="J165" s="279">
        <v>1946.2500000000002</v>
      </c>
      <c r="K165" s="277">
        <v>1907.95</v>
      </c>
      <c r="L165" s="277">
        <v>1858.05</v>
      </c>
      <c r="M165" s="277">
        <v>7.6780000000000001E-2</v>
      </c>
    </row>
    <row r="166" spans="1:13">
      <c r="A166" s="268">
        <v>156</v>
      </c>
      <c r="B166" s="277" t="s">
        <v>376</v>
      </c>
      <c r="C166" s="278">
        <v>2117.9499999999998</v>
      </c>
      <c r="D166" s="279">
        <v>2119.9500000000003</v>
      </c>
      <c r="E166" s="279">
        <v>2090.0000000000005</v>
      </c>
      <c r="F166" s="279">
        <v>2062.0500000000002</v>
      </c>
      <c r="G166" s="279">
        <v>2032.1000000000004</v>
      </c>
      <c r="H166" s="279">
        <v>2147.9000000000005</v>
      </c>
      <c r="I166" s="279">
        <v>2177.8500000000004</v>
      </c>
      <c r="J166" s="279">
        <v>2205.8000000000006</v>
      </c>
      <c r="K166" s="277">
        <v>2149.9</v>
      </c>
      <c r="L166" s="277">
        <v>2092</v>
      </c>
      <c r="M166" s="277">
        <v>0.12889</v>
      </c>
    </row>
    <row r="167" spans="1:13">
      <c r="A167" s="268">
        <v>157</v>
      </c>
      <c r="B167" s="277" t="s">
        <v>372</v>
      </c>
      <c r="C167" s="278">
        <v>419.7</v>
      </c>
      <c r="D167" s="279">
        <v>422.18333333333334</v>
      </c>
      <c r="E167" s="279">
        <v>416.51666666666665</v>
      </c>
      <c r="F167" s="279">
        <v>413.33333333333331</v>
      </c>
      <c r="G167" s="279">
        <v>407.66666666666663</v>
      </c>
      <c r="H167" s="279">
        <v>425.36666666666667</v>
      </c>
      <c r="I167" s="279">
        <v>431.0333333333333</v>
      </c>
      <c r="J167" s="279">
        <v>434.2166666666667</v>
      </c>
      <c r="K167" s="277">
        <v>427.85</v>
      </c>
      <c r="L167" s="277">
        <v>419</v>
      </c>
      <c r="M167" s="277">
        <v>9.919E-2</v>
      </c>
    </row>
    <row r="168" spans="1:13">
      <c r="A168" s="268">
        <v>158</v>
      </c>
      <c r="B168" s="277" t="s">
        <v>382</v>
      </c>
      <c r="C168" s="278">
        <v>237.5</v>
      </c>
      <c r="D168" s="279">
        <v>238.2166666666667</v>
      </c>
      <c r="E168" s="279">
        <v>234.8333333333334</v>
      </c>
      <c r="F168" s="279">
        <v>232.16666666666671</v>
      </c>
      <c r="G168" s="279">
        <v>228.78333333333342</v>
      </c>
      <c r="H168" s="279">
        <v>240.88333333333338</v>
      </c>
      <c r="I168" s="279">
        <v>244.26666666666671</v>
      </c>
      <c r="J168" s="279">
        <v>246.93333333333337</v>
      </c>
      <c r="K168" s="277">
        <v>241.6</v>
      </c>
      <c r="L168" s="277">
        <v>235.55</v>
      </c>
      <c r="M168" s="277">
        <v>0.76687000000000005</v>
      </c>
    </row>
    <row r="169" spans="1:13">
      <c r="A169" s="268">
        <v>159</v>
      </c>
      <c r="B169" s="277" t="s">
        <v>373</v>
      </c>
      <c r="C169" s="278">
        <v>92.2</v>
      </c>
      <c r="D169" s="279">
        <v>92.3</v>
      </c>
      <c r="E169" s="279">
        <v>90.399999999999991</v>
      </c>
      <c r="F169" s="279">
        <v>88.6</v>
      </c>
      <c r="G169" s="279">
        <v>86.699999999999989</v>
      </c>
      <c r="H169" s="279">
        <v>94.1</v>
      </c>
      <c r="I169" s="279">
        <v>96</v>
      </c>
      <c r="J169" s="279">
        <v>97.8</v>
      </c>
      <c r="K169" s="277">
        <v>94.2</v>
      </c>
      <c r="L169" s="277">
        <v>90.5</v>
      </c>
      <c r="M169" s="277">
        <v>0.24922</v>
      </c>
    </row>
    <row r="170" spans="1:13">
      <c r="A170" s="268">
        <v>160</v>
      </c>
      <c r="B170" s="277" t="s">
        <v>374</v>
      </c>
      <c r="C170" s="278">
        <v>161.4</v>
      </c>
      <c r="D170" s="279">
        <v>161.38333333333333</v>
      </c>
      <c r="E170" s="279">
        <v>160.01666666666665</v>
      </c>
      <c r="F170" s="279">
        <v>158.63333333333333</v>
      </c>
      <c r="G170" s="279">
        <v>157.26666666666665</v>
      </c>
      <c r="H170" s="279">
        <v>162.76666666666665</v>
      </c>
      <c r="I170" s="279">
        <v>164.13333333333333</v>
      </c>
      <c r="J170" s="279">
        <v>165.51666666666665</v>
      </c>
      <c r="K170" s="277">
        <v>162.75</v>
      </c>
      <c r="L170" s="277">
        <v>160</v>
      </c>
      <c r="M170" s="277">
        <v>0.80891999999999997</v>
      </c>
    </row>
    <row r="171" spans="1:13">
      <c r="A171" s="268">
        <v>161</v>
      </c>
      <c r="B171" s="277" t="s">
        <v>245</v>
      </c>
      <c r="C171" s="278">
        <v>125.65</v>
      </c>
      <c r="D171" s="279">
        <v>126.60000000000001</v>
      </c>
      <c r="E171" s="279">
        <v>124.05000000000001</v>
      </c>
      <c r="F171" s="279">
        <v>122.45</v>
      </c>
      <c r="G171" s="279">
        <v>119.9</v>
      </c>
      <c r="H171" s="279">
        <v>128.20000000000002</v>
      </c>
      <c r="I171" s="279">
        <v>130.75</v>
      </c>
      <c r="J171" s="279">
        <v>132.35000000000002</v>
      </c>
      <c r="K171" s="277">
        <v>129.15</v>
      </c>
      <c r="L171" s="277">
        <v>125</v>
      </c>
      <c r="M171" s="277">
        <v>2.9223499999999998</v>
      </c>
    </row>
    <row r="172" spans="1:13">
      <c r="A172" s="268">
        <v>162</v>
      </c>
      <c r="B172" s="277" t="s">
        <v>378</v>
      </c>
      <c r="C172" s="278">
        <v>5394.8</v>
      </c>
      <c r="D172" s="279">
        <v>5399.9333333333334</v>
      </c>
      <c r="E172" s="279">
        <v>5369.8666666666668</v>
      </c>
      <c r="F172" s="279">
        <v>5344.9333333333334</v>
      </c>
      <c r="G172" s="279">
        <v>5314.8666666666668</v>
      </c>
      <c r="H172" s="279">
        <v>5424.8666666666668</v>
      </c>
      <c r="I172" s="279">
        <v>5454.9333333333343</v>
      </c>
      <c r="J172" s="279">
        <v>5479.8666666666668</v>
      </c>
      <c r="K172" s="277">
        <v>5430</v>
      </c>
      <c r="L172" s="277">
        <v>5375</v>
      </c>
      <c r="M172" s="277">
        <v>2.5649999999999999E-2</v>
      </c>
    </row>
    <row r="173" spans="1:13">
      <c r="A173" s="268">
        <v>163</v>
      </c>
      <c r="B173" s="277" t="s">
        <v>379</v>
      </c>
      <c r="C173" s="278">
        <v>1578.95</v>
      </c>
      <c r="D173" s="279">
        <v>1581.6333333333334</v>
      </c>
      <c r="E173" s="279">
        <v>1568.3666666666668</v>
      </c>
      <c r="F173" s="279">
        <v>1557.7833333333333</v>
      </c>
      <c r="G173" s="279">
        <v>1544.5166666666667</v>
      </c>
      <c r="H173" s="279">
        <v>1592.2166666666669</v>
      </c>
      <c r="I173" s="279">
        <v>1605.4833333333338</v>
      </c>
      <c r="J173" s="279">
        <v>1616.0666666666671</v>
      </c>
      <c r="K173" s="277">
        <v>1594.9</v>
      </c>
      <c r="L173" s="277">
        <v>1571.05</v>
      </c>
      <c r="M173" s="277">
        <v>0.60446</v>
      </c>
    </row>
    <row r="174" spans="1:13">
      <c r="A174" s="268">
        <v>164</v>
      </c>
      <c r="B174" s="277" t="s">
        <v>101</v>
      </c>
      <c r="C174" s="278">
        <v>490.6</v>
      </c>
      <c r="D174" s="279">
        <v>494.76666666666665</v>
      </c>
      <c r="E174" s="279">
        <v>484.5333333333333</v>
      </c>
      <c r="F174" s="279">
        <v>478.46666666666664</v>
      </c>
      <c r="G174" s="279">
        <v>468.23333333333329</v>
      </c>
      <c r="H174" s="279">
        <v>500.83333333333331</v>
      </c>
      <c r="I174" s="279">
        <v>511.06666666666666</v>
      </c>
      <c r="J174" s="279">
        <v>517.13333333333333</v>
      </c>
      <c r="K174" s="277">
        <v>505</v>
      </c>
      <c r="L174" s="277">
        <v>488.7</v>
      </c>
      <c r="M174" s="277">
        <v>31.247340000000001</v>
      </c>
    </row>
    <row r="175" spans="1:13">
      <c r="A175" s="268">
        <v>165</v>
      </c>
      <c r="B175" s="277" t="s">
        <v>387</v>
      </c>
      <c r="C175" s="278">
        <v>47.75</v>
      </c>
      <c r="D175" s="279">
        <v>47.966666666666669</v>
      </c>
      <c r="E175" s="279">
        <v>46.283333333333339</v>
      </c>
      <c r="F175" s="279">
        <v>44.81666666666667</v>
      </c>
      <c r="G175" s="279">
        <v>43.13333333333334</v>
      </c>
      <c r="H175" s="279">
        <v>49.433333333333337</v>
      </c>
      <c r="I175" s="279">
        <v>51.116666666666674</v>
      </c>
      <c r="J175" s="279">
        <v>52.583333333333336</v>
      </c>
      <c r="K175" s="277">
        <v>49.65</v>
      </c>
      <c r="L175" s="277">
        <v>46.5</v>
      </c>
      <c r="M175" s="277">
        <v>78.677319999999995</v>
      </c>
    </row>
    <row r="176" spans="1:13">
      <c r="A176" s="268">
        <v>166</v>
      </c>
      <c r="B176" s="277" t="s">
        <v>1396</v>
      </c>
      <c r="C176" s="278">
        <v>3763.65</v>
      </c>
      <c r="D176" s="279">
        <v>3801.8333333333335</v>
      </c>
      <c r="E176" s="279">
        <v>3711.8166666666671</v>
      </c>
      <c r="F176" s="279">
        <v>3659.9833333333336</v>
      </c>
      <c r="G176" s="279">
        <v>3569.9666666666672</v>
      </c>
      <c r="H176" s="279">
        <v>3853.666666666667</v>
      </c>
      <c r="I176" s="279">
        <v>3943.6833333333334</v>
      </c>
      <c r="J176" s="279">
        <v>3995.5166666666669</v>
      </c>
      <c r="K176" s="277">
        <v>3891.85</v>
      </c>
      <c r="L176" s="277">
        <v>3750</v>
      </c>
      <c r="M176" s="277">
        <v>0.78420000000000001</v>
      </c>
    </row>
    <row r="177" spans="1:13">
      <c r="A177" s="268">
        <v>167</v>
      </c>
      <c r="B177" s="277" t="s">
        <v>103</v>
      </c>
      <c r="C177" s="278">
        <v>23.4</v>
      </c>
      <c r="D177" s="279">
        <v>23.466666666666669</v>
      </c>
      <c r="E177" s="279">
        <v>23.133333333333336</v>
      </c>
      <c r="F177" s="279">
        <v>22.866666666666667</v>
      </c>
      <c r="G177" s="279">
        <v>22.533333333333335</v>
      </c>
      <c r="H177" s="279">
        <v>23.733333333333338</v>
      </c>
      <c r="I177" s="279">
        <v>24.066666666666666</v>
      </c>
      <c r="J177" s="279">
        <v>24.333333333333339</v>
      </c>
      <c r="K177" s="277">
        <v>23.8</v>
      </c>
      <c r="L177" s="277">
        <v>23.2</v>
      </c>
      <c r="M177" s="277">
        <v>38.989460000000001</v>
      </c>
    </row>
    <row r="178" spans="1:13">
      <c r="A178" s="268">
        <v>168</v>
      </c>
      <c r="B178" s="277" t="s">
        <v>388</v>
      </c>
      <c r="C178" s="278">
        <v>210.2</v>
      </c>
      <c r="D178" s="279">
        <v>210.46666666666667</v>
      </c>
      <c r="E178" s="279">
        <v>208.13333333333333</v>
      </c>
      <c r="F178" s="279">
        <v>206.06666666666666</v>
      </c>
      <c r="G178" s="279">
        <v>203.73333333333332</v>
      </c>
      <c r="H178" s="279">
        <v>212.53333333333333</v>
      </c>
      <c r="I178" s="279">
        <v>214.86666666666665</v>
      </c>
      <c r="J178" s="279">
        <v>216.93333333333334</v>
      </c>
      <c r="K178" s="277">
        <v>212.8</v>
      </c>
      <c r="L178" s="277">
        <v>208.4</v>
      </c>
      <c r="M178" s="277">
        <v>6.5349399999999997</v>
      </c>
    </row>
    <row r="179" spans="1:13">
      <c r="A179" s="268">
        <v>169</v>
      </c>
      <c r="B179" s="277" t="s">
        <v>380</v>
      </c>
      <c r="C179" s="278">
        <v>911.55</v>
      </c>
      <c r="D179" s="279">
        <v>914.1</v>
      </c>
      <c r="E179" s="279">
        <v>903.5</v>
      </c>
      <c r="F179" s="279">
        <v>895.44999999999993</v>
      </c>
      <c r="G179" s="279">
        <v>884.84999999999991</v>
      </c>
      <c r="H179" s="279">
        <v>922.15000000000009</v>
      </c>
      <c r="I179" s="279">
        <v>932.75000000000023</v>
      </c>
      <c r="J179" s="279">
        <v>940.80000000000018</v>
      </c>
      <c r="K179" s="277">
        <v>924.7</v>
      </c>
      <c r="L179" s="277">
        <v>906.05</v>
      </c>
      <c r="M179" s="277">
        <v>0.3634</v>
      </c>
    </row>
    <row r="180" spans="1:13">
      <c r="A180" s="268">
        <v>170</v>
      </c>
      <c r="B180" s="277" t="s">
        <v>246</v>
      </c>
      <c r="C180" s="278">
        <v>528.95000000000005</v>
      </c>
      <c r="D180" s="279">
        <v>525.58333333333337</v>
      </c>
      <c r="E180" s="279">
        <v>509.16666666666674</v>
      </c>
      <c r="F180" s="279">
        <v>489.38333333333338</v>
      </c>
      <c r="G180" s="279">
        <v>472.96666666666675</v>
      </c>
      <c r="H180" s="279">
        <v>545.36666666666679</v>
      </c>
      <c r="I180" s="279">
        <v>561.78333333333353</v>
      </c>
      <c r="J180" s="279">
        <v>581.56666666666672</v>
      </c>
      <c r="K180" s="277">
        <v>542</v>
      </c>
      <c r="L180" s="277">
        <v>505.8</v>
      </c>
      <c r="M180" s="277">
        <v>3.97627</v>
      </c>
    </row>
    <row r="181" spans="1:13">
      <c r="A181" s="268">
        <v>171</v>
      </c>
      <c r="B181" s="277" t="s">
        <v>104</v>
      </c>
      <c r="C181" s="278">
        <v>740.65</v>
      </c>
      <c r="D181" s="279">
        <v>745.91666666666663</v>
      </c>
      <c r="E181" s="279">
        <v>729.83333333333326</v>
      </c>
      <c r="F181" s="279">
        <v>719.01666666666665</v>
      </c>
      <c r="G181" s="279">
        <v>702.93333333333328</v>
      </c>
      <c r="H181" s="279">
        <v>756.73333333333323</v>
      </c>
      <c r="I181" s="279">
        <v>772.81666666666649</v>
      </c>
      <c r="J181" s="279">
        <v>783.63333333333321</v>
      </c>
      <c r="K181" s="277">
        <v>762</v>
      </c>
      <c r="L181" s="277">
        <v>735.1</v>
      </c>
      <c r="M181" s="277">
        <v>17.147970000000001</v>
      </c>
    </row>
    <row r="182" spans="1:13">
      <c r="A182" s="268">
        <v>172</v>
      </c>
      <c r="B182" s="277" t="s">
        <v>247</v>
      </c>
      <c r="C182" s="278">
        <v>402</v>
      </c>
      <c r="D182" s="279">
        <v>404.83333333333331</v>
      </c>
      <c r="E182" s="279">
        <v>396.66666666666663</v>
      </c>
      <c r="F182" s="279">
        <v>391.33333333333331</v>
      </c>
      <c r="G182" s="279">
        <v>383.16666666666663</v>
      </c>
      <c r="H182" s="279">
        <v>410.16666666666663</v>
      </c>
      <c r="I182" s="279">
        <v>418.33333333333326</v>
      </c>
      <c r="J182" s="279">
        <v>423.66666666666663</v>
      </c>
      <c r="K182" s="277">
        <v>413</v>
      </c>
      <c r="L182" s="277">
        <v>399.5</v>
      </c>
      <c r="M182" s="277">
        <v>0.51968999999999999</v>
      </c>
    </row>
    <row r="183" spans="1:13">
      <c r="A183" s="268">
        <v>173</v>
      </c>
      <c r="B183" s="277" t="s">
        <v>248</v>
      </c>
      <c r="C183" s="278">
        <v>902.9</v>
      </c>
      <c r="D183" s="279">
        <v>896.56666666666661</v>
      </c>
      <c r="E183" s="279">
        <v>879.33333333333326</v>
      </c>
      <c r="F183" s="279">
        <v>855.76666666666665</v>
      </c>
      <c r="G183" s="279">
        <v>838.5333333333333</v>
      </c>
      <c r="H183" s="279">
        <v>920.13333333333321</v>
      </c>
      <c r="I183" s="279">
        <v>937.36666666666656</v>
      </c>
      <c r="J183" s="279">
        <v>960.93333333333317</v>
      </c>
      <c r="K183" s="277">
        <v>913.8</v>
      </c>
      <c r="L183" s="277">
        <v>873</v>
      </c>
      <c r="M183" s="277">
        <v>12.28776</v>
      </c>
    </row>
    <row r="184" spans="1:13">
      <c r="A184" s="268">
        <v>174</v>
      </c>
      <c r="B184" s="277" t="s">
        <v>389</v>
      </c>
      <c r="C184" s="278">
        <v>86.75</v>
      </c>
      <c r="D184" s="279">
        <v>85.816666666666663</v>
      </c>
      <c r="E184" s="279">
        <v>84.033333333333331</v>
      </c>
      <c r="F184" s="279">
        <v>81.316666666666663</v>
      </c>
      <c r="G184" s="279">
        <v>79.533333333333331</v>
      </c>
      <c r="H184" s="279">
        <v>88.533333333333331</v>
      </c>
      <c r="I184" s="279">
        <v>90.316666666666663</v>
      </c>
      <c r="J184" s="279">
        <v>93.033333333333331</v>
      </c>
      <c r="K184" s="277">
        <v>87.6</v>
      </c>
      <c r="L184" s="277">
        <v>83.1</v>
      </c>
      <c r="M184" s="277">
        <v>2.1311499999999999</v>
      </c>
    </row>
    <row r="185" spans="1:13">
      <c r="A185" s="268">
        <v>175</v>
      </c>
      <c r="B185" s="277" t="s">
        <v>381</v>
      </c>
      <c r="C185" s="278">
        <v>382.6</v>
      </c>
      <c r="D185" s="279">
        <v>382.61666666666662</v>
      </c>
      <c r="E185" s="279">
        <v>376.53333333333325</v>
      </c>
      <c r="F185" s="279">
        <v>370.46666666666664</v>
      </c>
      <c r="G185" s="279">
        <v>364.38333333333327</v>
      </c>
      <c r="H185" s="279">
        <v>388.68333333333322</v>
      </c>
      <c r="I185" s="279">
        <v>394.76666666666659</v>
      </c>
      <c r="J185" s="279">
        <v>400.8333333333332</v>
      </c>
      <c r="K185" s="277">
        <v>388.7</v>
      </c>
      <c r="L185" s="277">
        <v>376.55</v>
      </c>
      <c r="M185" s="277">
        <v>24.237500000000001</v>
      </c>
    </row>
    <row r="186" spans="1:13">
      <c r="A186" s="268">
        <v>176</v>
      </c>
      <c r="B186" s="277" t="s">
        <v>249</v>
      </c>
      <c r="C186" s="278">
        <v>197.5</v>
      </c>
      <c r="D186" s="279">
        <v>197.88333333333333</v>
      </c>
      <c r="E186" s="279">
        <v>191.06666666666666</v>
      </c>
      <c r="F186" s="279">
        <v>184.63333333333333</v>
      </c>
      <c r="G186" s="279">
        <v>177.81666666666666</v>
      </c>
      <c r="H186" s="279">
        <v>204.31666666666666</v>
      </c>
      <c r="I186" s="279">
        <v>211.13333333333333</v>
      </c>
      <c r="J186" s="279">
        <v>217.56666666666666</v>
      </c>
      <c r="K186" s="277">
        <v>204.7</v>
      </c>
      <c r="L186" s="277">
        <v>191.45</v>
      </c>
      <c r="M186" s="277">
        <v>9.3141999999999996</v>
      </c>
    </row>
    <row r="187" spans="1:13">
      <c r="A187" s="268">
        <v>177</v>
      </c>
      <c r="B187" s="277" t="s">
        <v>105</v>
      </c>
      <c r="C187" s="278">
        <v>757.7</v>
      </c>
      <c r="D187" s="279">
        <v>752.7166666666667</v>
      </c>
      <c r="E187" s="279">
        <v>745.48333333333335</v>
      </c>
      <c r="F187" s="279">
        <v>733.26666666666665</v>
      </c>
      <c r="G187" s="279">
        <v>726.0333333333333</v>
      </c>
      <c r="H187" s="279">
        <v>764.93333333333339</v>
      </c>
      <c r="I187" s="279">
        <v>772.16666666666674</v>
      </c>
      <c r="J187" s="279">
        <v>784.38333333333344</v>
      </c>
      <c r="K187" s="277">
        <v>759.95</v>
      </c>
      <c r="L187" s="277">
        <v>740.5</v>
      </c>
      <c r="M187" s="277">
        <v>18.546209999999999</v>
      </c>
    </row>
    <row r="188" spans="1:13">
      <c r="A188" s="268">
        <v>178</v>
      </c>
      <c r="B188" s="277" t="s">
        <v>383</v>
      </c>
      <c r="C188" s="278">
        <v>75.75</v>
      </c>
      <c r="D188" s="279">
        <v>75.733333333333334</v>
      </c>
      <c r="E188" s="279">
        <v>74.766666666666666</v>
      </c>
      <c r="F188" s="279">
        <v>73.783333333333331</v>
      </c>
      <c r="G188" s="279">
        <v>72.816666666666663</v>
      </c>
      <c r="H188" s="279">
        <v>76.716666666666669</v>
      </c>
      <c r="I188" s="279">
        <v>77.683333333333337</v>
      </c>
      <c r="J188" s="279">
        <v>78.666666666666671</v>
      </c>
      <c r="K188" s="277">
        <v>76.7</v>
      </c>
      <c r="L188" s="277">
        <v>74.75</v>
      </c>
      <c r="M188" s="277">
        <v>3.8484799999999999</v>
      </c>
    </row>
    <row r="189" spans="1:13">
      <c r="A189" s="268">
        <v>179</v>
      </c>
      <c r="B189" s="277" t="s">
        <v>384</v>
      </c>
      <c r="C189" s="278">
        <v>549.95000000000005</v>
      </c>
      <c r="D189" s="279">
        <v>554.66666666666663</v>
      </c>
      <c r="E189" s="279">
        <v>540.5333333333333</v>
      </c>
      <c r="F189" s="279">
        <v>531.11666666666667</v>
      </c>
      <c r="G189" s="279">
        <v>516.98333333333335</v>
      </c>
      <c r="H189" s="279">
        <v>564.08333333333326</v>
      </c>
      <c r="I189" s="279">
        <v>578.2166666666667</v>
      </c>
      <c r="J189" s="279">
        <v>587.63333333333321</v>
      </c>
      <c r="K189" s="277">
        <v>568.79999999999995</v>
      </c>
      <c r="L189" s="277">
        <v>545.25</v>
      </c>
      <c r="M189" s="277">
        <v>0.25561</v>
      </c>
    </row>
    <row r="190" spans="1:13">
      <c r="A190" s="268">
        <v>180</v>
      </c>
      <c r="B190" s="277" t="s">
        <v>1439</v>
      </c>
      <c r="C190" s="278">
        <v>220.45</v>
      </c>
      <c r="D190" s="279">
        <v>220.85</v>
      </c>
      <c r="E190" s="279">
        <v>217.29999999999998</v>
      </c>
      <c r="F190" s="279">
        <v>214.14999999999998</v>
      </c>
      <c r="G190" s="279">
        <v>210.59999999999997</v>
      </c>
      <c r="H190" s="279">
        <v>224</v>
      </c>
      <c r="I190" s="279">
        <v>227.55</v>
      </c>
      <c r="J190" s="279">
        <v>230.70000000000002</v>
      </c>
      <c r="K190" s="277">
        <v>224.4</v>
      </c>
      <c r="L190" s="277">
        <v>217.7</v>
      </c>
      <c r="M190" s="277">
        <v>2.4531100000000001</v>
      </c>
    </row>
    <row r="191" spans="1:13">
      <c r="A191" s="268">
        <v>181</v>
      </c>
      <c r="B191" s="277" t="s">
        <v>390</v>
      </c>
      <c r="C191" s="278">
        <v>66.3</v>
      </c>
      <c r="D191" s="279">
        <v>66.11666666666666</v>
      </c>
      <c r="E191" s="279">
        <v>65.333333333333314</v>
      </c>
      <c r="F191" s="279">
        <v>64.36666666666666</v>
      </c>
      <c r="G191" s="279">
        <v>63.583333333333314</v>
      </c>
      <c r="H191" s="279">
        <v>67.083333333333314</v>
      </c>
      <c r="I191" s="279">
        <v>67.866666666666646</v>
      </c>
      <c r="J191" s="279">
        <v>68.833333333333314</v>
      </c>
      <c r="K191" s="277">
        <v>66.900000000000006</v>
      </c>
      <c r="L191" s="277">
        <v>65.150000000000006</v>
      </c>
      <c r="M191" s="277">
        <v>21.617450000000002</v>
      </c>
    </row>
    <row r="192" spans="1:13">
      <c r="A192" s="268">
        <v>182</v>
      </c>
      <c r="B192" s="277" t="s">
        <v>250</v>
      </c>
      <c r="C192" s="278">
        <v>198.75</v>
      </c>
      <c r="D192" s="279">
        <v>200.71666666666667</v>
      </c>
      <c r="E192" s="279">
        <v>196.23333333333335</v>
      </c>
      <c r="F192" s="279">
        <v>193.71666666666667</v>
      </c>
      <c r="G192" s="279">
        <v>189.23333333333335</v>
      </c>
      <c r="H192" s="279">
        <v>203.23333333333335</v>
      </c>
      <c r="I192" s="279">
        <v>207.71666666666664</v>
      </c>
      <c r="J192" s="279">
        <v>210.23333333333335</v>
      </c>
      <c r="K192" s="277">
        <v>205.2</v>
      </c>
      <c r="L192" s="277">
        <v>198.2</v>
      </c>
      <c r="M192" s="277">
        <v>2.5998999999999999</v>
      </c>
    </row>
    <row r="193" spans="1:13">
      <c r="A193" s="268">
        <v>183</v>
      </c>
      <c r="B193" s="277" t="s">
        <v>385</v>
      </c>
      <c r="C193" s="278">
        <v>334.05</v>
      </c>
      <c r="D193" s="279">
        <v>335.2</v>
      </c>
      <c r="E193" s="279">
        <v>328.59999999999997</v>
      </c>
      <c r="F193" s="279">
        <v>323.14999999999998</v>
      </c>
      <c r="G193" s="279">
        <v>316.54999999999995</v>
      </c>
      <c r="H193" s="279">
        <v>340.65</v>
      </c>
      <c r="I193" s="279">
        <v>347.25</v>
      </c>
      <c r="J193" s="279">
        <v>352.7</v>
      </c>
      <c r="K193" s="277">
        <v>341.8</v>
      </c>
      <c r="L193" s="277">
        <v>329.75</v>
      </c>
      <c r="M193" s="277">
        <v>0.83143999999999996</v>
      </c>
    </row>
    <row r="194" spans="1:13">
      <c r="A194" s="268">
        <v>184</v>
      </c>
      <c r="B194" s="277" t="s">
        <v>386</v>
      </c>
      <c r="C194" s="278">
        <v>310.85000000000002</v>
      </c>
      <c r="D194" s="279">
        <v>311.95</v>
      </c>
      <c r="E194" s="279">
        <v>308.89999999999998</v>
      </c>
      <c r="F194" s="279">
        <v>306.95</v>
      </c>
      <c r="G194" s="279">
        <v>303.89999999999998</v>
      </c>
      <c r="H194" s="279">
        <v>313.89999999999998</v>
      </c>
      <c r="I194" s="279">
        <v>316.95000000000005</v>
      </c>
      <c r="J194" s="279">
        <v>318.89999999999998</v>
      </c>
      <c r="K194" s="277">
        <v>315</v>
      </c>
      <c r="L194" s="277">
        <v>310</v>
      </c>
      <c r="M194" s="277">
        <v>2.4472800000000001</v>
      </c>
    </row>
    <row r="195" spans="1:13">
      <c r="A195" s="268">
        <v>185</v>
      </c>
      <c r="B195" s="277" t="s">
        <v>391</v>
      </c>
      <c r="C195" s="278">
        <v>641</v>
      </c>
      <c r="D195" s="279">
        <v>639.86666666666667</v>
      </c>
      <c r="E195" s="279">
        <v>629.13333333333333</v>
      </c>
      <c r="F195" s="279">
        <v>617.26666666666665</v>
      </c>
      <c r="G195" s="279">
        <v>606.5333333333333</v>
      </c>
      <c r="H195" s="279">
        <v>651.73333333333335</v>
      </c>
      <c r="I195" s="279">
        <v>662.4666666666667</v>
      </c>
      <c r="J195" s="279">
        <v>674.33333333333337</v>
      </c>
      <c r="K195" s="277">
        <v>650.6</v>
      </c>
      <c r="L195" s="277">
        <v>628</v>
      </c>
      <c r="M195" s="277">
        <v>0.14901</v>
      </c>
    </row>
    <row r="196" spans="1:13">
      <c r="A196" s="268">
        <v>186</v>
      </c>
      <c r="B196" s="277" t="s">
        <v>399</v>
      </c>
      <c r="C196" s="278">
        <v>821.4</v>
      </c>
      <c r="D196" s="279">
        <v>821.5</v>
      </c>
      <c r="E196" s="279">
        <v>814.3</v>
      </c>
      <c r="F196" s="279">
        <v>807.19999999999993</v>
      </c>
      <c r="G196" s="279">
        <v>799.99999999999989</v>
      </c>
      <c r="H196" s="279">
        <v>828.6</v>
      </c>
      <c r="I196" s="279">
        <v>835.80000000000007</v>
      </c>
      <c r="J196" s="279">
        <v>842.90000000000009</v>
      </c>
      <c r="K196" s="277">
        <v>828.7</v>
      </c>
      <c r="L196" s="277">
        <v>814.4</v>
      </c>
      <c r="M196" s="277">
        <v>3.8684599999999998</v>
      </c>
    </row>
    <row r="197" spans="1:13">
      <c r="A197" s="268">
        <v>187</v>
      </c>
      <c r="B197" s="277" t="s">
        <v>392</v>
      </c>
      <c r="C197" s="278">
        <v>32.299999999999997</v>
      </c>
      <c r="D197" s="279">
        <v>31.966666666666669</v>
      </c>
      <c r="E197" s="279">
        <v>31.433333333333337</v>
      </c>
      <c r="F197" s="279">
        <v>30.56666666666667</v>
      </c>
      <c r="G197" s="279">
        <v>30.033333333333339</v>
      </c>
      <c r="H197" s="279">
        <v>32.833333333333336</v>
      </c>
      <c r="I197" s="279">
        <v>33.366666666666667</v>
      </c>
      <c r="J197" s="279">
        <v>34.233333333333334</v>
      </c>
      <c r="K197" s="277">
        <v>32.5</v>
      </c>
      <c r="L197" s="277">
        <v>31.1</v>
      </c>
      <c r="M197" s="277">
        <v>1.82687</v>
      </c>
    </row>
    <row r="198" spans="1:13">
      <c r="A198" s="268">
        <v>188</v>
      </c>
      <c r="B198" s="277" t="s">
        <v>393</v>
      </c>
      <c r="C198" s="278">
        <v>839.75</v>
      </c>
      <c r="D198" s="279">
        <v>843.18333333333339</v>
      </c>
      <c r="E198" s="279">
        <v>829.51666666666677</v>
      </c>
      <c r="F198" s="279">
        <v>819.28333333333342</v>
      </c>
      <c r="G198" s="279">
        <v>805.61666666666679</v>
      </c>
      <c r="H198" s="279">
        <v>853.41666666666674</v>
      </c>
      <c r="I198" s="279">
        <v>867.08333333333326</v>
      </c>
      <c r="J198" s="279">
        <v>877.31666666666672</v>
      </c>
      <c r="K198" s="277">
        <v>856.85</v>
      </c>
      <c r="L198" s="277">
        <v>832.95</v>
      </c>
      <c r="M198" s="277">
        <v>0.61656999999999995</v>
      </c>
    </row>
    <row r="199" spans="1:13">
      <c r="A199" s="268">
        <v>189</v>
      </c>
      <c r="B199" s="277" t="s">
        <v>106</v>
      </c>
      <c r="C199" s="278">
        <v>687.95</v>
      </c>
      <c r="D199" s="279">
        <v>686.66666666666663</v>
      </c>
      <c r="E199" s="279">
        <v>674.38333333333321</v>
      </c>
      <c r="F199" s="279">
        <v>660.81666666666661</v>
      </c>
      <c r="G199" s="279">
        <v>648.53333333333319</v>
      </c>
      <c r="H199" s="279">
        <v>700.23333333333323</v>
      </c>
      <c r="I199" s="279">
        <v>712.51666666666677</v>
      </c>
      <c r="J199" s="279">
        <v>726.08333333333326</v>
      </c>
      <c r="K199" s="277">
        <v>698.95</v>
      </c>
      <c r="L199" s="277">
        <v>673.1</v>
      </c>
      <c r="M199" s="277">
        <v>37.88156</v>
      </c>
    </row>
    <row r="200" spans="1:13">
      <c r="A200" s="268">
        <v>190</v>
      </c>
      <c r="B200" s="277" t="s">
        <v>108</v>
      </c>
      <c r="C200" s="278">
        <v>829.15</v>
      </c>
      <c r="D200" s="279">
        <v>828.78333333333342</v>
      </c>
      <c r="E200" s="279">
        <v>823.06666666666683</v>
      </c>
      <c r="F200" s="279">
        <v>816.98333333333346</v>
      </c>
      <c r="G200" s="279">
        <v>811.26666666666688</v>
      </c>
      <c r="H200" s="279">
        <v>834.86666666666679</v>
      </c>
      <c r="I200" s="279">
        <v>840.58333333333326</v>
      </c>
      <c r="J200" s="279">
        <v>846.66666666666674</v>
      </c>
      <c r="K200" s="277">
        <v>834.5</v>
      </c>
      <c r="L200" s="277">
        <v>822.7</v>
      </c>
      <c r="M200" s="277">
        <v>78.485200000000006</v>
      </c>
    </row>
    <row r="201" spans="1:13">
      <c r="A201" s="268">
        <v>191</v>
      </c>
      <c r="B201" s="277" t="s">
        <v>109</v>
      </c>
      <c r="C201" s="278">
        <v>1934.4</v>
      </c>
      <c r="D201" s="279">
        <v>1893.75</v>
      </c>
      <c r="E201" s="279">
        <v>1843.8</v>
      </c>
      <c r="F201" s="279">
        <v>1753.2</v>
      </c>
      <c r="G201" s="279">
        <v>1703.25</v>
      </c>
      <c r="H201" s="279">
        <v>1984.35</v>
      </c>
      <c r="I201" s="279">
        <v>2034.2999999999997</v>
      </c>
      <c r="J201" s="279">
        <v>2124.8999999999996</v>
      </c>
      <c r="K201" s="277">
        <v>1943.7</v>
      </c>
      <c r="L201" s="277">
        <v>1803.15</v>
      </c>
      <c r="M201" s="277">
        <v>168.29628</v>
      </c>
    </row>
    <row r="202" spans="1:13">
      <c r="A202" s="268">
        <v>192</v>
      </c>
      <c r="B202" s="277" t="s">
        <v>252</v>
      </c>
      <c r="C202" s="278">
        <v>2318.5500000000002</v>
      </c>
      <c r="D202" s="279">
        <v>2311.15</v>
      </c>
      <c r="E202" s="279">
        <v>2296.4</v>
      </c>
      <c r="F202" s="279">
        <v>2274.25</v>
      </c>
      <c r="G202" s="279">
        <v>2259.5</v>
      </c>
      <c r="H202" s="279">
        <v>2333.3000000000002</v>
      </c>
      <c r="I202" s="279">
        <v>2348.0500000000002</v>
      </c>
      <c r="J202" s="279">
        <v>2370.2000000000003</v>
      </c>
      <c r="K202" s="277">
        <v>2325.9</v>
      </c>
      <c r="L202" s="277">
        <v>2289</v>
      </c>
      <c r="M202" s="277">
        <v>1.63856</v>
      </c>
    </row>
    <row r="203" spans="1:13">
      <c r="A203" s="268">
        <v>193</v>
      </c>
      <c r="B203" s="277" t="s">
        <v>110</v>
      </c>
      <c r="C203" s="278">
        <v>1144.0999999999999</v>
      </c>
      <c r="D203" s="279">
        <v>1139.4333333333334</v>
      </c>
      <c r="E203" s="279">
        <v>1130.8666666666668</v>
      </c>
      <c r="F203" s="279">
        <v>1117.6333333333334</v>
      </c>
      <c r="G203" s="279">
        <v>1109.0666666666668</v>
      </c>
      <c r="H203" s="279">
        <v>1152.6666666666667</v>
      </c>
      <c r="I203" s="279">
        <v>1161.2333333333333</v>
      </c>
      <c r="J203" s="279">
        <v>1174.4666666666667</v>
      </c>
      <c r="K203" s="277">
        <v>1148</v>
      </c>
      <c r="L203" s="277">
        <v>1126.2</v>
      </c>
      <c r="M203" s="277">
        <v>96.859970000000004</v>
      </c>
    </row>
    <row r="204" spans="1:13">
      <c r="A204" s="268">
        <v>194</v>
      </c>
      <c r="B204" s="277" t="s">
        <v>253</v>
      </c>
      <c r="C204" s="278">
        <v>582.04999999999995</v>
      </c>
      <c r="D204" s="279">
        <v>581.33333333333337</v>
      </c>
      <c r="E204" s="279">
        <v>576.4666666666667</v>
      </c>
      <c r="F204" s="279">
        <v>570.88333333333333</v>
      </c>
      <c r="G204" s="279">
        <v>566.01666666666665</v>
      </c>
      <c r="H204" s="279">
        <v>586.91666666666674</v>
      </c>
      <c r="I204" s="279">
        <v>591.7833333333333</v>
      </c>
      <c r="J204" s="279">
        <v>597.36666666666679</v>
      </c>
      <c r="K204" s="277">
        <v>586.20000000000005</v>
      </c>
      <c r="L204" s="277">
        <v>575.75</v>
      </c>
      <c r="M204" s="277">
        <v>56.659790000000001</v>
      </c>
    </row>
    <row r="205" spans="1:13">
      <c r="A205" s="268">
        <v>195</v>
      </c>
      <c r="B205" s="277" t="s">
        <v>251</v>
      </c>
      <c r="C205" s="278">
        <v>739.95</v>
      </c>
      <c r="D205" s="279">
        <v>745.38333333333333</v>
      </c>
      <c r="E205" s="279">
        <v>729.56666666666661</v>
      </c>
      <c r="F205" s="279">
        <v>719.18333333333328</v>
      </c>
      <c r="G205" s="279">
        <v>703.36666666666656</v>
      </c>
      <c r="H205" s="279">
        <v>755.76666666666665</v>
      </c>
      <c r="I205" s="279">
        <v>771.58333333333348</v>
      </c>
      <c r="J205" s="279">
        <v>781.9666666666667</v>
      </c>
      <c r="K205" s="277">
        <v>761.2</v>
      </c>
      <c r="L205" s="277">
        <v>735</v>
      </c>
      <c r="M205" s="277">
        <v>4.46028</v>
      </c>
    </row>
    <row r="206" spans="1:13">
      <c r="A206" s="268">
        <v>196</v>
      </c>
      <c r="B206" s="277" t="s">
        <v>394</v>
      </c>
      <c r="C206" s="278">
        <v>190.25</v>
      </c>
      <c r="D206" s="279">
        <v>189.79999999999998</v>
      </c>
      <c r="E206" s="279">
        <v>188.44999999999996</v>
      </c>
      <c r="F206" s="279">
        <v>186.64999999999998</v>
      </c>
      <c r="G206" s="279">
        <v>185.29999999999995</v>
      </c>
      <c r="H206" s="279">
        <v>191.59999999999997</v>
      </c>
      <c r="I206" s="279">
        <v>192.95</v>
      </c>
      <c r="J206" s="279">
        <v>194.74999999999997</v>
      </c>
      <c r="K206" s="277">
        <v>191.15</v>
      </c>
      <c r="L206" s="277">
        <v>188</v>
      </c>
      <c r="M206" s="277">
        <v>3.0377800000000001</v>
      </c>
    </row>
    <row r="207" spans="1:13">
      <c r="A207" s="268">
        <v>197</v>
      </c>
      <c r="B207" s="277" t="s">
        <v>395</v>
      </c>
      <c r="C207" s="278">
        <v>321.85000000000002</v>
      </c>
      <c r="D207" s="279">
        <v>322.2</v>
      </c>
      <c r="E207" s="279">
        <v>319.45</v>
      </c>
      <c r="F207" s="279">
        <v>317.05</v>
      </c>
      <c r="G207" s="279">
        <v>314.3</v>
      </c>
      <c r="H207" s="279">
        <v>324.59999999999997</v>
      </c>
      <c r="I207" s="279">
        <v>327.34999999999997</v>
      </c>
      <c r="J207" s="279">
        <v>329.74999999999994</v>
      </c>
      <c r="K207" s="277">
        <v>324.95</v>
      </c>
      <c r="L207" s="277">
        <v>319.8</v>
      </c>
      <c r="M207" s="277">
        <v>0.21586</v>
      </c>
    </row>
    <row r="208" spans="1:13">
      <c r="A208" s="268">
        <v>198</v>
      </c>
      <c r="B208" s="277" t="s">
        <v>111</v>
      </c>
      <c r="C208" s="278">
        <v>3136.35</v>
      </c>
      <c r="D208" s="279">
        <v>3143.75</v>
      </c>
      <c r="E208" s="279">
        <v>3109.6</v>
      </c>
      <c r="F208" s="279">
        <v>3082.85</v>
      </c>
      <c r="G208" s="279">
        <v>3048.7</v>
      </c>
      <c r="H208" s="279">
        <v>3170.5</v>
      </c>
      <c r="I208" s="279">
        <v>3204.6499999999996</v>
      </c>
      <c r="J208" s="279">
        <v>3231.4</v>
      </c>
      <c r="K208" s="277">
        <v>3177.9</v>
      </c>
      <c r="L208" s="277">
        <v>3117</v>
      </c>
      <c r="M208" s="277">
        <v>8.4921699999999998</v>
      </c>
    </row>
    <row r="209" spans="1:13">
      <c r="A209" s="268">
        <v>199</v>
      </c>
      <c r="B209" s="277" t="s">
        <v>112</v>
      </c>
      <c r="C209" s="278">
        <v>466.1</v>
      </c>
      <c r="D209" s="279">
        <v>466.11666666666662</v>
      </c>
      <c r="E209" s="279">
        <v>465.03333333333325</v>
      </c>
      <c r="F209" s="279">
        <v>463.96666666666664</v>
      </c>
      <c r="G209" s="279">
        <v>462.88333333333327</v>
      </c>
      <c r="H209" s="279">
        <v>467.18333333333322</v>
      </c>
      <c r="I209" s="279">
        <v>468.26666666666659</v>
      </c>
      <c r="J209" s="279">
        <v>469.3333333333332</v>
      </c>
      <c r="K209" s="277">
        <v>467.2</v>
      </c>
      <c r="L209" s="277">
        <v>465.05</v>
      </c>
      <c r="M209" s="277">
        <v>7.6151299999999997</v>
      </c>
    </row>
    <row r="210" spans="1:13">
      <c r="A210" s="268">
        <v>200</v>
      </c>
      <c r="B210" s="277" t="s">
        <v>396</v>
      </c>
      <c r="C210" s="278">
        <v>17.399999999999999</v>
      </c>
      <c r="D210" s="279">
        <v>17.416666666666668</v>
      </c>
      <c r="E210" s="279">
        <v>17.083333333333336</v>
      </c>
      <c r="F210" s="279">
        <v>16.766666666666669</v>
      </c>
      <c r="G210" s="279">
        <v>16.433333333333337</v>
      </c>
      <c r="H210" s="279">
        <v>17.733333333333334</v>
      </c>
      <c r="I210" s="279">
        <v>18.06666666666667</v>
      </c>
      <c r="J210" s="279">
        <v>18.383333333333333</v>
      </c>
      <c r="K210" s="277">
        <v>17.75</v>
      </c>
      <c r="L210" s="277">
        <v>17.100000000000001</v>
      </c>
      <c r="M210" s="277">
        <v>50.147739999999999</v>
      </c>
    </row>
    <row r="211" spans="1:13">
      <c r="A211" s="268">
        <v>201</v>
      </c>
      <c r="B211" s="277" t="s">
        <v>398</v>
      </c>
      <c r="C211" s="278">
        <v>142.5</v>
      </c>
      <c r="D211" s="279">
        <v>139.66666666666666</v>
      </c>
      <c r="E211" s="279">
        <v>136.83333333333331</v>
      </c>
      <c r="F211" s="279">
        <v>131.16666666666666</v>
      </c>
      <c r="G211" s="279">
        <v>128.33333333333331</v>
      </c>
      <c r="H211" s="279">
        <v>145.33333333333331</v>
      </c>
      <c r="I211" s="279">
        <v>148.16666666666663</v>
      </c>
      <c r="J211" s="279">
        <v>153.83333333333331</v>
      </c>
      <c r="K211" s="277">
        <v>142.5</v>
      </c>
      <c r="L211" s="277">
        <v>134</v>
      </c>
      <c r="M211" s="277">
        <v>74.163250000000005</v>
      </c>
    </row>
    <row r="212" spans="1:13">
      <c r="A212" s="268">
        <v>202</v>
      </c>
      <c r="B212" s="277" t="s">
        <v>114</v>
      </c>
      <c r="C212" s="278">
        <v>176.9</v>
      </c>
      <c r="D212" s="279">
        <v>178.29999999999998</v>
      </c>
      <c r="E212" s="279">
        <v>174.19999999999996</v>
      </c>
      <c r="F212" s="279">
        <v>171.49999999999997</v>
      </c>
      <c r="G212" s="279">
        <v>167.39999999999995</v>
      </c>
      <c r="H212" s="279">
        <v>180.99999999999997</v>
      </c>
      <c r="I212" s="279">
        <v>185.1</v>
      </c>
      <c r="J212" s="279">
        <v>187.79999999999998</v>
      </c>
      <c r="K212" s="277">
        <v>182.4</v>
      </c>
      <c r="L212" s="277">
        <v>175.6</v>
      </c>
      <c r="M212" s="277">
        <v>131.92336</v>
      </c>
    </row>
    <row r="213" spans="1:13">
      <c r="A213" s="268">
        <v>203</v>
      </c>
      <c r="B213" s="277" t="s">
        <v>400</v>
      </c>
      <c r="C213" s="278">
        <v>33.65</v>
      </c>
      <c r="D213" s="279">
        <v>33.699999999999996</v>
      </c>
      <c r="E213" s="279">
        <v>33.199999999999989</v>
      </c>
      <c r="F213" s="279">
        <v>32.749999999999993</v>
      </c>
      <c r="G213" s="279">
        <v>32.249999999999986</v>
      </c>
      <c r="H213" s="279">
        <v>34.149999999999991</v>
      </c>
      <c r="I213" s="279">
        <v>34.650000000000006</v>
      </c>
      <c r="J213" s="279">
        <v>35.099999999999994</v>
      </c>
      <c r="K213" s="277">
        <v>34.200000000000003</v>
      </c>
      <c r="L213" s="277">
        <v>33.25</v>
      </c>
      <c r="M213" s="277">
        <v>4.8542500000000004</v>
      </c>
    </row>
    <row r="214" spans="1:13">
      <c r="A214" s="268">
        <v>204</v>
      </c>
      <c r="B214" s="277" t="s">
        <v>115</v>
      </c>
      <c r="C214" s="278">
        <v>173.7</v>
      </c>
      <c r="D214" s="279">
        <v>174.73333333333335</v>
      </c>
      <c r="E214" s="279">
        <v>172.4666666666667</v>
      </c>
      <c r="F214" s="279">
        <v>171.23333333333335</v>
      </c>
      <c r="G214" s="279">
        <v>168.9666666666667</v>
      </c>
      <c r="H214" s="279">
        <v>175.9666666666667</v>
      </c>
      <c r="I214" s="279">
        <v>178.23333333333335</v>
      </c>
      <c r="J214" s="279">
        <v>179.4666666666667</v>
      </c>
      <c r="K214" s="277">
        <v>177</v>
      </c>
      <c r="L214" s="277">
        <v>173.5</v>
      </c>
      <c r="M214" s="277">
        <v>51.806289999999997</v>
      </c>
    </row>
    <row r="215" spans="1:13">
      <c r="A215" s="268">
        <v>205</v>
      </c>
      <c r="B215" s="277" t="s">
        <v>116</v>
      </c>
      <c r="C215" s="278">
        <v>2115.9</v>
      </c>
      <c r="D215" s="279">
        <v>2121.3166666666666</v>
      </c>
      <c r="E215" s="279">
        <v>2102.6333333333332</v>
      </c>
      <c r="F215" s="279">
        <v>2089.3666666666668</v>
      </c>
      <c r="G215" s="279">
        <v>2070.6833333333334</v>
      </c>
      <c r="H215" s="279">
        <v>2134.583333333333</v>
      </c>
      <c r="I215" s="279">
        <v>2153.2666666666664</v>
      </c>
      <c r="J215" s="279">
        <v>2166.5333333333328</v>
      </c>
      <c r="K215" s="277">
        <v>2140</v>
      </c>
      <c r="L215" s="277">
        <v>2108.0500000000002</v>
      </c>
      <c r="M215" s="277">
        <v>16.795000000000002</v>
      </c>
    </row>
    <row r="216" spans="1:13">
      <c r="A216" s="268">
        <v>206</v>
      </c>
      <c r="B216" s="277" t="s">
        <v>254</v>
      </c>
      <c r="C216" s="278">
        <v>221.4</v>
      </c>
      <c r="D216" s="279">
        <v>219.41666666666666</v>
      </c>
      <c r="E216" s="279">
        <v>216.0333333333333</v>
      </c>
      <c r="F216" s="279">
        <v>210.66666666666666</v>
      </c>
      <c r="G216" s="279">
        <v>207.2833333333333</v>
      </c>
      <c r="H216" s="279">
        <v>224.7833333333333</v>
      </c>
      <c r="I216" s="279">
        <v>228.16666666666669</v>
      </c>
      <c r="J216" s="279">
        <v>233.5333333333333</v>
      </c>
      <c r="K216" s="277">
        <v>222.8</v>
      </c>
      <c r="L216" s="277">
        <v>214.05</v>
      </c>
      <c r="M216" s="277">
        <v>14.165050000000001</v>
      </c>
    </row>
    <row r="217" spans="1:13">
      <c r="A217" s="268">
        <v>207</v>
      </c>
      <c r="B217" s="277" t="s">
        <v>401</v>
      </c>
      <c r="C217" s="278">
        <v>32198.45</v>
      </c>
      <c r="D217" s="279">
        <v>32282.799999999999</v>
      </c>
      <c r="E217" s="279">
        <v>32015.649999999998</v>
      </c>
      <c r="F217" s="279">
        <v>31832.85</v>
      </c>
      <c r="G217" s="279">
        <v>31565.699999999997</v>
      </c>
      <c r="H217" s="279">
        <v>32465.599999999999</v>
      </c>
      <c r="I217" s="279">
        <v>32732.75</v>
      </c>
      <c r="J217" s="279">
        <v>32915.550000000003</v>
      </c>
      <c r="K217" s="277">
        <v>32549.95</v>
      </c>
      <c r="L217" s="277">
        <v>32100</v>
      </c>
      <c r="M217" s="277">
        <v>1.338E-2</v>
      </c>
    </row>
    <row r="218" spans="1:13">
      <c r="A218" s="268">
        <v>208</v>
      </c>
      <c r="B218" s="277" t="s">
        <v>397</v>
      </c>
      <c r="C218" s="278">
        <v>53.05</v>
      </c>
      <c r="D218" s="279">
        <v>53.433333333333337</v>
      </c>
      <c r="E218" s="279">
        <v>52.416666666666671</v>
      </c>
      <c r="F218" s="279">
        <v>51.783333333333331</v>
      </c>
      <c r="G218" s="279">
        <v>50.766666666666666</v>
      </c>
      <c r="H218" s="279">
        <v>54.066666666666677</v>
      </c>
      <c r="I218" s="279">
        <v>55.083333333333343</v>
      </c>
      <c r="J218" s="279">
        <v>55.716666666666683</v>
      </c>
      <c r="K218" s="277">
        <v>54.45</v>
      </c>
      <c r="L218" s="277">
        <v>52.8</v>
      </c>
      <c r="M218" s="277">
        <v>6.2441899999999997</v>
      </c>
    </row>
    <row r="219" spans="1:13">
      <c r="A219" s="268">
        <v>209</v>
      </c>
      <c r="B219" s="277" t="s">
        <v>255</v>
      </c>
      <c r="C219" s="278">
        <v>33.200000000000003</v>
      </c>
      <c r="D219" s="279">
        <v>33.116666666666667</v>
      </c>
      <c r="E219" s="279">
        <v>32.633333333333333</v>
      </c>
      <c r="F219" s="279">
        <v>32.066666666666663</v>
      </c>
      <c r="G219" s="279">
        <v>31.583333333333329</v>
      </c>
      <c r="H219" s="279">
        <v>33.683333333333337</v>
      </c>
      <c r="I219" s="279">
        <v>34.166666666666671</v>
      </c>
      <c r="J219" s="279">
        <v>34.733333333333341</v>
      </c>
      <c r="K219" s="277">
        <v>33.6</v>
      </c>
      <c r="L219" s="277">
        <v>32.549999999999997</v>
      </c>
      <c r="M219" s="277">
        <v>7.92204</v>
      </c>
    </row>
    <row r="220" spans="1:13">
      <c r="A220" s="268">
        <v>210</v>
      </c>
      <c r="B220" s="277" t="s">
        <v>415</v>
      </c>
      <c r="C220" s="278">
        <v>51.9</v>
      </c>
      <c r="D220" s="279">
        <v>51.966666666666669</v>
      </c>
      <c r="E220" s="279">
        <v>50.183333333333337</v>
      </c>
      <c r="F220" s="279">
        <v>48.466666666666669</v>
      </c>
      <c r="G220" s="279">
        <v>46.683333333333337</v>
      </c>
      <c r="H220" s="279">
        <v>53.683333333333337</v>
      </c>
      <c r="I220" s="279">
        <v>55.466666666666669</v>
      </c>
      <c r="J220" s="279">
        <v>57.183333333333337</v>
      </c>
      <c r="K220" s="277">
        <v>53.75</v>
      </c>
      <c r="L220" s="277">
        <v>50.25</v>
      </c>
      <c r="M220" s="277">
        <v>21.86917</v>
      </c>
    </row>
    <row r="221" spans="1:13">
      <c r="A221" s="268">
        <v>211</v>
      </c>
      <c r="B221" s="277" t="s">
        <v>117</v>
      </c>
      <c r="C221" s="278">
        <v>153.9</v>
      </c>
      <c r="D221" s="279">
        <v>154.33333333333334</v>
      </c>
      <c r="E221" s="279">
        <v>151.26666666666668</v>
      </c>
      <c r="F221" s="279">
        <v>148.63333333333333</v>
      </c>
      <c r="G221" s="279">
        <v>145.56666666666666</v>
      </c>
      <c r="H221" s="279">
        <v>156.9666666666667</v>
      </c>
      <c r="I221" s="279">
        <v>160.03333333333336</v>
      </c>
      <c r="J221" s="279">
        <v>162.66666666666671</v>
      </c>
      <c r="K221" s="277">
        <v>157.4</v>
      </c>
      <c r="L221" s="277">
        <v>151.69999999999999</v>
      </c>
      <c r="M221" s="277">
        <v>137.73230000000001</v>
      </c>
    </row>
    <row r="222" spans="1:13">
      <c r="A222" s="268">
        <v>212</v>
      </c>
      <c r="B222" s="277" t="s">
        <v>258</v>
      </c>
      <c r="C222" s="278">
        <v>273.14999999999998</v>
      </c>
      <c r="D222" s="279">
        <v>270.16666666666669</v>
      </c>
      <c r="E222" s="279">
        <v>265.33333333333337</v>
      </c>
      <c r="F222" s="279">
        <v>257.51666666666671</v>
      </c>
      <c r="G222" s="279">
        <v>252.68333333333339</v>
      </c>
      <c r="H222" s="279">
        <v>277.98333333333335</v>
      </c>
      <c r="I222" s="279">
        <v>282.81666666666672</v>
      </c>
      <c r="J222" s="279">
        <v>290.63333333333333</v>
      </c>
      <c r="K222" s="277">
        <v>275</v>
      </c>
      <c r="L222" s="277">
        <v>262.35000000000002</v>
      </c>
      <c r="M222" s="277">
        <v>10.64349</v>
      </c>
    </row>
    <row r="223" spans="1:13">
      <c r="A223" s="268">
        <v>213</v>
      </c>
      <c r="B223" s="277" t="s">
        <v>118</v>
      </c>
      <c r="C223" s="278">
        <v>380.6</v>
      </c>
      <c r="D223" s="279">
        <v>379.16666666666669</v>
      </c>
      <c r="E223" s="279">
        <v>376.53333333333336</v>
      </c>
      <c r="F223" s="279">
        <v>372.4666666666667</v>
      </c>
      <c r="G223" s="279">
        <v>369.83333333333337</v>
      </c>
      <c r="H223" s="279">
        <v>383.23333333333335</v>
      </c>
      <c r="I223" s="279">
        <v>385.86666666666667</v>
      </c>
      <c r="J223" s="279">
        <v>389.93333333333334</v>
      </c>
      <c r="K223" s="277">
        <v>381.8</v>
      </c>
      <c r="L223" s="277">
        <v>375.1</v>
      </c>
      <c r="M223" s="277">
        <v>180.93629000000001</v>
      </c>
    </row>
    <row r="224" spans="1:13">
      <c r="A224" s="268">
        <v>214</v>
      </c>
      <c r="B224" s="277" t="s">
        <v>256</v>
      </c>
      <c r="C224" s="278">
        <v>1235.25</v>
      </c>
      <c r="D224" s="279">
        <v>1244.75</v>
      </c>
      <c r="E224" s="279">
        <v>1220.5999999999999</v>
      </c>
      <c r="F224" s="279">
        <v>1205.9499999999998</v>
      </c>
      <c r="G224" s="279">
        <v>1181.7999999999997</v>
      </c>
      <c r="H224" s="279">
        <v>1259.4000000000001</v>
      </c>
      <c r="I224" s="279">
        <v>1283.5500000000002</v>
      </c>
      <c r="J224" s="279">
        <v>1298.2000000000003</v>
      </c>
      <c r="K224" s="277">
        <v>1268.9000000000001</v>
      </c>
      <c r="L224" s="277">
        <v>1230.0999999999999</v>
      </c>
      <c r="M224" s="277">
        <v>5.6800300000000004</v>
      </c>
    </row>
    <row r="225" spans="1:13">
      <c r="A225" s="268">
        <v>215</v>
      </c>
      <c r="B225" s="277" t="s">
        <v>119</v>
      </c>
      <c r="C225" s="278">
        <v>430.75</v>
      </c>
      <c r="D225" s="279">
        <v>428.31666666666666</v>
      </c>
      <c r="E225" s="279">
        <v>424.63333333333333</v>
      </c>
      <c r="F225" s="279">
        <v>418.51666666666665</v>
      </c>
      <c r="G225" s="279">
        <v>414.83333333333331</v>
      </c>
      <c r="H225" s="279">
        <v>434.43333333333334</v>
      </c>
      <c r="I225" s="279">
        <v>438.11666666666662</v>
      </c>
      <c r="J225" s="279">
        <v>444.23333333333335</v>
      </c>
      <c r="K225" s="277">
        <v>432</v>
      </c>
      <c r="L225" s="277">
        <v>422.2</v>
      </c>
      <c r="M225" s="277">
        <v>13.584160000000001</v>
      </c>
    </row>
    <row r="226" spans="1:13">
      <c r="A226" s="268">
        <v>216</v>
      </c>
      <c r="B226" s="277" t="s">
        <v>403</v>
      </c>
      <c r="C226" s="278">
        <v>2836</v>
      </c>
      <c r="D226" s="279">
        <v>2840.3833333333332</v>
      </c>
      <c r="E226" s="279">
        <v>2823.3166666666666</v>
      </c>
      <c r="F226" s="279">
        <v>2810.6333333333332</v>
      </c>
      <c r="G226" s="279">
        <v>2793.5666666666666</v>
      </c>
      <c r="H226" s="279">
        <v>2853.0666666666666</v>
      </c>
      <c r="I226" s="279">
        <v>2870.1333333333332</v>
      </c>
      <c r="J226" s="279">
        <v>2882.8166666666666</v>
      </c>
      <c r="K226" s="277">
        <v>2857.45</v>
      </c>
      <c r="L226" s="277">
        <v>2827.7</v>
      </c>
      <c r="M226" s="277">
        <v>0.11902</v>
      </c>
    </row>
    <row r="227" spans="1:13">
      <c r="A227" s="268">
        <v>217</v>
      </c>
      <c r="B227" s="277" t="s">
        <v>257</v>
      </c>
      <c r="C227" s="278">
        <v>34.65</v>
      </c>
      <c r="D227" s="279">
        <v>34.800000000000004</v>
      </c>
      <c r="E227" s="279">
        <v>34.350000000000009</v>
      </c>
      <c r="F227" s="279">
        <v>34.050000000000004</v>
      </c>
      <c r="G227" s="279">
        <v>33.600000000000009</v>
      </c>
      <c r="H227" s="279">
        <v>35.100000000000009</v>
      </c>
      <c r="I227" s="279">
        <v>35.550000000000011</v>
      </c>
      <c r="J227" s="279">
        <v>35.850000000000009</v>
      </c>
      <c r="K227" s="277">
        <v>35.25</v>
      </c>
      <c r="L227" s="277">
        <v>34.5</v>
      </c>
      <c r="M227" s="277">
        <v>3.7705700000000002</v>
      </c>
    </row>
    <row r="228" spans="1:13">
      <c r="A228" s="268">
        <v>218</v>
      </c>
      <c r="B228" s="277" t="s">
        <v>120</v>
      </c>
      <c r="C228" s="278">
        <v>8.8000000000000007</v>
      </c>
      <c r="D228" s="279">
        <v>8.9</v>
      </c>
      <c r="E228" s="279">
        <v>8.65</v>
      </c>
      <c r="F228" s="279">
        <v>8.5</v>
      </c>
      <c r="G228" s="279">
        <v>8.25</v>
      </c>
      <c r="H228" s="279">
        <v>9.0500000000000007</v>
      </c>
      <c r="I228" s="279">
        <v>9.3000000000000007</v>
      </c>
      <c r="J228" s="279">
        <v>9.4500000000000011</v>
      </c>
      <c r="K228" s="277">
        <v>9.15</v>
      </c>
      <c r="L228" s="277">
        <v>8.75</v>
      </c>
      <c r="M228" s="277">
        <v>1721.5225499999999</v>
      </c>
    </row>
    <row r="229" spans="1:13">
      <c r="A229" s="268">
        <v>219</v>
      </c>
      <c r="B229" s="277" t="s">
        <v>404</v>
      </c>
      <c r="C229" s="278">
        <v>30.15</v>
      </c>
      <c r="D229" s="279">
        <v>30.216666666666669</v>
      </c>
      <c r="E229" s="279">
        <v>29.333333333333336</v>
      </c>
      <c r="F229" s="279">
        <v>28.516666666666666</v>
      </c>
      <c r="G229" s="279">
        <v>27.633333333333333</v>
      </c>
      <c r="H229" s="279">
        <v>31.033333333333339</v>
      </c>
      <c r="I229" s="279">
        <v>31.916666666666671</v>
      </c>
      <c r="J229" s="279">
        <v>32.733333333333341</v>
      </c>
      <c r="K229" s="277">
        <v>31.1</v>
      </c>
      <c r="L229" s="277">
        <v>29.4</v>
      </c>
      <c r="M229" s="277">
        <v>48.123559999999998</v>
      </c>
    </row>
    <row r="230" spans="1:13">
      <c r="A230" s="268">
        <v>220</v>
      </c>
      <c r="B230" s="277" t="s">
        <v>121</v>
      </c>
      <c r="C230" s="278">
        <v>31.15</v>
      </c>
      <c r="D230" s="279">
        <v>31</v>
      </c>
      <c r="E230" s="279">
        <v>30.55</v>
      </c>
      <c r="F230" s="279">
        <v>29.95</v>
      </c>
      <c r="G230" s="279">
        <v>29.5</v>
      </c>
      <c r="H230" s="279">
        <v>31.6</v>
      </c>
      <c r="I230" s="279">
        <v>32.050000000000004</v>
      </c>
      <c r="J230" s="279">
        <v>32.650000000000006</v>
      </c>
      <c r="K230" s="277">
        <v>31.45</v>
      </c>
      <c r="L230" s="277">
        <v>30.4</v>
      </c>
      <c r="M230" s="277">
        <v>350.98863999999998</v>
      </c>
    </row>
    <row r="231" spans="1:13">
      <c r="A231" s="268">
        <v>221</v>
      </c>
      <c r="B231" s="277" t="s">
        <v>416</v>
      </c>
      <c r="C231" s="278">
        <v>213.8</v>
      </c>
      <c r="D231" s="279">
        <v>214.36666666666667</v>
      </c>
      <c r="E231" s="279">
        <v>210.93333333333334</v>
      </c>
      <c r="F231" s="279">
        <v>208.06666666666666</v>
      </c>
      <c r="G231" s="279">
        <v>204.63333333333333</v>
      </c>
      <c r="H231" s="279">
        <v>217.23333333333335</v>
      </c>
      <c r="I231" s="279">
        <v>220.66666666666669</v>
      </c>
      <c r="J231" s="279">
        <v>223.53333333333336</v>
      </c>
      <c r="K231" s="277">
        <v>217.8</v>
      </c>
      <c r="L231" s="277">
        <v>211.5</v>
      </c>
      <c r="M231" s="277">
        <v>6.6910999999999996</v>
      </c>
    </row>
    <row r="232" spans="1:13">
      <c r="A232" s="268">
        <v>222</v>
      </c>
      <c r="B232" s="277" t="s">
        <v>405</v>
      </c>
      <c r="C232" s="278">
        <v>645.95000000000005</v>
      </c>
      <c r="D232" s="279">
        <v>635.9</v>
      </c>
      <c r="E232" s="279">
        <v>619.79999999999995</v>
      </c>
      <c r="F232" s="279">
        <v>593.65</v>
      </c>
      <c r="G232" s="279">
        <v>577.54999999999995</v>
      </c>
      <c r="H232" s="279">
        <v>662.05</v>
      </c>
      <c r="I232" s="279">
        <v>678.15000000000009</v>
      </c>
      <c r="J232" s="279">
        <v>704.3</v>
      </c>
      <c r="K232" s="277">
        <v>652</v>
      </c>
      <c r="L232" s="277">
        <v>609.75</v>
      </c>
      <c r="M232" s="277">
        <v>2.72254</v>
      </c>
    </row>
    <row r="233" spans="1:13">
      <c r="A233" s="268">
        <v>223</v>
      </c>
      <c r="B233" s="277" t="s">
        <v>406</v>
      </c>
      <c r="C233" s="278">
        <v>6</v>
      </c>
      <c r="D233" s="279">
        <v>6.0333333333333341</v>
      </c>
      <c r="E233" s="279">
        <v>5.9166666666666679</v>
      </c>
      <c r="F233" s="279">
        <v>5.8333333333333339</v>
      </c>
      <c r="G233" s="279">
        <v>5.7166666666666677</v>
      </c>
      <c r="H233" s="279">
        <v>6.116666666666668</v>
      </c>
      <c r="I233" s="279">
        <v>6.2333333333333334</v>
      </c>
      <c r="J233" s="279">
        <v>6.3166666666666682</v>
      </c>
      <c r="K233" s="277">
        <v>6.15</v>
      </c>
      <c r="L233" s="277">
        <v>5.95</v>
      </c>
      <c r="M233" s="277">
        <v>12.479789999999999</v>
      </c>
    </row>
    <row r="234" spans="1:13">
      <c r="A234" s="268">
        <v>224</v>
      </c>
      <c r="B234" s="277" t="s">
        <v>122</v>
      </c>
      <c r="C234" s="278">
        <v>389.75</v>
      </c>
      <c r="D234" s="279">
        <v>390.2166666666667</v>
      </c>
      <c r="E234" s="279">
        <v>387.08333333333337</v>
      </c>
      <c r="F234" s="279">
        <v>384.41666666666669</v>
      </c>
      <c r="G234" s="279">
        <v>381.28333333333336</v>
      </c>
      <c r="H234" s="279">
        <v>392.88333333333338</v>
      </c>
      <c r="I234" s="279">
        <v>396.01666666666671</v>
      </c>
      <c r="J234" s="279">
        <v>398.68333333333339</v>
      </c>
      <c r="K234" s="277">
        <v>393.35</v>
      </c>
      <c r="L234" s="277">
        <v>387.55</v>
      </c>
      <c r="M234" s="277">
        <v>19.321400000000001</v>
      </c>
    </row>
    <row r="235" spans="1:13">
      <c r="A235" s="268">
        <v>225</v>
      </c>
      <c r="B235" s="277" t="s">
        <v>407</v>
      </c>
      <c r="C235" s="278">
        <v>79.599999999999994</v>
      </c>
      <c r="D235" s="279">
        <v>79.933333333333337</v>
      </c>
      <c r="E235" s="279">
        <v>78.966666666666669</v>
      </c>
      <c r="F235" s="279">
        <v>78.333333333333329</v>
      </c>
      <c r="G235" s="279">
        <v>77.36666666666666</v>
      </c>
      <c r="H235" s="279">
        <v>80.566666666666677</v>
      </c>
      <c r="I235" s="279">
        <v>81.533333333333346</v>
      </c>
      <c r="J235" s="279">
        <v>82.166666666666686</v>
      </c>
      <c r="K235" s="277">
        <v>80.900000000000006</v>
      </c>
      <c r="L235" s="277">
        <v>79.3</v>
      </c>
      <c r="M235" s="277">
        <v>2.76003</v>
      </c>
    </row>
    <row r="236" spans="1:13">
      <c r="A236" s="268">
        <v>226</v>
      </c>
      <c r="B236" s="277" t="s">
        <v>1603</v>
      </c>
      <c r="C236" s="278">
        <v>973.85</v>
      </c>
      <c r="D236" s="279">
        <v>976.94999999999993</v>
      </c>
      <c r="E236" s="279">
        <v>960.89999999999986</v>
      </c>
      <c r="F236" s="279">
        <v>947.94999999999993</v>
      </c>
      <c r="G236" s="279">
        <v>931.89999999999986</v>
      </c>
      <c r="H236" s="279">
        <v>989.89999999999986</v>
      </c>
      <c r="I236" s="279">
        <v>1005.9499999999998</v>
      </c>
      <c r="J236" s="279">
        <v>1018.8999999999999</v>
      </c>
      <c r="K236" s="277">
        <v>993</v>
      </c>
      <c r="L236" s="277">
        <v>964</v>
      </c>
      <c r="M236" s="277">
        <v>0.30687999999999999</v>
      </c>
    </row>
    <row r="237" spans="1:13">
      <c r="A237" s="268">
        <v>227</v>
      </c>
      <c r="B237" s="277" t="s">
        <v>260</v>
      </c>
      <c r="C237" s="278">
        <v>101</v>
      </c>
      <c r="D237" s="279">
        <v>101.15000000000002</v>
      </c>
      <c r="E237" s="279">
        <v>99.500000000000043</v>
      </c>
      <c r="F237" s="279">
        <v>98.000000000000028</v>
      </c>
      <c r="G237" s="279">
        <v>96.350000000000051</v>
      </c>
      <c r="H237" s="279">
        <v>102.65000000000003</v>
      </c>
      <c r="I237" s="279">
        <v>104.30000000000001</v>
      </c>
      <c r="J237" s="279">
        <v>105.80000000000003</v>
      </c>
      <c r="K237" s="277">
        <v>102.8</v>
      </c>
      <c r="L237" s="277">
        <v>99.65</v>
      </c>
      <c r="M237" s="277">
        <v>127.23036999999999</v>
      </c>
    </row>
    <row r="238" spans="1:13">
      <c r="A238" s="268">
        <v>228</v>
      </c>
      <c r="B238" s="277" t="s">
        <v>412</v>
      </c>
      <c r="C238" s="278">
        <v>116.5</v>
      </c>
      <c r="D238" s="279">
        <v>116.43333333333334</v>
      </c>
      <c r="E238" s="279">
        <v>115.46666666666667</v>
      </c>
      <c r="F238" s="279">
        <v>114.43333333333334</v>
      </c>
      <c r="G238" s="279">
        <v>113.46666666666667</v>
      </c>
      <c r="H238" s="279">
        <v>117.46666666666667</v>
      </c>
      <c r="I238" s="279">
        <v>118.43333333333334</v>
      </c>
      <c r="J238" s="279">
        <v>119.46666666666667</v>
      </c>
      <c r="K238" s="277">
        <v>117.4</v>
      </c>
      <c r="L238" s="277">
        <v>115.4</v>
      </c>
      <c r="M238" s="277">
        <v>5.9505999999999997</v>
      </c>
    </row>
    <row r="239" spans="1:13">
      <c r="A239" s="268">
        <v>229</v>
      </c>
      <c r="B239" s="277" t="s">
        <v>1615</v>
      </c>
      <c r="C239" s="278">
        <v>5020.8</v>
      </c>
      <c r="D239" s="279">
        <v>5050.0999999999995</v>
      </c>
      <c r="E239" s="279">
        <v>4932.1999999999989</v>
      </c>
      <c r="F239" s="279">
        <v>4843.5999999999995</v>
      </c>
      <c r="G239" s="279">
        <v>4725.6999999999989</v>
      </c>
      <c r="H239" s="279">
        <v>5138.6999999999989</v>
      </c>
      <c r="I239" s="279">
        <v>5256.5999999999985</v>
      </c>
      <c r="J239" s="279">
        <v>5345.1999999999989</v>
      </c>
      <c r="K239" s="277">
        <v>5168</v>
      </c>
      <c r="L239" s="277">
        <v>4961.5</v>
      </c>
      <c r="M239" s="277">
        <v>1.18164</v>
      </c>
    </row>
    <row r="240" spans="1:13">
      <c r="A240" s="268">
        <v>230</v>
      </c>
      <c r="B240" s="277" t="s">
        <v>259</v>
      </c>
      <c r="C240" s="278">
        <v>58.25</v>
      </c>
      <c r="D240" s="279">
        <v>58.266666666666673</v>
      </c>
      <c r="E240" s="279">
        <v>57.533333333333346</v>
      </c>
      <c r="F240" s="279">
        <v>56.81666666666667</v>
      </c>
      <c r="G240" s="279">
        <v>56.083333333333343</v>
      </c>
      <c r="H240" s="279">
        <v>58.983333333333348</v>
      </c>
      <c r="I240" s="279">
        <v>59.716666666666683</v>
      </c>
      <c r="J240" s="279">
        <v>60.433333333333351</v>
      </c>
      <c r="K240" s="277">
        <v>59</v>
      </c>
      <c r="L240" s="277">
        <v>57.55</v>
      </c>
      <c r="M240" s="277">
        <v>3.8223600000000002</v>
      </c>
    </row>
    <row r="241" spans="1:13">
      <c r="A241" s="268">
        <v>231</v>
      </c>
      <c r="B241" s="277" t="s">
        <v>123</v>
      </c>
      <c r="C241" s="278">
        <v>1330.55</v>
      </c>
      <c r="D241" s="279">
        <v>1325.1499999999999</v>
      </c>
      <c r="E241" s="279">
        <v>1305.3999999999996</v>
      </c>
      <c r="F241" s="279">
        <v>1280.2499999999998</v>
      </c>
      <c r="G241" s="279">
        <v>1260.4999999999995</v>
      </c>
      <c r="H241" s="279">
        <v>1350.2999999999997</v>
      </c>
      <c r="I241" s="279">
        <v>1370.0500000000002</v>
      </c>
      <c r="J241" s="279">
        <v>1395.1999999999998</v>
      </c>
      <c r="K241" s="277">
        <v>1344.9</v>
      </c>
      <c r="L241" s="277">
        <v>1300</v>
      </c>
      <c r="M241" s="277">
        <v>24.14479</v>
      </c>
    </row>
    <row r="242" spans="1:13">
      <c r="A242" s="268">
        <v>232</v>
      </c>
      <c r="B242" s="277" t="s">
        <v>1622</v>
      </c>
      <c r="C242" s="278">
        <v>260.2</v>
      </c>
      <c r="D242" s="279">
        <v>262.81666666666666</v>
      </c>
      <c r="E242" s="279">
        <v>256.38333333333333</v>
      </c>
      <c r="F242" s="279">
        <v>252.56666666666666</v>
      </c>
      <c r="G242" s="279">
        <v>246.13333333333333</v>
      </c>
      <c r="H242" s="279">
        <v>266.63333333333333</v>
      </c>
      <c r="I242" s="279">
        <v>273.06666666666661</v>
      </c>
      <c r="J242" s="279">
        <v>276.88333333333333</v>
      </c>
      <c r="K242" s="277">
        <v>269.25</v>
      </c>
      <c r="L242" s="277">
        <v>259</v>
      </c>
      <c r="M242" s="277">
        <v>1.5661400000000001</v>
      </c>
    </row>
    <row r="243" spans="1:13">
      <c r="A243" s="268">
        <v>233</v>
      </c>
      <c r="B243" s="277" t="s">
        <v>418</v>
      </c>
      <c r="C243" s="278">
        <v>288.3</v>
      </c>
      <c r="D243" s="279">
        <v>287.95000000000005</v>
      </c>
      <c r="E243" s="279">
        <v>285.80000000000007</v>
      </c>
      <c r="F243" s="279">
        <v>283.3</v>
      </c>
      <c r="G243" s="279">
        <v>281.15000000000003</v>
      </c>
      <c r="H243" s="279">
        <v>290.4500000000001</v>
      </c>
      <c r="I243" s="279">
        <v>292.60000000000008</v>
      </c>
      <c r="J243" s="279">
        <v>295.10000000000014</v>
      </c>
      <c r="K243" s="277">
        <v>290.10000000000002</v>
      </c>
      <c r="L243" s="277">
        <v>285.45</v>
      </c>
      <c r="M243" s="277">
        <v>7.7380000000000004E-2</v>
      </c>
    </row>
    <row r="244" spans="1:13">
      <c r="A244" s="268">
        <v>234</v>
      </c>
      <c r="B244" s="277" t="s">
        <v>124</v>
      </c>
      <c r="C244" s="278">
        <v>622.79999999999995</v>
      </c>
      <c r="D244" s="279">
        <v>619.11666666666667</v>
      </c>
      <c r="E244" s="279">
        <v>609.88333333333333</v>
      </c>
      <c r="F244" s="279">
        <v>596.9666666666667</v>
      </c>
      <c r="G244" s="279">
        <v>587.73333333333335</v>
      </c>
      <c r="H244" s="279">
        <v>632.0333333333333</v>
      </c>
      <c r="I244" s="279">
        <v>641.26666666666665</v>
      </c>
      <c r="J244" s="279">
        <v>654.18333333333328</v>
      </c>
      <c r="K244" s="277">
        <v>628.35</v>
      </c>
      <c r="L244" s="277">
        <v>606.20000000000005</v>
      </c>
      <c r="M244" s="277">
        <v>251.12903</v>
      </c>
    </row>
    <row r="245" spans="1:13">
      <c r="A245" s="268">
        <v>235</v>
      </c>
      <c r="B245" s="277" t="s">
        <v>419</v>
      </c>
      <c r="C245" s="278">
        <v>82.75</v>
      </c>
      <c r="D245" s="279">
        <v>82.75</v>
      </c>
      <c r="E245" s="279">
        <v>82.75</v>
      </c>
      <c r="F245" s="279">
        <v>82.75</v>
      </c>
      <c r="G245" s="279">
        <v>82.75</v>
      </c>
      <c r="H245" s="279">
        <v>82.75</v>
      </c>
      <c r="I245" s="279">
        <v>82.75</v>
      </c>
      <c r="J245" s="279">
        <v>82.75</v>
      </c>
      <c r="K245" s="277">
        <v>82.75</v>
      </c>
      <c r="L245" s="277">
        <v>82.75</v>
      </c>
      <c r="M245" s="277">
        <v>2.0173100000000002</v>
      </c>
    </row>
    <row r="246" spans="1:13">
      <c r="A246" s="268">
        <v>236</v>
      </c>
      <c r="B246" s="277" t="s">
        <v>125</v>
      </c>
      <c r="C246" s="278">
        <v>181.8</v>
      </c>
      <c r="D246" s="279">
        <v>181.25</v>
      </c>
      <c r="E246" s="279">
        <v>179.2</v>
      </c>
      <c r="F246" s="279">
        <v>176.6</v>
      </c>
      <c r="G246" s="279">
        <v>174.54999999999998</v>
      </c>
      <c r="H246" s="279">
        <v>183.85</v>
      </c>
      <c r="I246" s="279">
        <v>185.9</v>
      </c>
      <c r="J246" s="279">
        <v>188.5</v>
      </c>
      <c r="K246" s="277">
        <v>183.3</v>
      </c>
      <c r="L246" s="277">
        <v>178.65</v>
      </c>
      <c r="M246" s="277">
        <v>43.246580000000002</v>
      </c>
    </row>
    <row r="247" spans="1:13">
      <c r="A247" s="268">
        <v>237</v>
      </c>
      <c r="B247" s="277" t="s">
        <v>126</v>
      </c>
      <c r="C247" s="278">
        <v>1055.75</v>
      </c>
      <c r="D247" s="279">
        <v>1049.0333333333333</v>
      </c>
      <c r="E247" s="279">
        <v>1038.0666666666666</v>
      </c>
      <c r="F247" s="279">
        <v>1020.3833333333332</v>
      </c>
      <c r="G247" s="279">
        <v>1009.4166666666665</v>
      </c>
      <c r="H247" s="279">
        <v>1066.7166666666667</v>
      </c>
      <c r="I247" s="279">
        <v>1077.6833333333334</v>
      </c>
      <c r="J247" s="279">
        <v>1095.3666666666668</v>
      </c>
      <c r="K247" s="277">
        <v>1060</v>
      </c>
      <c r="L247" s="277">
        <v>1031.3499999999999</v>
      </c>
      <c r="M247" s="277">
        <v>90.908190000000005</v>
      </c>
    </row>
    <row r="248" spans="1:13">
      <c r="A248" s="268">
        <v>238</v>
      </c>
      <c r="B248" s="277" t="s">
        <v>1645</v>
      </c>
      <c r="C248" s="278">
        <v>595.54999999999995</v>
      </c>
      <c r="D248" s="279">
        <v>596.23333333333335</v>
      </c>
      <c r="E248" s="279">
        <v>591.51666666666665</v>
      </c>
      <c r="F248" s="279">
        <v>587.48333333333335</v>
      </c>
      <c r="G248" s="279">
        <v>582.76666666666665</v>
      </c>
      <c r="H248" s="279">
        <v>600.26666666666665</v>
      </c>
      <c r="I248" s="279">
        <v>604.98333333333335</v>
      </c>
      <c r="J248" s="279">
        <v>609.01666666666665</v>
      </c>
      <c r="K248" s="277">
        <v>600.95000000000005</v>
      </c>
      <c r="L248" s="277">
        <v>592.20000000000005</v>
      </c>
      <c r="M248" s="277">
        <v>7.2069999999999995E-2</v>
      </c>
    </row>
    <row r="249" spans="1:13">
      <c r="A249" s="268">
        <v>239</v>
      </c>
      <c r="B249" s="277" t="s">
        <v>420</v>
      </c>
      <c r="C249" s="278">
        <v>282.85000000000002</v>
      </c>
      <c r="D249" s="279">
        <v>285.06666666666666</v>
      </c>
      <c r="E249" s="279">
        <v>279.33333333333331</v>
      </c>
      <c r="F249" s="279">
        <v>275.81666666666666</v>
      </c>
      <c r="G249" s="279">
        <v>270.08333333333331</v>
      </c>
      <c r="H249" s="279">
        <v>288.58333333333331</v>
      </c>
      <c r="I249" s="279">
        <v>294.31666666666666</v>
      </c>
      <c r="J249" s="279">
        <v>297.83333333333331</v>
      </c>
      <c r="K249" s="277">
        <v>290.8</v>
      </c>
      <c r="L249" s="277">
        <v>281.55</v>
      </c>
      <c r="M249" s="277">
        <v>4.4551600000000002</v>
      </c>
    </row>
    <row r="250" spans="1:13">
      <c r="A250" s="268">
        <v>240</v>
      </c>
      <c r="B250" s="277" t="s">
        <v>421</v>
      </c>
      <c r="C250" s="278">
        <v>249.15</v>
      </c>
      <c r="D250" s="279">
        <v>251.29999999999998</v>
      </c>
      <c r="E250" s="279">
        <v>245.7</v>
      </c>
      <c r="F250" s="279">
        <v>242.25</v>
      </c>
      <c r="G250" s="279">
        <v>236.65</v>
      </c>
      <c r="H250" s="279">
        <v>254.74999999999997</v>
      </c>
      <c r="I250" s="279">
        <v>260.34999999999991</v>
      </c>
      <c r="J250" s="279">
        <v>263.79999999999995</v>
      </c>
      <c r="K250" s="277">
        <v>256.89999999999998</v>
      </c>
      <c r="L250" s="277">
        <v>247.85</v>
      </c>
      <c r="M250" s="277">
        <v>4.7949799999999998</v>
      </c>
    </row>
    <row r="251" spans="1:13">
      <c r="A251" s="268">
        <v>241</v>
      </c>
      <c r="B251" s="277" t="s">
        <v>417</v>
      </c>
      <c r="C251" s="278">
        <v>9.25</v>
      </c>
      <c r="D251" s="279">
        <v>9.2666666666666675</v>
      </c>
      <c r="E251" s="279">
        <v>9.1833333333333353</v>
      </c>
      <c r="F251" s="279">
        <v>9.1166666666666671</v>
      </c>
      <c r="G251" s="279">
        <v>9.033333333333335</v>
      </c>
      <c r="H251" s="279">
        <v>9.3333333333333357</v>
      </c>
      <c r="I251" s="279">
        <v>9.4166666666666679</v>
      </c>
      <c r="J251" s="279">
        <v>9.4833333333333361</v>
      </c>
      <c r="K251" s="277">
        <v>9.35</v>
      </c>
      <c r="L251" s="277">
        <v>9.1999999999999993</v>
      </c>
      <c r="M251" s="277">
        <v>6.3401100000000001</v>
      </c>
    </row>
    <row r="252" spans="1:13">
      <c r="A252" s="268">
        <v>242</v>
      </c>
      <c r="B252" s="277" t="s">
        <v>127</v>
      </c>
      <c r="C252" s="278">
        <v>75.349999999999994</v>
      </c>
      <c r="D252" s="279">
        <v>75.433333333333337</v>
      </c>
      <c r="E252" s="279">
        <v>74.616666666666674</v>
      </c>
      <c r="F252" s="279">
        <v>73.88333333333334</v>
      </c>
      <c r="G252" s="279">
        <v>73.066666666666677</v>
      </c>
      <c r="H252" s="279">
        <v>76.166666666666671</v>
      </c>
      <c r="I252" s="279">
        <v>76.983333333333334</v>
      </c>
      <c r="J252" s="279">
        <v>77.716666666666669</v>
      </c>
      <c r="K252" s="277">
        <v>76.25</v>
      </c>
      <c r="L252" s="277">
        <v>74.7</v>
      </c>
      <c r="M252" s="277">
        <v>160.92167000000001</v>
      </c>
    </row>
    <row r="253" spans="1:13">
      <c r="A253" s="268">
        <v>243</v>
      </c>
      <c r="B253" s="277" t="s">
        <v>262</v>
      </c>
      <c r="C253" s="278">
        <v>2138.8000000000002</v>
      </c>
      <c r="D253" s="279">
        <v>2142.65</v>
      </c>
      <c r="E253" s="279">
        <v>2113.5</v>
      </c>
      <c r="F253" s="279">
        <v>2088.1999999999998</v>
      </c>
      <c r="G253" s="279">
        <v>2059.0499999999997</v>
      </c>
      <c r="H253" s="279">
        <v>2167.9500000000003</v>
      </c>
      <c r="I253" s="279">
        <v>2197.1000000000008</v>
      </c>
      <c r="J253" s="279">
        <v>2222.4000000000005</v>
      </c>
      <c r="K253" s="277">
        <v>2171.8000000000002</v>
      </c>
      <c r="L253" s="277">
        <v>2117.35</v>
      </c>
      <c r="M253" s="277">
        <v>1.9057599999999999</v>
      </c>
    </row>
    <row r="254" spans="1:13">
      <c r="A254" s="268">
        <v>244</v>
      </c>
      <c r="B254" s="277" t="s">
        <v>408</v>
      </c>
      <c r="C254" s="278">
        <v>113</v>
      </c>
      <c r="D254" s="279">
        <v>112.83333333333333</v>
      </c>
      <c r="E254" s="279">
        <v>111.66666666666666</v>
      </c>
      <c r="F254" s="279">
        <v>110.33333333333333</v>
      </c>
      <c r="G254" s="279">
        <v>109.16666666666666</v>
      </c>
      <c r="H254" s="279">
        <v>114.16666666666666</v>
      </c>
      <c r="I254" s="279">
        <v>115.33333333333331</v>
      </c>
      <c r="J254" s="279">
        <v>116.66666666666666</v>
      </c>
      <c r="K254" s="277">
        <v>114</v>
      </c>
      <c r="L254" s="277">
        <v>111.5</v>
      </c>
      <c r="M254" s="277">
        <v>5.0286600000000004</v>
      </c>
    </row>
    <row r="255" spans="1:13">
      <c r="A255" s="268">
        <v>245</v>
      </c>
      <c r="B255" s="277" t="s">
        <v>409</v>
      </c>
      <c r="C255" s="278">
        <v>79.900000000000006</v>
      </c>
      <c r="D255" s="279">
        <v>79.916666666666671</v>
      </c>
      <c r="E255" s="279">
        <v>79.333333333333343</v>
      </c>
      <c r="F255" s="279">
        <v>78.766666666666666</v>
      </c>
      <c r="G255" s="279">
        <v>78.183333333333337</v>
      </c>
      <c r="H255" s="279">
        <v>80.483333333333348</v>
      </c>
      <c r="I255" s="279">
        <v>81.066666666666691</v>
      </c>
      <c r="J255" s="279">
        <v>81.633333333333354</v>
      </c>
      <c r="K255" s="277">
        <v>80.5</v>
      </c>
      <c r="L255" s="277">
        <v>79.349999999999994</v>
      </c>
      <c r="M255" s="277">
        <v>4.2482899999999999</v>
      </c>
    </row>
    <row r="256" spans="1:13">
      <c r="A256" s="268">
        <v>246</v>
      </c>
      <c r="B256" s="277" t="s">
        <v>2931</v>
      </c>
      <c r="C256" s="278">
        <v>1363.85</v>
      </c>
      <c r="D256" s="279">
        <v>1365.6166666666668</v>
      </c>
      <c r="E256" s="279">
        <v>1358.2333333333336</v>
      </c>
      <c r="F256" s="279">
        <v>1352.6166666666668</v>
      </c>
      <c r="G256" s="279">
        <v>1345.2333333333336</v>
      </c>
      <c r="H256" s="279">
        <v>1371.2333333333336</v>
      </c>
      <c r="I256" s="279">
        <v>1378.6166666666668</v>
      </c>
      <c r="J256" s="279">
        <v>1384.2333333333336</v>
      </c>
      <c r="K256" s="277">
        <v>1373</v>
      </c>
      <c r="L256" s="277">
        <v>1360</v>
      </c>
      <c r="M256" s="277">
        <v>2.0301100000000001</v>
      </c>
    </row>
    <row r="257" spans="1:13">
      <c r="A257" s="268">
        <v>247</v>
      </c>
      <c r="B257" s="277" t="s">
        <v>402</v>
      </c>
      <c r="C257" s="278">
        <v>469.15</v>
      </c>
      <c r="D257" s="279">
        <v>471.51666666666665</v>
      </c>
      <c r="E257" s="279">
        <v>458.63333333333333</v>
      </c>
      <c r="F257" s="279">
        <v>448.11666666666667</v>
      </c>
      <c r="G257" s="279">
        <v>435.23333333333335</v>
      </c>
      <c r="H257" s="279">
        <v>482.0333333333333</v>
      </c>
      <c r="I257" s="279">
        <v>494.91666666666663</v>
      </c>
      <c r="J257" s="279">
        <v>505.43333333333328</v>
      </c>
      <c r="K257" s="277">
        <v>484.4</v>
      </c>
      <c r="L257" s="277">
        <v>461</v>
      </c>
      <c r="M257" s="277">
        <v>4.34375</v>
      </c>
    </row>
    <row r="258" spans="1:13">
      <c r="A258" s="268">
        <v>248</v>
      </c>
      <c r="B258" s="277" t="s">
        <v>128</v>
      </c>
      <c r="C258" s="278">
        <v>169.9</v>
      </c>
      <c r="D258" s="279">
        <v>169.86666666666667</v>
      </c>
      <c r="E258" s="279">
        <v>168.13333333333335</v>
      </c>
      <c r="F258" s="279">
        <v>166.36666666666667</v>
      </c>
      <c r="G258" s="279">
        <v>164.63333333333335</v>
      </c>
      <c r="H258" s="279">
        <v>171.63333333333335</v>
      </c>
      <c r="I258" s="279">
        <v>173.3666666666667</v>
      </c>
      <c r="J258" s="279">
        <v>175.13333333333335</v>
      </c>
      <c r="K258" s="277">
        <v>171.6</v>
      </c>
      <c r="L258" s="277">
        <v>168.1</v>
      </c>
      <c r="M258" s="277">
        <v>218.863</v>
      </c>
    </row>
    <row r="259" spans="1:13">
      <c r="A259" s="268">
        <v>249</v>
      </c>
      <c r="B259" s="277" t="s">
        <v>413</v>
      </c>
      <c r="C259" s="278">
        <v>235.5</v>
      </c>
      <c r="D259" s="279">
        <v>236.79999999999998</v>
      </c>
      <c r="E259" s="279">
        <v>233.69999999999996</v>
      </c>
      <c r="F259" s="279">
        <v>231.89999999999998</v>
      </c>
      <c r="G259" s="279">
        <v>228.79999999999995</v>
      </c>
      <c r="H259" s="279">
        <v>238.59999999999997</v>
      </c>
      <c r="I259" s="279">
        <v>241.7</v>
      </c>
      <c r="J259" s="279">
        <v>243.49999999999997</v>
      </c>
      <c r="K259" s="277">
        <v>239.9</v>
      </c>
      <c r="L259" s="277">
        <v>235</v>
      </c>
      <c r="M259" s="277">
        <v>0.12307</v>
      </c>
    </row>
    <row r="260" spans="1:13">
      <c r="A260" s="268">
        <v>250</v>
      </c>
      <c r="B260" s="277" t="s">
        <v>411</v>
      </c>
      <c r="C260" s="278">
        <v>128</v>
      </c>
      <c r="D260" s="279">
        <v>128.56666666666669</v>
      </c>
      <c r="E260" s="279">
        <v>126.78333333333339</v>
      </c>
      <c r="F260" s="279">
        <v>125.56666666666669</v>
      </c>
      <c r="G260" s="279">
        <v>123.78333333333339</v>
      </c>
      <c r="H260" s="279">
        <v>129.78333333333339</v>
      </c>
      <c r="I260" s="279">
        <v>131.56666666666669</v>
      </c>
      <c r="J260" s="279">
        <v>132.78333333333339</v>
      </c>
      <c r="K260" s="277">
        <v>130.35</v>
      </c>
      <c r="L260" s="277">
        <v>127.35</v>
      </c>
      <c r="M260" s="277">
        <v>4.1875799999999996</v>
      </c>
    </row>
    <row r="261" spans="1:13">
      <c r="A261" s="268">
        <v>251</v>
      </c>
      <c r="B261" s="277" t="s">
        <v>431</v>
      </c>
      <c r="C261" s="278">
        <v>15.1</v>
      </c>
      <c r="D261" s="279">
        <v>15.116666666666665</v>
      </c>
      <c r="E261" s="279">
        <v>14.93333333333333</v>
      </c>
      <c r="F261" s="279">
        <v>14.766666666666664</v>
      </c>
      <c r="G261" s="279">
        <v>14.583333333333329</v>
      </c>
      <c r="H261" s="279">
        <v>15.283333333333331</v>
      </c>
      <c r="I261" s="279">
        <v>15.466666666666665</v>
      </c>
      <c r="J261" s="279">
        <v>15.633333333333333</v>
      </c>
      <c r="K261" s="277">
        <v>15.3</v>
      </c>
      <c r="L261" s="277">
        <v>14.95</v>
      </c>
      <c r="M261" s="277">
        <v>6.1089700000000002</v>
      </c>
    </row>
    <row r="262" spans="1:13">
      <c r="A262" s="268">
        <v>252</v>
      </c>
      <c r="B262" s="277" t="s">
        <v>428</v>
      </c>
      <c r="C262" s="278">
        <v>37.25</v>
      </c>
      <c r="D262" s="279">
        <v>37.266666666666666</v>
      </c>
      <c r="E262" s="279">
        <v>37.033333333333331</v>
      </c>
      <c r="F262" s="279">
        <v>36.816666666666663</v>
      </c>
      <c r="G262" s="279">
        <v>36.583333333333329</v>
      </c>
      <c r="H262" s="279">
        <v>37.483333333333334</v>
      </c>
      <c r="I262" s="279">
        <v>37.716666666666669</v>
      </c>
      <c r="J262" s="279">
        <v>37.933333333333337</v>
      </c>
      <c r="K262" s="277">
        <v>37.5</v>
      </c>
      <c r="L262" s="277">
        <v>37.049999999999997</v>
      </c>
      <c r="M262" s="277">
        <v>1.57125</v>
      </c>
    </row>
    <row r="263" spans="1:13">
      <c r="A263" s="268">
        <v>253</v>
      </c>
      <c r="B263" s="277" t="s">
        <v>429</v>
      </c>
      <c r="C263" s="278">
        <v>85.6</v>
      </c>
      <c r="D263" s="279">
        <v>86.05</v>
      </c>
      <c r="E263" s="279">
        <v>84.35</v>
      </c>
      <c r="F263" s="279">
        <v>83.1</v>
      </c>
      <c r="G263" s="279">
        <v>81.399999999999991</v>
      </c>
      <c r="H263" s="279">
        <v>87.3</v>
      </c>
      <c r="I263" s="279">
        <v>89.000000000000014</v>
      </c>
      <c r="J263" s="279">
        <v>90.25</v>
      </c>
      <c r="K263" s="277">
        <v>87.75</v>
      </c>
      <c r="L263" s="277">
        <v>84.8</v>
      </c>
      <c r="M263" s="277">
        <v>14.45377</v>
      </c>
    </row>
    <row r="264" spans="1:13">
      <c r="A264" s="268">
        <v>254</v>
      </c>
      <c r="B264" s="277" t="s">
        <v>432</v>
      </c>
      <c r="C264" s="278">
        <v>44.9</v>
      </c>
      <c r="D264" s="279">
        <v>45.166666666666664</v>
      </c>
      <c r="E264" s="279">
        <v>44.333333333333329</v>
      </c>
      <c r="F264" s="279">
        <v>43.766666666666666</v>
      </c>
      <c r="G264" s="279">
        <v>42.93333333333333</v>
      </c>
      <c r="H264" s="279">
        <v>45.733333333333327</v>
      </c>
      <c r="I264" s="279">
        <v>46.566666666666656</v>
      </c>
      <c r="J264" s="279">
        <v>47.133333333333326</v>
      </c>
      <c r="K264" s="277">
        <v>46</v>
      </c>
      <c r="L264" s="277">
        <v>44.6</v>
      </c>
      <c r="M264" s="277">
        <v>11.275690000000001</v>
      </c>
    </row>
    <row r="265" spans="1:13">
      <c r="A265" s="268">
        <v>255</v>
      </c>
      <c r="B265" s="277" t="s">
        <v>422</v>
      </c>
      <c r="C265" s="278">
        <v>970.15</v>
      </c>
      <c r="D265" s="279">
        <v>975.76666666666654</v>
      </c>
      <c r="E265" s="279">
        <v>961.73333333333312</v>
      </c>
      <c r="F265" s="279">
        <v>953.31666666666661</v>
      </c>
      <c r="G265" s="279">
        <v>939.28333333333319</v>
      </c>
      <c r="H265" s="279">
        <v>984.18333333333305</v>
      </c>
      <c r="I265" s="279">
        <v>998.21666666666658</v>
      </c>
      <c r="J265" s="279">
        <v>1006.633333333333</v>
      </c>
      <c r="K265" s="277">
        <v>989.8</v>
      </c>
      <c r="L265" s="277">
        <v>967.35</v>
      </c>
      <c r="M265" s="277">
        <v>1.6574199999999999</v>
      </c>
    </row>
    <row r="266" spans="1:13">
      <c r="A266" s="268">
        <v>256</v>
      </c>
      <c r="B266" s="277" t="s">
        <v>436</v>
      </c>
      <c r="C266" s="278">
        <v>2285.5500000000002</v>
      </c>
      <c r="D266" s="279">
        <v>2266.5166666666669</v>
      </c>
      <c r="E266" s="279">
        <v>2226.0333333333338</v>
      </c>
      <c r="F266" s="279">
        <v>2166.5166666666669</v>
      </c>
      <c r="G266" s="279">
        <v>2126.0333333333338</v>
      </c>
      <c r="H266" s="279">
        <v>2326.0333333333338</v>
      </c>
      <c r="I266" s="279">
        <v>2366.5166666666664</v>
      </c>
      <c r="J266" s="279">
        <v>2426.0333333333338</v>
      </c>
      <c r="K266" s="277">
        <v>2307</v>
      </c>
      <c r="L266" s="277">
        <v>2207</v>
      </c>
      <c r="M266" s="277">
        <v>0.11967999999999999</v>
      </c>
    </row>
    <row r="267" spans="1:13">
      <c r="A267" s="268">
        <v>257</v>
      </c>
      <c r="B267" s="277" t="s">
        <v>433</v>
      </c>
      <c r="C267" s="278">
        <v>63.7</v>
      </c>
      <c r="D267" s="279">
        <v>63.966666666666669</v>
      </c>
      <c r="E267" s="279">
        <v>63.13333333333334</v>
      </c>
      <c r="F267" s="279">
        <v>62.56666666666667</v>
      </c>
      <c r="G267" s="279">
        <v>61.733333333333341</v>
      </c>
      <c r="H267" s="279">
        <v>64.533333333333331</v>
      </c>
      <c r="I267" s="279">
        <v>65.366666666666646</v>
      </c>
      <c r="J267" s="279">
        <v>65.933333333333337</v>
      </c>
      <c r="K267" s="277">
        <v>64.8</v>
      </c>
      <c r="L267" s="277">
        <v>63.4</v>
      </c>
      <c r="M267" s="277">
        <v>5.5933099999999998</v>
      </c>
    </row>
    <row r="268" spans="1:13">
      <c r="A268" s="268">
        <v>258</v>
      </c>
      <c r="B268" s="277" t="s">
        <v>129</v>
      </c>
      <c r="C268" s="278">
        <v>193.95</v>
      </c>
      <c r="D268" s="279">
        <v>195.81666666666669</v>
      </c>
      <c r="E268" s="279">
        <v>189.23333333333338</v>
      </c>
      <c r="F268" s="279">
        <v>184.51666666666668</v>
      </c>
      <c r="G268" s="279">
        <v>177.93333333333337</v>
      </c>
      <c r="H268" s="279">
        <v>200.53333333333339</v>
      </c>
      <c r="I268" s="279">
        <v>207.1166666666667</v>
      </c>
      <c r="J268" s="279">
        <v>211.8333333333334</v>
      </c>
      <c r="K268" s="277">
        <v>202.4</v>
      </c>
      <c r="L268" s="277">
        <v>191.1</v>
      </c>
      <c r="M268" s="277">
        <v>117.90448000000001</v>
      </c>
    </row>
    <row r="269" spans="1:13">
      <c r="A269" s="268">
        <v>259</v>
      </c>
      <c r="B269" s="277" t="s">
        <v>423</v>
      </c>
      <c r="C269" s="278">
        <v>1563.25</v>
      </c>
      <c r="D269" s="279">
        <v>1559.4333333333334</v>
      </c>
      <c r="E269" s="279">
        <v>1538.8666666666668</v>
      </c>
      <c r="F269" s="279">
        <v>1514.4833333333333</v>
      </c>
      <c r="G269" s="279">
        <v>1493.9166666666667</v>
      </c>
      <c r="H269" s="279">
        <v>1583.8166666666668</v>
      </c>
      <c r="I269" s="279">
        <v>1604.3833333333334</v>
      </c>
      <c r="J269" s="279">
        <v>1628.7666666666669</v>
      </c>
      <c r="K269" s="277">
        <v>1580</v>
      </c>
      <c r="L269" s="277">
        <v>1535.05</v>
      </c>
      <c r="M269" s="277">
        <v>0.62807999999999997</v>
      </c>
    </row>
    <row r="270" spans="1:13">
      <c r="A270" s="268">
        <v>260</v>
      </c>
      <c r="B270" s="277" t="s">
        <v>424</v>
      </c>
      <c r="C270" s="278">
        <v>262.95</v>
      </c>
      <c r="D270" s="279">
        <v>263.96666666666664</v>
      </c>
      <c r="E270" s="279">
        <v>261.0333333333333</v>
      </c>
      <c r="F270" s="279">
        <v>259.11666666666667</v>
      </c>
      <c r="G270" s="279">
        <v>256.18333333333334</v>
      </c>
      <c r="H270" s="279">
        <v>265.88333333333327</v>
      </c>
      <c r="I270" s="279">
        <v>268.81666666666655</v>
      </c>
      <c r="J270" s="279">
        <v>270.73333333333323</v>
      </c>
      <c r="K270" s="277">
        <v>266.89999999999998</v>
      </c>
      <c r="L270" s="277">
        <v>262.05</v>
      </c>
      <c r="M270" s="277">
        <v>1.3289899999999999</v>
      </c>
    </row>
    <row r="271" spans="1:13">
      <c r="A271" s="268">
        <v>261</v>
      </c>
      <c r="B271" s="277" t="s">
        <v>425</v>
      </c>
      <c r="C271" s="278">
        <v>92.5</v>
      </c>
      <c r="D271" s="279">
        <v>92.116666666666674</v>
      </c>
      <c r="E271" s="279">
        <v>90.733333333333348</v>
      </c>
      <c r="F271" s="279">
        <v>88.966666666666669</v>
      </c>
      <c r="G271" s="279">
        <v>87.583333333333343</v>
      </c>
      <c r="H271" s="279">
        <v>93.883333333333354</v>
      </c>
      <c r="I271" s="279">
        <v>95.26666666666668</v>
      </c>
      <c r="J271" s="279">
        <v>97.03333333333336</v>
      </c>
      <c r="K271" s="277">
        <v>93.5</v>
      </c>
      <c r="L271" s="277">
        <v>90.35</v>
      </c>
      <c r="M271" s="277">
        <v>5.9059499999999998</v>
      </c>
    </row>
    <row r="272" spans="1:13">
      <c r="A272" s="268">
        <v>262</v>
      </c>
      <c r="B272" s="277" t="s">
        <v>426</v>
      </c>
      <c r="C272" s="278">
        <v>58.65</v>
      </c>
      <c r="D272" s="279">
        <v>58.866666666666667</v>
      </c>
      <c r="E272" s="279">
        <v>58.283333333333331</v>
      </c>
      <c r="F272" s="279">
        <v>57.916666666666664</v>
      </c>
      <c r="G272" s="279">
        <v>57.333333333333329</v>
      </c>
      <c r="H272" s="279">
        <v>59.233333333333334</v>
      </c>
      <c r="I272" s="279">
        <v>59.816666666666663</v>
      </c>
      <c r="J272" s="279">
        <v>60.183333333333337</v>
      </c>
      <c r="K272" s="277">
        <v>59.45</v>
      </c>
      <c r="L272" s="277">
        <v>58.5</v>
      </c>
      <c r="M272" s="277">
        <v>1.8385100000000001</v>
      </c>
    </row>
    <row r="273" spans="1:13">
      <c r="A273" s="268">
        <v>263</v>
      </c>
      <c r="B273" s="277" t="s">
        <v>427</v>
      </c>
      <c r="C273" s="278">
        <v>80</v>
      </c>
      <c r="D273" s="279">
        <v>79.316666666666663</v>
      </c>
      <c r="E273" s="279">
        <v>78.033333333333331</v>
      </c>
      <c r="F273" s="279">
        <v>76.066666666666663</v>
      </c>
      <c r="G273" s="279">
        <v>74.783333333333331</v>
      </c>
      <c r="H273" s="279">
        <v>81.283333333333331</v>
      </c>
      <c r="I273" s="279">
        <v>82.566666666666663</v>
      </c>
      <c r="J273" s="279">
        <v>84.533333333333331</v>
      </c>
      <c r="K273" s="277">
        <v>80.599999999999994</v>
      </c>
      <c r="L273" s="277">
        <v>77.349999999999994</v>
      </c>
      <c r="M273" s="277">
        <v>7.1528600000000004</v>
      </c>
    </row>
    <row r="274" spans="1:13">
      <c r="A274" s="268">
        <v>264</v>
      </c>
      <c r="B274" s="277" t="s">
        <v>435</v>
      </c>
      <c r="C274" s="278">
        <v>44.2</v>
      </c>
      <c r="D274" s="279">
        <v>44.366666666666667</v>
      </c>
      <c r="E274" s="279">
        <v>43.833333333333336</v>
      </c>
      <c r="F274" s="279">
        <v>43.466666666666669</v>
      </c>
      <c r="G274" s="279">
        <v>42.933333333333337</v>
      </c>
      <c r="H274" s="279">
        <v>44.733333333333334</v>
      </c>
      <c r="I274" s="279">
        <v>45.266666666666666</v>
      </c>
      <c r="J274" s="279">
        <v>45.633333333333333</v>
      </c>
      <c r="K274" s="277">
        <v>44.9</v>
      </c>
      <c r="L274" s="277">
        <v>44</v>
      </c>
      <c r="M274" s="277">
        <v>1.71533</v>
      </c>
    </row>
    <row r="275" spans="1:13">
      <c r="A275" s="268">
        <v>265</v>
      </c>
      <c r="B275" s="277" t="s">
        <v>434</v>
      </c>
      <c r="C275" s="278">
        <v>86.45</v>
      </c>
      <c r="D275" s="279">
        <v>86.766666666666666</v>
      </c>
      <c r="E275" s="279">
        <v>85.733333333333334</v>
      </c>
      <c r="F275" s="279">
        <v>85.016666666666666</v>
      </c>
      <c r="G275" s="279">
        <v>83.983333333333334</v>
      </c>
      <c r="H275" s="279">
        <v>87.483333333333334</v>
      </c>
      <c r="I275" s="279">
        <v>88.516666666666666</v>
      </c>
      <c r="J275" s="279">
        <v>89.233333333333334</v>
      </c>
      <c r="K275" s="277">
        <v>87.8</v>
      </c>
      <c r="L275" s="277">
        <v>86.05</v>
      </c>
      <c r="M275" s="277">
        <v>0.89512999999999998</v>
      </c>
    </row>
    <row r="276" spans="1:13">
      <c r="A276" s="268">
        <v>266</v>
      </c>
      <c r="B276" s="277" t="s">
        <v>263</v>
      </c>
      <c r="C276" s="278">
        <v>56</v>
      </c>
      <c r="D276" s="279">
        <v>55.883333333333333</v>
      </c>
      <c r="E276" s="279">
        <v>55.366666666666667</v>
      </c>
      <c r="F276" s="279">
        <v>54.733333333333334</v>
      </c>
      <c r="G276" s="279">
        <v>54.216666666666669</v>
      </c>
      <c r="H276" s="279">
        <v>56.516666666666666</v>
      </c>
      <c r="I276" s="279">
        <v>57.033333333333331</v>
      </c>
      <c r="J276" s="279">
        <v>57.666666666666664</v>
      </c>
      <c r="K276" s="277">
        <v>56.4</v>
      </c>
      <c r="L276" s="277">
        <v>55.25</v>
      </c>
      <c r="M276" s="277">
        <v>7.8424899999999997</v>
      </c>
    </row>
    <row r="277" spans="1:13">
      <c r="A277" s="268">
        <v>267</v>
      </c>
      <c r="B277" s="277" t="s">
        <v>130</v>
      </c>
      <c r="C277" s="278">
        <v>291.35000000000002</v>
      </c>
      <c r="D277" s="279">
        <v>291.01666666666665</v>
      </c>
      <c r="E277" s="279">
        <v>287.0333333333333</v>
      </c>
      <c r="F277" s="279">
        <v>282.71666666666664</v>
      </c>
      <c r="G277" s="279">
        <v>278.73333333333329</v>
      </c>
      <c r="H277" s="279">
        <v>295.33333333333331</v>
      </c>
      <c r="I277" s="279">
        <v>299.31666666666666</v>
      </c>
      <c r="J277" s="279">
        <v>303.63333333333333</v>
      </c>
      <c r="K277" s="277">
        <v>295</v>
      </c>
      <c r="L277" s="277">
        <v>286.7</v>
      </c>
      <c r="M277" s="277">
        <v>95.928380000000004</v>
      </c>
    </row>
    <row r="278" spans="1:13">
      <c r="A278" s="268">
        <v>268</v>
      </c>
      <c r="B278" s="277" t="s">
        <v>264</v>
      </c>
      <c r="C278" s="278">
        <v>738.15</v>
      </c>
      <c r="D278" s="279">
        <v>742.69999999999993</v>
      </c>
      <c r="E278" s="279">
        <v>724.44999999999982</v>
      </c>
      <c r="F278" s="279">
        <v>710.74999999999989</v>
      </c>
      <c r="G278" s="279">
        <v>692.49999999999977</v>
      </c>
      <c r="H278" s="279">
        <v>756.39999999999986</v>
      </c>
      <c r="I278" s="279">
        <v>774.65000000000009</v>
      </c>
      <c r="J278" s="279">
        <v>788.34999999999991</v>
      </c>
      <c r="K278" s="277">
        <v>760.95</v>
      </c>
      <c r="L278" s="277">
        <v>729</v>
      </c>
      <c r="M278" s="277">
        <v>3.0663800000000001</v>
      </c>
    </row>
    <row r="279" spans="1:13">
      <c r="A279" s="268">
        <v>269</v>
      </c>
      <c r="B279" s="277" t="s">
        <v>131</v>
      </c>
      <c r="C279" s="278">
        <v>2328.35</v>
      </c>
      <c r="D279" s="279">
        <v>2353.8833333333332</v>
      </c>
      <c r="E279" s="279">
        <v>2288.9166666666665</v>
      </c>
      <c r="F279" s="279">
        <v>2249.4833333333331</v>
      </c>
      <c r="G279" s="279">
        <v>2184.5166666666664</v>
      </c>
      <c r="H279" s="279">
        <v>2393.3166666666666</v>
      </c>
      <c r="I279" s="279">
        <v>2458.2833333333338</v>
      </c>
      <c r="J279" s="279">
        <v>2497.7166666666667</v>
      </c>
      <c r="K279" s="277">
        <v>2418.85</v>
      </c>
      <c r="L279" s="277">
        <v>2314.4499999999998</v>
      </c>
      <c r="M279" s="277">
        <v>8.0022099999999998</v>
      </c>
    </row>
    <row r="280" spans="1:13">
      <c r="A280" s="268">
        <v>270</v>
      </c>
      <c r="B280" s="277" t="s">
        <v>132</v>
      </c>
      <c r="C280" s="278">
        <v>375.8</v>
      </c>
      <c r="D280" s="279">
        <v>378.13333333333338</v>
      </c>
      <c r="E280" s="279">
        <v>371.76666666666677</v>
      </c>
      <c r="F280" s="279">
        <v>367.73333333333341</v>
      </c>
      <c r="G280" s="279">
        <v>361.36666666666679</v>
      </c>
      <c r="H280" s="279">
        <v>382.16666666666674</v>
      </c>
      <c r="I280" s="279">
        <v>388.53333333333342</v>
      </c>
      <c r="J280" s="279">
        <v>392.56666666666672</v>
      </c>
      <c r="K280" s="277">
        <v>384.5</v>
      </c>
      <c r="L280" s="277">
        <v>374.1</v>
      </c>
      <c r="M280" s="277">
        <v>8.31616</v>
      </c>
    </row>
    <row r="281" spans="1:13">
      <c r="A281" s="268">
        <v>271</v>
      </c>
      <c r="B281" s="277" t="s">
        <v>437</v>
      </c>
      <c r="C281" s="278">
        <v>144.55000000000001</v>
      </c>
      <c r="D281" s="279">
        <v>145.6</v>
      </c>
      <c r="E281" s="279">
        <v>141.6</v>
      </c>
      <c r="F281" s="279">
        <v>138.65</v>
      </c>
      <c r="G281" s="279">
        <v>134.65</v>
      </c>
      <c r="H281" s="279">
        <v>148.54999999999998</v>
      </c>
      <c r="I281" s="279">
        <v>152.54999999999998</v>
      </c>
      <c r="J281" s="279">
        <v>155.49999999999997</v>
      </c>
      <c r="K281" s="277">
        <v>149.6</v>
      </c>
      <c r="L281" s="277">
        <v>142.65</v>
      </c>
      <c r="M281" s="277">
        <v>2.3747400000000001</v>
      </c>
    </row>
    <row r="282" spans="1:13">
      <c r="A282" s="268">
        <v>272</v>
      </c>
      <c r="B282" s="277" t="s">
        <v>443</v>
      </c>
      <c r="C282" s="278">
        <v>537.79999999999995</v>
      </c>
      <c r="D282" s="279">
        <v>542.63333333333333</v>
      </c>
      <c r="E282" s="279">
        <v>530.26666666666665</v>
      </c>
      <c r="F282" s="279">
        <v>522.73333333333335</v>
      </c>
      <c r="G282" s="279">
        <v>510.36666666666667</v>
      </c>
      <c r="H282" s="279">
        <v>550.16666666666663</v>
      </c>
      <c r="I282" s="279">
        <v>562.53333333333319</v>
      </c>
      <c r="J282" s="279">
        <v>570.06666666666661</v>
      </c>
      <c r="K282" s="277">
        <v>555</v>
      </c>
      <c r="L282" s="277">
        <v>535.1</v>
      </c>
      <c r="M282" s="277">
        <v>2.1316000000000002</v>
      </c>
    </row>
    <row r="283" spans="1:13">
      <c r="A283" s="268">
        <v>273</v>
      </c>
      <c r="B283" s="277" t="s">
        <v>444</v>
      </c>
      <c r="C283" s="278">
        <v>240.75</v>
      </c>
      <c r="D283" s="279">
        <v>241.06666666666669</v>
      </c>
      <c r="E283" s="279">
        <v>238.58333333333337</v>
      </c>
      <c r="F283" s="279">
        <v>236.41666666666669</v>
      </c>
      <c r="G283" s="279">
        <v>233.93333333333337</v>
      </c>
      <c r="H283" s="279">
        <v>243.23333333333338</v>
      </c>
      <c r="I283" s="279">
        <v>245.71666666666667</v>
      </c>
      <c r="J283" s="279">
        <v>247.88333333333338</v>
      </c>
      <c r="K283" s="277">
        <v>243.55</v>
      </c>
      <c r="L283" s="277">
        <v>238.9</v>
      </c>
      <c r="M283" s="277">
        <v>2.0951</v>
      </c>
    </row>
    <row r="284" spans="1:13">
      <c r="A284" s="268">
        <v>274</v>
      </c>
      <c r="B284" s="277" t="s">
        <v>445</v>
      </c>
      <c r="C284" s="278">
        <v>485.85</v>
      </c>
      <c r="D284" s="279">
        <v>485.98333333333335</v>
      </c>
      <c r="E284" s="279">
        <v>481.86666666666667</v>
      </c>
      <c r="F284" s="279">
        <v>477.88333333333333</v>
      </c>
      <c r="G284" s="279">
        <v>473.76666666666665</v>
      </c>
      <c r="H284" s="279">
        <v>489.9666666666667</v>
      </c>
      <c r="I284" s="279">
        <v>494.08333333333337</v>
      </c>
      <c r="J284" s="279">
        <v>498.06666666666672</v>
      </c>
      <c r="K284" s="277">
        <v>490.1</v>
      </c>
      <c r="L284" s="277">
        <v>482</v>
      </c>
      <c r="M284" s="277">
        <v>3.3892000000000002</v>
      </c>
    </row>
    <row r="285" spans="1:13">
      <c r="A285" s="268">
        <v>275</v>
      </c>
      <c r="B285" s="277" t="s">
        <v>447</v>
      </c>
      <c r="C285" s="278">
        <v>32.700000000000003</v>
      </c>
      <c r="D285" s="279">
        <v>32.85</v>
      </c>
      <c r="E285" s="279">
        <v>32.450000000000003</v>
      </c>
      <c r="F285" s="279">
        <v>32.200000000000003</v>
      </c>
      <c r="G285" s="279">
        <v>31.800000000000004</v>
      </c>
      <c r="H285" s="279">
        <v>33.1</v>
      </c>
      <c r="I285" s="279">
        <v>33.499999999999993</v>
      </c>
      <c r="J285" s="279">
        <v>33.75</v>
      </c>
      <c r="K285" s="277">
        <v>33.25</v>
      </c>
      <c r="L285" s="277">
        <v>32.6</v>
      </c>
      <c r="M285" s="277">
        <v>5.8881699999999997</v>
      </c>
    </row>
    <row r="286" spans="1:13">
      <c r="A286" s="268">
        <v>276</v>
      </c>
      <c r="B286" s="277" t="s">
        <v>449</v>
      </c>
      <c r="C286" s="278">
        <v>342.1</v>
      </c>
      <c r="D286" s="279">
        <v>343.83333333333331</v>
      </c>
      <c r="E286" s="279">
        <v>338.66666666666663</v>
      </c>
      <c r="F286" s="279">
        <v>335.23333333333329</v>
      </c>
      <c r="G286" s="279">
        <v>330.06666666666661</v>
      </c>
      <c r="H286" s="279">
        <v>347.26666666666665</v>
      </c>
      <c r="I286" s="279">
        <v>352.43333333333328</v>
      </c>
      <c r="J286" s="279">
        <v>355.86666666666667</v>
      </c>
      <c r="K286" s="277">
        <v>349</v>
      </c>
      <c r="L286" s="277">
        <v>340.4</v>
      </c>
      <c r="M286" s="277">
        <v>1.7879400000000001</v>
      </c>
    </row>
    <row r="287" spans="1:13">
      <c r="A287" s="268">
        <v>277</v>
      </c>
      <c r="B287" s="277" t="s">
        <v>439</v>
      </c>
      <c r="C287" s="278">
        <v>348.35</v>
      </c>
      <c r="D287" s="279">
        <v>348.05</v>
      </c>
      <c r="E287" s="279">
        <v>344.1</v>
      </c>
      <c r="F287" s="279">
        <v>339.85</v>
      </c>
      <c r="G287" s="279">
        <v>335.90000000000003</v>
      </c>
      <c r="H287" s="279">
        <v>352.3</v>
      </c>
      <c r="I287" s="279">
        <v>356.24999999999994</v>
      </c>
      <c r="J287" s="279">
        <v>360.5</v>
      </c>
      <c r="K287" s="277">
        <v>352</v>
      </c>
      <c r="L287" s="277">
        <v>343.8</v>
      </c>
      <c r="M287" s="277">
        <v>1.3940699999999999</v>
      </c>
    </row>
    <row r="288" spans="1:13">
      <c r="A288" s="268">
        <v>278</v>
      </c>
      <c r="B288" s="277" t="s">
        <v>440</v>
      </c>
      <c r="C288" s="278">
        <v>256.7</v>
      </c>
      <c r="D288" s="279">
        <v>258.58333333333331</v>
      </c>
      <c r="E288" s="279">
        <v>251.61666666666662</v>
      </c>
      <c r="F288" s="279">
        <v>246.5333333333333</v>
      </c>
      <c r="G288" s="279">
        <v>239.56666666666661</v>
      </c>
      <c r="H288" s="279">
        <v>263.66666666666663</v>
      </c>
      <c r="I288" s="279">
        <v>270.63333333333333</v>
      </c>
      <c r="J288" s="279">
        <v>275.71666666666664</v>
      </c>
      <c r="K288" s="277">
        <v>265.55</v>
      </c>
      <c r="L288" s="277">
        <v>253.5</v>
      </c>
      <c r="M288" s="277">
        <v>1.30945</v>
      </c>
    </row>
    <row r="289" spans="1:13">
      <c r="A289" s="268">
        <v>279</v>
      </c>
      <c r="B289" s="277" t="s">
        <v>451</v>
      </c>
      <c r="C289" s="278">
        <v>168.3</v>
      </c>
      <c r="D289" s="279">
        <v>167.95000000000002</v>
      </c>
      <c r="E289" s="279">
        <v>161.50000000000003</v>
      </c>
      <c r="F289" s="279">
        <v>154.70000000000002</v>
      </c>
      <c r="G289" s="279">
        <v>148.25000000000003</v>
      </c>
      <c r="H289" s="279">
        <v>174.75000000000003</v>
      </c>
      <c r="I289" s="279">
        <v>181.20000000000002</v>
      </c>
      <c r="J289" s="279">
        <v>188.00000000000003</v>
      </c>
      <c r="K289" s="277">
        <v>174.4</v>
      </c>
      <c r="L289" s="277">
        <v>161.15</v>
      </c>
      <c r="M289" s="277">
        <v>2.4561199999999999</v>
      </c>
    </row>
    <row r="290" spans="1:13">
      <c r="A290" s="268">
        <v>280</v>
      </c>
      <c r="B290" s="277" t="s">
        <v>133</v>
      </c>
      <c r="C290" s="278">
        <v>1338.25</v>
      </c>
      <c r="D290" s="279">
        <v>1330.4333333333334</v>
      </c>
      <c r="E290" s="279">
        <v>1318.8666666666668</v>
      </c>
      <c r="F290" s="279">
        <v>1299.4833333333333</v>
      </c>
      <c r="G290" s="279">
        <v>1287.9166666666667</v>
      </c>
      <c r="H290" s="279">
        <v>1349.8166666666668</v>
      </c>
      <c r="I290" s="279">
        <v>1361.3833333333334</v>
      </c>
      <c r="J290" s="279">
        <v>1380.7666666666669</v>
      </c>
      <c r="K290" s="277">
        <v>1342</v>
      </c>
      <c r="L290" s="277">
        <v>1311.05</v>
      </c>
      <c r="M290" s="277">
        <v>26.325310000000002</v>
      </c>
    </row>
    <row r="291" spans="1:13">
      <c r="A291" s="268">
        <v>281</v>
      </c>
      <c r="B291" s="277" t="s">
        <v>441</v>
      </c>
      <c r="C291" s="278">
        <v>120.5</v>
      </c>
      <c r="D291" s="279">
        <v>121.2</v>
      </c>
      <c r="E291" s="279">
        <v>119.30000000000001</v>
      </c>
      <c r="F291" s="279">
        <v>118.10000000000001</v>
      </c>
      <c r="G291" s="279">
        <v>116.20000000000002</v>
      </c>
      <c r="H291" s="279">
        <v>122.4</v>
      </c>
      <c r="I291" s="279">
        <v>124.30000000000001</v>
      </c>
      <c r="J291" s="279">
        <v>125.5</v>
      </c>
      <c r="K291" s="277">
        <v>123.1</v>
      </c>
      <c r="L291" s="277">
        <v>120</v>
      </c>
      <c r="M291" s="277">
        <v>5.8000699999999998</v>
      </c>
    </row>
    <row r="292" spans="1:13">
      <c r="A292" s="268">
        <v>282</v>
      </c>
      <c r="B292" s="277" t="s">
        <v>438</v>
      </c>
      <c r="C292" s="278">
        <v>663.4</v>
      </c>
      <c r="D292" s="279">
        <v>666.15</v>
      </c>
      <c r="E292" s="279">
        <v>657.3</v>
      </c>
      <c r="F292" s="279">
        <v>651.19999999999993</v>
      </c>
      <c r="G292" s="279">
        <v>642.34999999999991</v>
      </c>
      <c r="H292" s="279">
        <v>672.25</v>
      </c>
      <c r="I292" s="279">
        <v>681.10000000000014</v>
      </c>
      <c r="J292" s="279">
        <v>687.2</v>
      </c>
      <c r="K292" s="277">
        <v>675</v>
      </c>
      <c r="L292" s="277">
        <v>660.05</v>
      </c>
      <c r="M292" s="277">
        <v>0.48454000000000003</v>
      </c>
    </row>
    <row r="293" spans="1:13">
      <c r="A293" s="268">
        <v>283</v>
      </c>
      <c r="B293" s="277" t="s">
        <v>442</v>
      </c>
      <c r="C293" s="278">
        <v>282.5</v>
      </c>
      <c r="D293" s="279">
        <v>283.28333333333336</v>
      </c>
      <c r="E293" s="279">
        <v>279.36666666666673</v>
      </c>
      <c r="F293" s="279">
        <v>276.23333333333335</v>
      </c>
      <c r="G293" s="279">
        <v>272.31666666666672</v>
      </c>
      <c r="H293" s="279">
        <v>286.41666666666674</v>
      </c>
      <c r="I293" s="279">
        <v>290.33333333333337</v>
      </c>
      <c r="J293" s="279">
        <v>293.46666666666675</v>
      </c>
      <c r="K293" s="277">
        <v>287.2</v>
      </c>
      <c r="L293" s="277">
        <v>280.14999999999998</v>
      </c>
      <c r="M293" s="277">
        <v>2.1990500000000002</v>
      </c>
    </row>
    <row r="294" spans="1:13">
      <c r="A294" s="268">
        <v>284</v>
      </c>
      <c r="B294" s="277" t="s">
        <v>1830</v>
      </c>
      <c r="C294" s="278">
        <v>467</v>
      </c>
      <c r="D294" s="279">
        <v>469.95</v>
      </c>
      <c r="E294" s="279">
        <v>462.15</v>
      </c>
      <c r="F294" s="279">
        <v>457.3</v>
      </c>
      <c r="G294" s="279">
        <v>449.5</v>
      </c>
      <c r="H294" s="279">
        <v>474.79999999999995</v>
      </c>
      <c r="I294" s="279">
        <v>482.6</v>
      </c>
      <c r="J294" s="279">
        <v>487.44999999999993</v>
      </c>
      <c r="K294" s="277">
        <v>477.75</v>
      </c>
      <c r="L294" s="277">
        <v>465.1</v>
      </c>
      <c r="M294" s="277">
        <v>0.62388999999999994</v>
      </c>
    </row>
    <row r="295" spans="1:13">
      <c r="A295" s="268">
        <v>285</v>
      </c>
      <c r="B295" s="277" t="s">
        <v>448</v>
      </c>
      <c r="C295" s="278">
        <v>548.25</v>
      </c>
      <c r="D295" s="279">
        <v>549.68333333333339</v>
      </c>
      <c r="E295" s="279">
        <v>541.96666666666681</v>
      </c>
      <c r="F295" s="279">
        <v>535.68333333333339</v>
      </c>
      <c r="G295" s="279">
        <v>527.96666666666681</v>
      </c>
      <c r="H295" s="279">
        <v>555.96666666666681</v>
      </c>
      <c r="I295" s="279">
        <v>563.68333333333351</v>
      </c>
      <c r="J295" s="279">
        <v>569.96666666666681</v>
      </c>
      <c r="K295" s="277">
        <v>557.4</v>
      </c>
      <c r="L295" s="277">
        <v>543.4</v>
      </c>
      <c r="M295" s="277">
        <v>1.17554</v>
      </c>
    </row>
    <row r="296" spans="1:13">
      <c r="A296" s="268">
        <v>286</v>
      </c>
      <c r="B296" s="277" t="s">
        <v>446</v>
      </c>
      <c r="C296" s="278">
        <v>41.2</v>
      </c>
      <c r="D296" s="279">
        <v>41.35</v>
      </c>
      <c r="E296" s="279">
        <v>40.950000000000003</v>
      </c>
      <c r="F296" s="279">
        <v>40.700000000000003</v>
      </c>
      <c r="G296" s="279">
        <v>40.300000000000004</v>
      </c>
      <c r="H296" s="279">
        <v>41.6</v>
      </c>
      <c r="I296" s="279">
        <v>41.999999999999993</v>
      </c>
      <c r="J296" s="279">
        <v>42.25</v>
      </c>
      <c r="K296" s="277">
        <v>41.75</v>
      </c>
      <c r="L296" s="277">
        <v>41.1</v>
      </c>
      <c r="M296" s="277">
        <v>4.5586700000000002</v>
      </c>
    </row>
    <row r="297" spans="1:13">
      <c r="A297" s="268">
        <v>287</v>
      </c>
      <c r="B297" s="277" t="s">
        <v>134</v>
      </c>
      <c r="C297" s="278">
        <v>64.349999999999994</v>
      </c>
      <c r="D297" s="279">
        <v>64.216666666666669</v>
      </c>
      <c r="E297" s="279">
        <v>63.483333333333334</v>
      </c>
      <c r="F297" s="279">
        <v>62.616666666666667</v>
      </c>
      <c r="G297" s="279">
        <v>61.883333333333333</v>
      </c>
      <c r="H297" s="279">
        <v>65.083333333333343</v>
      </c>
      <c r="I297" s="279">
        <v>65.816666666666691</v>
      </c>
      <c r="J297" s="279">
        <v>66.683333333333337</v>
      </c>
      <c r="K297" s="277">
        <v>64.95</v>
      </c>
      <c r="L297" s="277">
        <v>63.35</v>
      </c>
      <c r="M297" s="277">
        <v>89.868219999999994</v>
      </c>
    </row>
    <row r="298" spans="1:13">
      <c r="A298" s="268">
        <v>288</v>
      </c>
      <c r="B298" s="277" t="s">
        <v>358</v>
      </c>
      <c r="C298" s="278">
        <v>1996.15</v>
      </c>
      <c r="D298" s="279">
        <v>1976.7333333333333</v>
      </c>
      <c r="E298" s="279">
        <v>1948.4666666666667</v>
      </c>
      <c r="F298" s="279">
        <v>1900.7833333333333</v>
      </c>
      <c r="G298" s="279">
        <v>1872.5166666666667</v>
      </c>
      <c r="H298" s="279">
        <v>2024.4166666666667</v>
      </c>
      <c r="I298" s="279">
        <v>2052.6833333333334</v>
      </c>
      <c r="J298" s="279">
        <v>2100.3666666666668</v>
      </c>
      <c r="K298" s="277">
        <v>2005</v>
      </c>
      <c r="L298" s="277">
        <v>1929.05</v>
      </c>
      <c r="M298" s="277">
        <v>2.3523800000000001</v>
      </c>
    </row>
    <row r="299" spans="1:13">
      <c r="A299" s="268">
        <v>289</v>
      </c>
      <c r="B299" s="277" t="s">
        <v>1841</v>
      </c>
      <c r="C299" s="278">
        <v>220.25</v>
      </c>
      <c r="D299" s="279">
        <v>221.20000000000002</v>
      </c>
      <c r="E299" s="279">
        <v>217.45000000000005</v>
      </c>
      <c r="F299" s="279">
        <v>214.65000000000003</v>
      </c>
      <c r="G299" s="279">
        <v>210.90000000000006</v>
      </c>
      <c r="H299" s="279">
        <v>224.00000000000003</v>
      </c>
      <c r="I299" s="279">
        <v>227.74999999999997</v>
      </c>
      <c r="J299" s="279">
        <v>230.55</v>
      </c>
      <c r="K299" s="277">
        <v>224.95</v>
      </c>
      <c r="L299" s="277">
        <v>218.4</v>
      </c>
      <c r="M299" s="277">
        <v>1.02443</v>
      </c>
    </row>
    <row r="300" spans="1:13">
      <c r="A300" s="268">
        <v>290</v>
      </c>
      <c r="B300" s="277" t="s">
        <v>454</v>
      </c>
      <c r="C300" s="278">
        <v>311.2</v>
      </c>
      <c r="D300" s="279">
        <v>309.08333333333331</v>
      </c>
      <c r="E300" s="279">
        <v>300.31666666666661</v>
      </c>
      <c r="F300" s="279">
        <v>289.43333333333328</v>
      </c>
      <c r="G300" s="279">
        <v>280.66666666666657</v>
      </c>
      <c r="H300" s="279">
        <v>319.96666666666664</v>
      </c>
      <c r="I300" s="279">
        <v>328.73333333333341</v>
      </c>
      <c r="J300" s="279">
        <v>339.61666666666667</v>
      </c>
      <c r="K300" s="277">
        <v>317.85000000000002</v>
      </c>
      <c r="L300" s="277">
        <v>298.2</v>
      </c>
      <c r="M300" s="277">
        <v>88.939520000000002</v>
      </c>
    </row>
    <row r="301" spans="1:13">
      <c r="A301" s="268">
        <v>291</v>
      </c>
      <c r="B301" s="277" t="s">
        <v>452</v>
      </c>
      <c r="C301" s="278">
        <v>3861.95</v>
      </c>
      <c r="D301" s="279">
        <v>3780.8666666666668</v>
      </c>
      <c r="E301" s="279">
        <v>3642.7333333333336</v>
      </c>
      <c r="F301" s="279">
        <v>3423.5166666666669</v>
      </c>
      <c r="G301" s="279">
        <v>3285.3833333333337</v>
      </c>
      <c r="H301" s="279">
        <v>4000.0833333333335</v>
      </c>
      <c r="I301" s="279">
        <v>4138.2166666666672</v>
      </c>
      <c r="J301" s="279">
        <v>4357.4333333333334</v>
      </c>
      <c r="K301" s="277">
        <v>3919</v>
      </c>
      <c r="L301" s="277">
        <v>3561.65</v>
      </c>
      <c r="M301" s="277">
        <v>0.56459999999999999</v>
      </c>
    </row>
    <row r="302" spans="1:13">
      <c r="A302" s="268">
        <v>292</v>
      </c>
      <c r="B302" s="277" t="s">
        <v>455</v>
      </c>
      <c r="C302" s="278">
        <v>28</v>
      </c>
      <c r="D302" s="279">
        <v>28.266666666666666</v>
      </c>
      <c r="E302" s="279">
        <v>27.533333333333331</v>
      </c>
      <c r="F302" s="279">
        <v>27.066666666666666</v>
      </c>
      <c r="G302" s="279">
        <v>26.333333333333332</v>
      </c>
      <c r="H302" s="279">
        <v>28.733333333333331</v>
      </c>
      <c r="I302" s="279">
        <v>29.466666666666665</v>
      </c>
      <c r="J302" s="279">
        <v>29.93333333333333</v>
      </c>
      <c r="K302" s="277">
        <v>29</v>
      </c>
      <c r="L302" s="277">
        <v>27.8</v>
      </c>
      <c r="M302" s="277">
        <v>5.5179499999999999</v>
      </c>
    </row>
    <row r="303" spans="1:13">
      <c r="A303" s="268">
        <v>293</v>
      </c>
      <c r="B303" s="277" t="s">
        <v>135</v>
      </c>
      <c r="C303" s="278">
        <v>289.3</v>
      </c>
      <c r="D303" s="279">
        <v>286.09999999999997</v>
      </c>
      <c r="E303" s="279">
        <v>279.39999999999992</v>
      </c>
      <c r="F303" s="279">
        <v>269.49999999999994</v>
      </c>
      <c r="G303" s="279">
        <v>262.7999999999999</v>
      </c>
      <c r="H303" s="279">
        <v>295.99999999999994</v>
      </c>
      <c r="I303" s="279">
        <v>302.7</v>
      </c>
      <c r="J303" s="279">
        <v>312.59999999999997</v>
      </c>
      <c r="K303" s="277">
        <v>292.8</v>
      </c>
      <c r="L303" s="277">
        <v>276.2</v>
      </c>
      <c r="M303" s="277">
        <v>78.613290000000006</v>
      </c>
    </row>
    <row r="304" spans="1:13">
      <c r="A304" s="268">
        <v>294</v>
      </c>
      <c r="B304" s="277" t="s">
        <v>456</v>
      </c>
      <c r="C304" s="278">
        <v>820.7</v>
      </c>
      <c r="D304" s="279">
        <v>819.85</v>
      </c>
      <c r="E304" s="279">
        <v>803.85</v>
      </c>
      <c r="F304" s="279">
        <v>787</v>
      </c>
      <c r="G304" s="279">
        <v>771</v>
      </c>
      <c r="H304" s="279">
        <v>836.7</v>
      </c>
      <c r="I304" s="279">
        <v>852.7</v>
      </c>
      <c r="J304" s="279">
        <v>869.55000000000007</v>
      </c>
      <c r="K304" s="277">
        <v>835.85</v>
      </c>
      <c r="L304" s="277">
        <v>803</v>
      </c>
      <c r="M304" s="277">
        <v>1.22221</v>
      </c>
    </row>
    <row r="305" spans="1:13">
      <c r="A305" s="268">
        <v>295</v>
      </c>
      <c r="B305" s="277" t="s">
        <v>136</v>
      </c>
      <c r="C305" s="278">
        <v>892.6</v>
      </c>
      <c r="D305" s="279">
        <v>895.13333333333333</v>
      </c>
      <c r="E305" s="279">
        <v>885.7166666666667</v>
      </c>
      <c r="F305" s="279">
        <v>878.83333333333337</v>
      </c>
      <c r="G305" s="279">
        <v>869.41666666666674</v>
      </c>
      <c r="H305" s="279">
        <v>902.01666666666665</v>
      </c>
      <c r="I305" s="279">
        <v>911.43333333333339</v>
      </c>
      <c r="J305" s="279">
        <v>918.31666666666661</v>
      </c>
      <c r="K305" s="277">
        <v>904.55</v>
      </c>
      <c r="L305" s="277">
        <v>888.25</v>
      </c>
      <c r="M305" s="277">
        <v>34.973269999999999</v>
      </c>
    </row>
    <row r="306" spans="1:13">
      <c r="A306" s="268">
        <v>296</v>
      </c>
      <c r="B306" s="277" t="s">
        <v>266</v>
      </c>
      <c r="C306" s="278">
        <v>2681.2</v>
      </c>
      <c r="D306" s="279">
        <v>2664.7999999999997</v>
      </c>
      <c r="E306" s="279">
        <v>2611.5999999999995</v>
      </c>
      <c r="F306" s="279">
        <v>2541.9999999999995</v>
      </c>
      <c r="G306" s="279">
        <v>2488.7999999999993</v>
      </c>
      <c r="H306" s="279">
        <v>2734.3999999999996</v>
      </c>
      <c r="I306" s="279">
        <v>2787.5999999999995</v>
      </c>
      <c r="J306" s="279">
        <v>2857.2</v>
      </c>
      <c r="K306" s="277">
        <v>2718</v>
      </c>
      <c r="L306" s="277">
        <v>2595.1999999999998</v>
      </c>
      <c r="M306" s="277">
        <v>2.34362</v>
      </c>
    </row>
    <row r="307" spans="1:13">
      <c r="A307" s="268">
        <v>297</v>
      </c>
      <c r="B307" s="277" t="s">
        <v>265</v>
      </c>
      <c r="C307" s="278">
        <v>1614.5</v>
      </c>
      <c r="D307" s="279">
        <v>1615.3833333333332</v>
      </c>
      <c r="E307" s="279">
        <v>1602.1666666666665</v>
      </c>
      <c r="F307" s="279">
        <v>1589.8333333333333</v>
      </c>
      <c r="G307" s="279">
        <v>1576.6166666666666</v>
      </c>
      <c r="H307" s="279">
        <v>1627.7166666666665</v>
      </c>
      <c r="I307" s="279">
        <v>1640.9333333333332</v>
      </c>
      <c r="J307" s="279">
        <v>1653.2666666666664</v>
      </c>
      <c r="K307" s="277">
        <v>1628.6</v>
      </c>
      <c r="L307" s="277">
        <v>1603.05</v>
      </c>
      <c r="M307" s="277">
        <v>0.56943999999999995</v>
      </c>
    </row>
    <row r="308" spans="1:13">
      <c r="A308" s="268">
        <v>298</v>
      </c>
      <c r="B308" s="277" t="s">
        <v>137</v>
      </c>
      <c r="C308" s="278">
        <v>1026.3499999999999</v>
      </c>
      <c r="D308" s="279">
        <v>1033.9666666666665</v>
      </c>
      <c r="E308" s="279">
        <v>1014.083333333333</v>
      </c>
      <c r="F308" s="279">
        <v>1001.8166666666666</v>
      </c>
      <c r="G308" s="279">
        <v>981.93333333333317</v>
      </c>
      <c r="H308" s="279">
        <v>1046.2333333333329</v>
      </c>
      <c r="I308" s="279">
        <v>1066.1166666666666</v>
      </c>
      <c r="J308" s="279">
        <v>1078.3833333333328</v>
      </c>
      <c r="K308" s="277">
        <v>1053.8499999999999</v>
      </c>
      <c r="L308" s="277">
        <v>1021.7</v>
      </c>
      <c r="M308" s="277">
        <v>26.314689999999999</v>
      </c>
    </row>
    <row r="309" spans="1:13">
      <c r="A309" s="268">
        <v>299</v>
      </c>
      <c r="B309" s="277" t="s">
        <v>457</v>
      </c>
      <c r="C309" s="278">
        <v>1468.75</v>
      </c>
      <c r="D309" s="279">
        <v>1461.8166666666666</v>
      </c>
      <c r="E309" s="279">
        <v>1443.9833333333331</v>
      </c>
      <c r="F309" s="279">
        <v>1419.2166666666665</v>
      </c>
      <c r="G309" s="279">
        <v>1401.383333333333</v>
      </c>
      <c r="H309" s="279">
        <v>1486.5833333333333</v>
      </c>
      <c r="I309" s="279">
        <v>1504.4166666666667</v>
      </c>
      <c r="J309" s="279">
        <v>1529.1833333333334</v>
      </c>
      <c r="K309" s="277">
        <v>1479.65</v>
      </c>
      <c r="L309" s="277">
        <v>1437.05</v>
      </c>
      <c r="M309" s="277">
        <v>1.16632</v>
      </c>
    </row>
    <row r="310" spans="1:13">
      <c r="A310" s="268">
        <v>300</v>
      </c>
      <c r="B310" s="277" t="s">
        <v>138</v>
      </c>
      <c r="C310" s="278">
        <v>627.4</v>
      </c>
      <c r="D310" s="279">
        <v>623.13333333333333</v>
      </c>
      <c r="E310" s="279">
        <v>613.26666666666665</v>
      </c>
      <c r="F310" s="279">
        <v>599.13333333333333</v>
      </c>
      <c r="G310" s="279">
        <v>589.26666666666665</v>
      </c>
      <c r="H310" s="279">
        <v>637.26666666666665</v>
      </c>
      <c r="I310" s="279">
        <v>647.13333333333321</v>
      </c>
      <c r="J310" s="279">
        <v>661.26666666666665</v>
      </c>
      <c r="K310" s="277">
        <v>633</v>
      </c>
      <c r="L310" s="277">
        <v>609</v>
      </c>
      <c r="M310" s="277">
        <v>90.719549999999998</v>
      </c>
    </row>
    <row r="311" spans="1:13">
      <c r="A311" s="268">
        <v>301</v>
      </c>
      <c r="B311" s="277" t="s">
        <v>139</v>
      </c>
      <c r="C311" s="278">
        <v>131.35</v>
      </c>
      <c r="D311" s="279">
        <v>130.19999999999999</v>
      </c>
      <c r="E311" s="279">
        <v>128.59999999999997</v>
      </c>
      <c r="F311" s="279">
        <v>125.84999999999998</v>
      </c>
      <c r="G311" s="279">
        <v>124.24999999999996</v>
      </c>
      <c r="H311" s="279">
        <v>132.94999999999999</v>
      </c>
      <c r="I311" s="279">
        <v>134.55000000000001</v>
      </c>
      <c r="J311" s="279">
        <v>137.29999999999998</v>
      </c>
      <c r="K311" s="277">
        <v>131.80000000000001</v>
      </c>
      <c r="L311" s="277">
        <v>127.45</v>
      </c>
      <c r="M311" s="277">
        <v>56.722479999999997</v>
      </c>
    </row>
    <row r="312" spans="1:13">
      <c r="A312" s="268">
        <v>302</v>
      </c>
      <c r="B312" s="277" t="s">
        <v>319</v>
      </c>
      <c r="C312" s="278">
        <v>11.35</v>
      </c>
      <c r="D312" s="279">
        <v>11.416666666666666</v>
      </c>
      <c r="E312" s="279">
        <v>11.233333333333333</v>
      </c>
      <c r="F312" s="279">
        <v>11.116666666666667</v>
      </c>
      <c r="G312" s="279">
        <v>10.933333333333334</v>
      </c>
      <c r="H312" s="279">
        <v>11.533333333333331</v>
      </c>
      <c r="I312" s="279">
        <v>11.716666666666665</v>
      </c>
      <c r="J312" s="279">
        <v>11.83333333333333</v>
      </c>
      <c r="K312" s="277">
        <v>11.6</v>
      </c>
      <c r="L312" s="277">
        <v>11.3</v>
      </c>
      <c r="M312" s="277">
        <v>5.7956200000000004</v>
      </c>
    </row>
    <row r="313" spans="1:13">
      <c r="A313" s="268">
        <v>303</v>
      </c>
      <c r="B313" s="277" t="s">
        <v>464</v>
      </c>
      <c r="C313" s="278">
        <v>139.1</v>
      </c>
      <c r="D313" s="279">
        <v>138.38333333333333</v>
      </c>
      <c r="E313" s="279">
        <v>134.36666666666665</v>
      </c>
      <c r="F313" s="279">
        <v>129.63333333333333</v>
      </c>
      <c r="G313" s="279">
        <v>125.61666666666665</v>
      </c>
      <c r="H313" s="279">
        <v>143.11666666666665</v>
      </c>
      <c r="I313" s="279">
        <v>147.1333333333333</v>
      </c>
      <c r="J313" s="279">
        <v>151.86666666666665</v>
      </c>
      <c r="K313" s="277">
        <v>142.4</v>
      </c>
      <c r="L313" s="277">
        <v>133.65</v>
      </c>
      <c r="M313" s="277">
        <v>1.3593500000000001</v>
      </c>
    </row>
    <row r="314" spans="1:13">
      <c r="A314" s="268">
        <v>304</v>
      </c>
      <c r="B314" s="277" t="s">
        <v>466</v>
      </c>
      <c r="C314" s="278">
        <v>362.6</v>
      </c>
      <c r="D314" s="279">
        <v>359.2166666666667</v>
      </c>
      <c r="E314" s="279">
        <v>353.43333333333339</v>
      </c>
      <c r="F314" s="279">
        <v>344.26666666666671</v>
      </c>
      <c r="G314" s="279">
        <v>338.48333333333341</v>
      </c>
      <c r="H314" s="279">
        <v>368.38333333333338</v>
      </c>
      <c r="I314" s="279">
        <v>374.16666666666669</v>
      </c>
      <c r="J314" s="279">
        <v>383.33333333333337</v>
      </c>
      <c r="K314" s="277">
        <v>365</v>
      </c>
      <c r="L314" s="277">
        <v>350.05</v>
      </c>
      <c r="M314" s="277">
        <v>0.43131999999999998</v>
      </c>
    </row>
    <row r="315" spans="1:13">
      <c r="A315" s="268">
        <v>305</v>
      </c>
      <c r="B315" s="277" t="s">
        <v>462</v>
      </c>
      <c r="C315" s="278">
        <v>2976.15</v>
      </c>
      <c r="D315" s="279">
        <v>2974.6666666666665</v>
      </c>
      <c r="E315" s="279">
        <v>2936.583333333333</v>
      </c>
      <c r="F315" s="279">
        <v>2897.0166666666664</v>
      </c>
      <c r="G315" s="279">
        <v>2858.9333333333329</v>
      </c>
      <c r="H315" s="279">
        <v>3014.2333333333331</v>
      </c>
      <c r="I315" s="279">
        <v>3052.3166666666662</v>
      </c>
      <c r="J315" s="279">
        <v>3091.8833333333332</v>
      </c>
      <c r="K315" s="277">
        <v>3012.75</v>
      </c>
      <c r="L315" s="277">
        <v>2935.1</v>
      </c>
      <c r="M315" s="277">
        <v>7.2660000000000002E-2</v>
      </c>
    </row>
    <row r="316" spans="1:13">
      <c r="A316" s="268">
        <v>306</v>
      </c>
      <c r="B316" s="277" t="s">
        <v>463</v>
      </c>
      <c r="C316" s="278">
        <v>224.45</v>
      </c>
      <c r="D316" s="279">
        <v>226.46666666666667</v>
      </c>
      <c r="E316" s="279">
        <v>221.98333333333335</v>
      </c>
      <c r="F316" s="279">
        <v>219.51666666666668</v>
      </c>
      <c r="G316" s="279">
        <v>215.03333333333336</v>
      </c>
      <c r="H316" s="279">
        <v>228.93333333333334</v>
      </c>
      <c r="I316" s="279">
        <v>233.41666666666663</v>
      </c>
      <c r="J316" s="279">
        <v>235.88333333333333</v>
      </c>
      <c r="K316" s="277">
        <v>230.95</v>
      </c>
      <c r="L316" s="277">
        <v>224</v>
      </c>
      <c r="M316" s="277">
        <v>0.24987000000000001</v>
      </c>
    </row>
    <row r="317" spans="1:13">
      <c r="A317" s="268">
        <v>307</v>
      </c>
      <c r="B317" s="277" t="s">
        <v>140</v>
      </c>
      <c r="C317" s="278">
        <v>168.35</v>
      </c>
      <c r="D317" s="279">
        <v>168.21666666666667</v>
      </c>
      <c r="E317" s="279">
        <v>166.93333333333334</v>
      </c>
      <c r="F317" s="279">
        <v>165.51666666666668</v>
      </c>
      <c r="G317" s="279">
        <v>164.23333333333335</v>
      </c>
      <c r="H317" s="279">
        <v>169.63333333333333</v>
      </c>
      <c r="I317" s="279">
        <v>170.91666666666669</v>
      </c>
      <c r="J317" s="279">
        <v>172.33333333333331</v>
      </c>
      <c r="K317" s="277">
        <v>169.5</v>
      </c>
      <c r="L317" s="277">
        <v>166.8</v>
      </c>
      <c r="M317" s="277">
        <v>48.458570000000002</v>
      </c>
    </row>
    <row r="318" spans="1:13">
      <c r="A318" s="268">
        <v>308</v>
      </c>
      <c r="B318" s="277" t="s">
        <v>141</v>
      </c>
      <c r="C318" s="278">
        <v>368.8</v>
      </c>
      <c r="D318" s="279">
        <v>371.63333333333338</v>
      </c>
      <c r="E318" s="279">
        <v>363.96666666666675</v>
      </c>
      <c r="F318" s="279">
        <v>359.13333333333338</v>
      </c>
      <c r="G318" s="279">
        <v>351.46666666666675</v>
      </c>
      <c r="H318" s="279">
        <v>376.46666666666675</v>
      </c>
      <c r="I318" s="279">
        <v>384.13333333333338</v>
      </c>
      <c r="J318" s="279">
        <v>388.96666666666675</v>
      </c>
      <c r="K318" s="277">
        <v>379.3</v>
      </c>
      <c r="L318" s="277">
        <v>366.8</v>
      </c>
      <c r="M318" s="277">
        <v>52.680459999999997</v>
      </c>
    </row>
    <row r="319" spans="1:13">
      <c r="A319" s="268">
        <v>309</v>
      </c>
      <c r="B319" s="277" t="s">
        <v>142</v>
      </c>
      <c r="C319" s="278">
        <v>6892.4</v>
      </c>
      <c r="D319" s="279">
        <v>6887.4000000000005</v>
      </c>
      <c r="E319" s="279">
        <v>6835.0000000000009</v>
      </c>
      <c r="F319" s="279">
        <v>6777.6</v>
      </c>
      <c r="G319" s="279">
        <v>6725.2000000000007</v>
      </c>
      <c r="H319" s="279">
        <v>6944.8000000000011</v>
      </c>
      <c r="I319" s="279">
        <v>6997.2000000000007</v>
      </c>
      <c r="J319" s="279">
        <v>7054.6000000000013</v>
      </c>
      <c r="K319" s="277">
        <v>6939.8</v>
      </c>
      <c r="L319" s="277">
        <v>6830</v>
      </c>
      <c r="M319" s="277">
        <v>7.5621499999999999</v>
      </c>
    </row>
    <row r="320" spans="1:13">
      <c r="A320" s="268">
        <v>310</v>
      </c>
      <c r="B320" s="277" t="s">
        <v>458</v>
      </c>
      <c r="C320" s="278">
        <v>835.1</v>
      </c>
      <c r="D320" s="279">
        <v>836.05000000000007</v>
      </c>
      <c r="E320" s="279">
        <v>824.20000000000016</v>
      </c>
      <c r="F320" s="279">
        <v>813.30000000000007</v>
      </c>
      <c r="G320" s="279">
        <v>801.45000000000016</v>
      </c>
      <c r="H320" s="279">
        <v>846.95000000000016</v>
      </c>
      <c r="I320" s="279">
        <v>858.80000000000007</v>
      </c>
      <c r="J320" s="279">
        <v>869.70000000000016</v>
      </c>
      <c r="K320" s="277">
        <v>847.9</v>
      </c>
      <c r="L320" s="277">
        <v>825.15</v>
      </c>
      <c r="M320" s="277">
        <v>0.14241999999999999</v>
      </c>
    </row>
    <row r="321" spans="1:13">
      <c r="A321" s="268">
        <v>311</v>
      </c>
      <c r="B321" s="277" t="s">
        <v>143</v>
      </c>
      <c r="C321" s="278">
        <v>527.5</v>
      </c>
      <c r="D321" s="279">
        <v>526.75</v>
      </c>
      <c r="E321" s="279">
        <v>522.85</v>
      </c>
      <c r="F321" s="279">
        <v>518.20000000000005</v>
      </c>
      <c r="G321" s="279">
        <v>514.30000000000007</v>
      </c>
      <c r="H321" s="279">
        <v>531.4</v>
      </c>
      <c r="I321" s="279">
        <v>535.30000000000007</v>
      </c>
      <c r="J321" s="279">
        <v>539.94999999999993</v>
      </c>
      <c r="K321" s="277">
        <v>530.65</v>
      </c>
      <c r="L321" s="277">
        <v>522.1</v>
      </c>
      <c r="M321" s="277">
        <v>11.70598</v>
      </c>
    </row>
    <row r="322" spans="1:13">
      <c r="A322" s="268">
        <v>312</v>
      </c>
      <c r="B322" s="277" t="s">
        <v>472</v>
      </c>
      <c r="C322" s="278">
        <v>1743.75</v>
      </c>
      <c r="D322" s="279">
        <v>1750.8999999999999</v>
      </c>
      <c r="E322" s="279">
        <v>1727.8499999999997</v>
      </c>
      <c r="F322" s="279">
        <v>1711.9499999999998</v>
      </c>
      <c r="G322" s="279">
        <v>1688.8999999999996</v>
      </c>
      <c r="H322" s="279">
        <v>1766.7999999999997</v>
      </c>
      <c r="I322" s="279">
        <v>1789.85</v>
      </c>
      <c r="J322" s="279">
        <v>1805.7499999999998</v>
      </c>
      <c r="K322" s="277">
        <v>1773.95</v>
      </c>
      <c r="L322" s="277">
        <v>1735</v>
      </c>
      <c r="M322" s="277">
        <v>1.2579</v>
      </c>
    </row>
    <row r="323" spans="1:13">
      <c r="A323" s="268">
        <v>313</v>
      </c>
      <c r="B323" s="277" t="s">
        <v>468</v>
      </c>
      <c r="C323" s="278">
        <v>1947.45</v>
      </c>
      <c r="D323" s="279">
        <v>1947.4833333333333</v>
      </c>
      <c r="E323" s="279">
        <v>1914.9666666666667</v>
      </c>
      <c r="F323" s="279">
        <v>1882.4833333333333</v>
      </c>
      <c r="G323" s="279">
        <v>1849.9666666666667</v>
      </c>
      <c r="H323" s="279">
        <v>1979.9666666666667</v>
      </c>
      <c r="I323" s="279">
        <v>2012.4833333333336</v>
      </c>
      <c r="J323" s="279">
        <v>2044.9666666666667</v>
      </c>
      <c r="K323" s="277">
        <v>1980</v>
      </c>
      <c r="L323" s="277">
        <v>1915</v>
      </c>
      <c r="M323" s="277">
        <v>1.17717</v>
      </c>
    </row>
    <row r="324" spans="1:13">
      <c r="A324" s="268">
        <v>314</v>
      </c>
      <c r="B324" s="277" t="s">
        <v>144</v>
      </c>
      <c r="C324" s="278">
        <v>621.4</v>
      </c>
      <c r="D324" s="279">
        <v>625.5</v>
      </c>
      <c r="E324" s="279">
        <v>606</v>
      </c>
      <c r="F324" s="279">
        <v>590.6</v>
      </c>
      <c r="G324" s="279">
        <v>571.1</v>
      </c>
      <c r="H324" s="279">
        <v>640.9</v>
      </c>
      <c r="I324" s="279">
        <v>660.4</v>
      </c>
      <c r="J324" s="279">
        <v>675.8</v>
      </c>
      <c r="K324" s="277">
        <v>645</v>
      </c>
      <c r="L324" s="277">
        <v>610.1</v>
      </c>
      <c r="M324" s="277">
        <v>31.210999999999999</v>
      </c>
    </row>
    <row r="325" spans="1:13">
      <c r="A325" s="268">
        <v>315</v>
      </c>
      <c r="B325" s="277" t="s">
        <v>145</v>
      </c>
      <c r="C325" s="278">
        <v>857.9</v>
      </c>
      <c r="D325" s="279">
        <v>854.51666666666677</v>
      </c>
      <c r="E325" s="279">
        <v>848.38333333333355</v>
      </c>
      <c r="F325" s="279">
        <v>838.86666666666679</v>
      </c>
      <c r="G325" s="279">
        <v>832.73333333333358</v>
      </c>
      <c r="H325" s="279">
        <v>864.03333333333353</v>
      </c>
      <c r="I325" s="279">
        <v>870.16666666666674</v>
      </c>
      <c r="J325" s="279">
        <v>879.68333333333351</v>
      </c>
      <c r="K325" s="277">
        <v>860.65</v>
      </c>
      <c r="L325" s="277">
        <v>845</v>
      </c>
      <c r="M325" s="277">
        <v>6.9034300000000002</v>
      </c>
    </row>
    <row r="326" spans="1:13">
      <c r="A326" s="268">
        <v>316</v>
      </c>
      <c r="B326" s="277" t="s">
        <v>465</v>
      </c>
      <c r="C326" s="278">
        <v>166.4</v>
      </c>
      <c r="D326" s="279">
        <v>168.81666666666669</v>
      </c>
      <c r="E326" s="279">
        <v>162.68333333333339</v>
      </c>
      <c r="F326" s="279">
        <v>158.9666666666667</v>
      </c>
      <c r="G326" s="279">
        <v>152.8333333333334</v>
      </c>
      <c r="H326" s="279">
        <v>172.53333333333339</v>
      </c>
      <c r="I326" s="279">
        <v>178.66666666666666</v>
      </c>
      <c r="J326" s="279">
        <v>182.38333333333338</v>
      </c>
      <c r="K326" s="277">
        <v>174.95</v>
      </c>
      <c r="L326" s="277">
        <v>165.1</v>
      </c>
      <c r="M326" s="277">
        <v>1.1135299999999999</v>
      </c>
    </row>
    <row r="327" spans="1:13">
      <c r="A327" s="268">
        <v>317</v>
      </c>
      <c r="B327" s="277" t="s">
        <v>1975</v>
      </c>
      <c r="C327" s="278">
        <v>196.75</v>
      </c>
      <c r="D327" s="279">
        <v>197.18333333333331</v>
      </c>
      <c r="E327" s="279">
        <v>195.76666666666662</v>
      </c>
      <c r="F327" s="279">
        <v>194.7833333333333</v>
      </c>
      <c r="G327" s="279">
        <v>193.36666666666662</v>
      </c>
      <c r="H327" s="279">
        <v>198.16666666666663</v>
      </c>
      <c r="I327" s="279">
        <v>199.58333333333331</v>
      </c>
      <c r="J327" s="279">
        <v>200.56666666666663</v>
      </c>
      <c r="K327" s="277">
        <v>198.6</v>
      </c>
      <c r="L327" s="277">
        <v>196.2</v>
      </c>
      <c r="M327" s="277">
        <v>1.3370599999999999</v>
      </c>
    </row>
    <row r="328" spans="1:13">
      <c r="A328" s="268">
        <v>318</v>
      </c>
      <c r="B328" s="277" t="s">
        <v>469</v>
      </c>
      <c r="C328" s="278">
        <v>71.95</v>
      </c>
      <c r="D328" s="279">
        <v>72.45</v>
      </c>
      <c r="E328" s="279">
        <v>70.900000000000006</v>
      </c>
      <c r="F328" s="279">
        <v>69.850000000000009</v>
      </c>
      <c r="G328" s="279">
        <v>68.300000000000011</v>
      </c>
      <c r="H328" s="279">
        <v>73.5</v>
      </c>
      <c r="I328" s="279">
        <v>75.049999999999983</v>
      </c>
      <c r="J328" s="279">
        <v>76.099999999999994</v>
      </c>
      <c r="K328" s="277">
        <v>74</v>
      </c>
      <c r="L328" s="277">
        <v>71.400000000000006</v>
      </c>
      <c r="M328" s="277">
        <v>2.45445</v>
      </c>
    </row>
    <row r="329" spans="1:13">
      <c r="A329" s="268">
        <v>319</v>
      </c>
      <c r="B329" s="277" t="s">
        <v>470</v>
      </c>
      <c r="C329" s="278">
        <v>349.5</v>
      </c>
      <c r="D329" s="279">
        <v>347.23333333333329</v>
      </c>
      <c r="E329" s="279">
        <v>342.66666666666657</v>
      </c>
      <c r="F329" s="279">
        <v>335.83333333333326</v>
      </c>
      <c r="G329" s="279">
        <v>331.26666666666654</v>
      </c>
      <c r="H329" s="279">
        <v>354.06666666666661</v>
      </c>
      <c r="I329" s="279">
        <v>358.63333333333333</v>
      </c>
      <c r="J329" s="279">
        <v>365.46666666666664</v>
      </c>
      <c r="K329" s="277">
        <v>351.8</v>
      </c>
      <c r="L329" s="277">
        <v>340.4</v>
      </c>
      <c r="M329" s="277">
        <v>0.89710999999999996</v>
      </c>
    </row>
    <row r="330" spans="1:13">
      <c r="A330" s="268">
        <v>320</v>
      </c>
      <c r="B330" s="277" t="s">
        <v>146</v>
      </c>
      <c r="C330" s="278">
        <v>1371.95</v>
      </c>
      <c r="D330" s="279">
        <v>1363.8833333333334</v>
      </c>
      <c r="E330" s="279">
        <v>1349.0666666666668</v>
      </c>
      <c r="F330" s="279">
        <v>1326.1833333333334</v>
      </c>
      <c r="G330" s="279">
        <v>1311.3666666666668</v>
      </c>
      <c r="H330" s="279">
        <v>1386.7666666666669</v>
      </c>
      <c r="I330" s="279">
        <v>1401.5833333333335</v>
      </c>
      <c r="J330" s="279">
        <v>1424.4666666666669</v>
      </c>
      <c r="K330" s="277">
        <v>1378.7</v>
      </c>
      <c r="L330" s="277">
        <v>1341</v>
      </c>
      <c r="M330" s="277">
        <v>9.3540299999999998</v>
      </c>
    </row>
    <row r="331" spans="1:13">
      <c r="A331" s="268">
        <v>321</v>
      </c>
      <c r="B331" s="277" t="s">
        <v>459</v>
      </c>
      <c r="C331" s="278">
        <v>16.7</v>
      </c>
      <c r="D331" s="279">
        <v>16.783333333333335</v>
      </c>
      <c r="E331" s="279">
        <v>16.31666666666667</v>
      </c>
      <c r="F331" s="279">
        <v>15.933333333333334</v>
      </c>
      <c r="G331" s="279">
        <v>15.466666666666669</v>
      </c>
      <c r="H331" s="279">
        <v>17.166666666666671</v>
      </c>
      <c r="I331" s="279">
        <v>17.633333333333333</v>
      </c>
      <c r="J331" s="279">
        <v>18.016666666666673</v>
      </c>
      <c r="K331" s="277">
        <v>17.25</v>
      </c>
      <c r="L331" s="277">
        <v>16.399999999999999</v>
      </c>
      <c r="M331" s="277">
        <v>6.2274000000000003</v>
      </c>
    </row>
    <row r="332" spans="1:13">
      <c r="A332" s="268">
        <v>322</v>
      </c>
      <c r="B332" s="277" t="s">
        <v>460</v>
      </c>
      <c r="C332" s="278">
        <v>139.35</v>
      </c>
      <c r="D332" s="279">
        <v>139.71666666666667</v>
      </c>
      <c r="E332" s="279">
        <v>138.63333333333333</v>
      </c>
      <c r="F332" s="279">
        <v>137.91666666666666</v>
      </c>
      <c r="G332" s="279">
        <v>136.83333333333331</v>
      </c>
      <c r="H332" s="279">
        <v>140.43333333333334</v>
      </c>
      <c r="I332" s="279">
        <v>141.51666666666665</v>
      </c>
      <c r="J332" s="279">
        <v>142.23333333333335</v>
      </c>
      <c r="K332" s="277">
        <v>140.80000000000001</v>
      </c>
      <c r="L332" s="277">
        <v>139</v>
      </c>
      <c r="M332" s="277">
        <v>0.65895000000000004</v>
      </c>
    </row>
    <row r="333" spans="1:13">
      <c r="A333" s="268">
        <v>323</v>
      </c>
      <c r="B333" s="277" t="s">
        <v>147</v>
      </c>
      <c r="C333" s="278">
        <v>116.95</v>
      </c>
      <c r="D333" s="279">
        <v>117.75</v>
      </c>
      <c r="E333" s="279">
        <v>115.55</v>
      </c>
      <c r="F333" s="279">
        <v>114.14999999999999</v>
      </c>
      <c r="G333" s="279">
        <v>111.94999999999999</v>
      </c>
      <c r="H333" s="279">
        <v>119.15</v>
      </c>
      <c r="I333" s="279">
        <v>121.35</v>
      </c>
      <c r="J333" s="279">
        <v>122.75000000000001</v>
      </c>
      <c r="K333" s="277">
        <v>119.95</v>
      </c>
      <c r="L333" s="277">
        <v>116.35</v>
      </c>
      <c r="M333" s="277">
        <v>91.244669999999999</v>
      </c>
    </row>
    <row r="334" spans="1:13">
      <c r="A334" s="268">
        <v>324</v>
      </c>
      <c r="B334" s="277" t="s">
        <v>471</v>
      </c>
      <c r="C334" s="278">
        <v>627</v>
      </c>
      <c r="D334" s="279">
        <v>629.18333333333328</v>
      </c>
      <c r="E334" s="279">
        <v>623.36666666666656</v>
      </c>
      <c r="F334" s="279">
        <v>619.73333333333323</v>
      </c>
      <c r="G334" s="279">
        <v>613.91666666666652</v>
      </c>
      <c r="H334" s="279">
        <v>632.81666666666661</v>
      </c>
      <c r="I334" s="279">
        <v>638.63333333333344</v>
      </c>
      <c r="J334" s="279">
        <v>642.26666666666665</v>
      </c>
      <c r="K334" s="277">
        <v>635</v>
      </c>
      <c r="L334" s="277">
        <v>625.54999999999995</v>
      </c>
      <c r="M334" s="277">
        <v>0.37347000000000002</v>
      </c>
    </row>
    <row r="335" spans="1:13">
      <c r="A335" s="268">
        <v>325</v>
      </c>
      <c r="B335" s="277" t="s">
        <v>268</v>
      </c>
      <c r="C335" s="278">
        <v>1351.7</v>
      </c>
      <c r="D335" s="279">
        <v>1348.8833333333332</v>
      </c>
      <c r="E335" s="279">
        <v>1329.7666666666664</v>
      </c>
      <c r="F335" s="279">
        <v>1307.8333333333333</v>
      </c>
      <c r="G335" s="279">
        <v>1288.7166666666665</v>
      </c>
      <c r="H335" s="279">
        <v>1370.8166666666664</v>
      </c>
      <c r="I335" s="279">
        <v>1389.9333333333332</v>
      </c>
      <c r="J335" s="279">
        <v>1411.8666666666663</v>
      </c>
      <c r="K335" s="277">
        <v>1368</v>
      </c>
      <c r="L335" s="277">
        <v>1326.95</v>
      </c>
      <c r="M335" s="277">
        <v>3.32308</v>
      </c>
    </row>
    <row r="336" spans="1:13">
      <c r="A336" s="268">
        <v>326</v>
      </c>
      <c r="B336" s="277" t="s">
        <v>148</v>
      </c>
      <c r="C336" s="278">
        <v>60269.95</v>
      </c>
      <c r="D336" s="279">
        <v>60482.1</v>
      </c>
      <c r="E336" s="279">
        <v>59864.2</v>
      </c>
      <c r="F336" s="279">
        <v>59458.45</v>
      </c>
      <c r="G336" s="279">
        <v>58840.549999999996</v>
      </c>
      <c r="H336" s="279">
        <v>60887.85</v>
      </c>
      <c r="I336" s="279">
        <v>61505.750000000007</v>
      </c>
      <c r="J336" s="279">
        <v>61911.5</v>
      </c>
      <c r="K336" s="277">
        <v>61100</v>
      </c>
      <c r="L336" s="277">
        <v>60076.35</v>
      </c>
      <c r="M336" s="277">
        <v>9.0279999999999999E-2</v>
      </c>
    </row>
    <row r="337" spans="1:13">
      <c r="A337" s="268">
        <v>327</v>
      </c>
      <c r="B337" s="277" t="s">
        <v>267</v>
      </c>
      <c r="C337" s="278">
        <v>26.8</v>
      </c>
      <c r="D337" s="279">
        <v>26.833333333333332</v>
      </c>
      <c r="E337" s="279">
        <v>26.266666666666666</v>
      </c>
      <c r="F337" s="279">
        <v>25.733333333333334</v>
      </c>
      <c r="G337" s="279">
        <v>25.166666666666668</v>
      </c>
      <c r="H337" s="279">
        <v>27.366666666666664</v>
      </c>
      <c r="I337" s="279">
        <v>27.933333333333334</v>
      </c>
      <c r="J337" s="279">
        <v>28.466666666666661</v>
      </c>
      <c r="K337" s="277">
        <v>27.4</v>
      </c>
      <c r="L337" s="277">
        <v>26.3</v>
      </c>
      <c r="M337" s="277">
        <v>5.3532299999999999</v>
      </c>
    </row>
    <row r="338" spans="1:13">
      <c r="A338" s="268">
        <v>328</v>
      </c>
      <c r="B338" s="277" t="s">
        <v>149</v>
      </c>
      <c r="C338" s="278">
        <v>1196.3499999999999</v>
      </c>
      <c r="D338" s="279">
        <v>1187.95</v>
      </c>
      <c r="E338" s="279">
        <v>1174.7</v>
      </c>
      <c r="F338" s="279">
        <v>1153.05</v>
      </c>
      <c r="G338" s="279">
        <v>1139.8</v>
      </c>
      <c r="H338" s="279">
        <v>1209.6000000000001</v>
      </c>
      <c r="I338" s="279">
        <v>1222.8500000000001</v>
      </c>
      <c r="J338" s="279">
        <v>1244.5000000000002</v>
      </c>
      <c r="K338" s="277">
        <v>1201.2</v>
      </c>
      <c r="L338" s="277">
        <v>1166.3</v>
      </c>
      <c r="M338" s="277">
        <v>25.34402</v>
      </c>
    </row>
    <row r="339" spans="1:13">
      <c r="A339" s="268">
        <v>329</v>
      </c>
      <c r="B339" s="277" t="s">
        <v>3161</v>
      </c>
      <c r="C339" s="278">
        <v>275.10000000000002</v>
      </c>
      <c r="D339" s="279">
        <v>274.06666666666666</v>
      </c>
      <c r="E339" s="279">
        <v>272.13333333333333</v>
      </c>
      <c r="F339" s="279">
        <v>269.16666666666669</v>
      </c>
      <c r="G339" s="279">
        <v>267.23333333333335</v>
      </c>
      <c r="H339" s="279">
        <v>277.0333333333333</v>
      </c>
      <c r="I339" s="279">
        <v>278.96666666666658</v>
      </c>
      <c r="J339" s="279">
        <v>281.93333333333328</v>
      </c>
      <c r="K339" s="277">
        <v>276</v>
      </c>
      <c r="L339" s="277">
        <v>271.10000000000002</v>
      </c>
      <c r="M339" s="277">
        <v>5.6521600000000003</v>
      </c>
    </row>
    <row r="340" spans="1:13">
      <c r="A340" s="268">
        <v>330</v>
      </c>
      <c r="B340" s="277" t="s">
        <v>269</v>
      </c>
      <c r="C340" s="278">
        <v>949.25</v>
      </c>
      <c r="D340" s="279">
        <v>951.65</v>
      </c>
      <c r="E340" s="279">
        <v>938.84999999999991</v>
      </c>
      <c r="F340" s="279">
        <v>928.44999999999993</v>
      </c>
      <c r="G340" s="279">
        <v>915.64999999999986</v>
      </c>
      <c r="H340" s="279">
        <v>962.05</v>
      </c>
      <c r="I340" s="279">
        <v>974.84999999999991</v>
      </c>
      <c r="J340" s="279">
        <v>985.25</v>
      </c>
      <c r="K340" s="277">
        <v>964.45</v>
      </c>
      <c r="L340" s="277">
        <v>941.25</v>
      </c>
      <c r="M340" s="277">
        <v>3.6107499999999999</v>
      </c>
    </row>
    <row r="341" spans="1:13">
      <c r="A341" s="268">
        <v>331</v>
      </c>
      <c r="B341" s="277" t="s">
        <v>150</v>
      </c>
      <c r="C341" s="278">
        <v>31.8</v>
      </c>
      <c r="D341" s="279">
        <v>32.016666666666673</v>
      </c>
      <c r="E341" s="279">
        <v>31.433333333333344</v>
      </c>
      <c r="F341" s="279">
        <v>31.06666666666667</v>
      </c>
      <c r="G341" s="279">
        <v>30.483333333333341</v>
      </c>
      <c r="H341" s="279">
        <v>32.383333333333347</v>
      </c>
      <c r="I341" s="279">
        <v>32.966666666666676</v>
      </c>
      <c r="J341" s="279">
        <v>33.33333333333335</v>
      </c>
      <c r="K341" s="277">
        <v>32.6</v>
      </c>
      <c r="L341" s="277">
        <v>31.65</v>
      </c>
      <c r="M341" s="277">
        <v>62.072360000000003</v>
      </c>
    </row>
    <row r="342" spans="1:13">
      <c r="A342" s="268">
        <v>332</v>
      </c>
      <c r="B342" s="277" t="s">
        <v>261</v>
      </c>
      <c r="C342" s="278">
        <v>3461.15</v>
      </c>
      <c r="D342" s="279">
        <v>3503.3833333333332</v>
      </c>
      <c r="E342" s="279">
        <v>3407.7666666666664</v>
      </c>
      <c r="F342" s="279">
        <v>3354.3833333333332</v>
      </c>
      <c r="G342" s="279">
        <v>3258.7666666666664</v>
      </c>
      <c r="H342" s="279">
        <v>3556.7666666666664</v>
      </c>
      <c r="I342" s="279">
        <v>3652.3833333333332</v>
      </c>
      <c r="J342" s="279">
        <v>3705.7666666666664</v>
      </c>
      <c r="K342" s="277">
        <v>3599</v>
      </c>
      <c r="L342" s="277">
        <v>3450</v>
      </c>
      <c r="M342" s="277">
        <v>4.0520899999999997</v>
      </c>
    </row>
    <row r="343" spans="1:13">
      <c r="A343" s="268">
        <v>333</v>
      </c>
      <c r="B343" s="277" t="s">
        <v>478</v>
      </c>
      <c r="C343" s="278">
        <v>2067.0500000000002</v>
      </c>
      <c r="D343" s="279">
        <v>2077.6</v>
      </c>
      <c r="E343" s="279">
        <v>2039.4499999999998</v>
      </c>
      <c r="F343" s="279">
        <v>2011.85</v>
      </c>
      <c r="G343" s="279">
        <v>1973.6999999999998</v>
      </c>
      <c r="H343" s="279">
        <v>2105.1999999999998</v>
      </c>
      <c r="I343" s="279">
        <v>2143.3500000000004</v>
      </c>
      <c r="J343" s="279">
        <v>2170.9499999999998</v>
      </c>
      <c r="K343" s="277">
        <v>2115.75</v>
      </c>
      <c r="L343" s="277">
        <v>2050</v>
      </c>
      <c r="M343" s="277">
        <v>0.38295000000000001</v>
      </c>
    </row>
    <row r="344" spans="1:13">
      <c r="A344" s="268">
        <v>334</v>
      </c>
      <c r="B344" s="277" t="s">
        <v>151</v>
      </c>
      <c r="C344" s="278">
        <v>23.8</v>
      </c>
      <c r="D344" s="279">
        <v>23.849999999999998</v>
      </c>
      <c r="E344" s="279">
        <v>23.649999999999995</v>
      </c>
      <c r="F344" s="279">
        <v>23.499999999999996</v>
      </c>
      <c r="G344" s="279">
        <v>23.299999999999994</v>
      </c>
      <c r="H344" s="279">
        <v>23.999999999999996</v>
      </c>
      <c r="I344" s="279">
        <v>24.2</v>
      </c>
      <c r="J344" s="279">
        <v>24.349999999999998</v>
      </c>
      <c r="K344" s="277">
        <v>24.05</v>
      </c>
      <c r="L344" s="277">
        <v>23.7</v>
      </c>
      <c r="M344" s="277">
        <v>37.262239999999998</v>
      </c>
    </row>
    <row r="345" spans="1:13">
      <c r="A345" s="268">
        <v>335</v>
      </c>
      <c r="B345" s="277" t="s">
        <v>477</v>
      </c>
      <c r="C345" s="278">
        <v>56.95</v>
      </c>
      <c r="D345" s="279">
        <v>57.366666666666667</v>
      </c>
      <c r="E345" s="279">
        <v>56.333333333333336</v>
      </c>
      <c r="F345" s="279">
        <v>55.716666666666669</v>
      </c>
      <c r="G345" s="279">
        <v>54.683333333333337</v>
      </c>
      <c r="H345" s="279">
        <v>57.983333333333334</v>
      </c>
      <c r="I345" s="279">
        <v>59.016666666666666</v>
      </c>
      <c r="J345" s="279">
        <v>59.633333333333333</v>
      </c>
      <c r="K345" s="277">
        <v>58.4</v>
      </c>
      <c r="L345" s="277">
        <v>56.75</v>
      </c>
      <c r="M345" s="277">
        <v>1.28108</v>
      </c>
    </row>
    <row r="346" spans="1:13">
      <c r="A346" s="268">
        <v>336</v>
      </c>
      <c r="B346" s="277" t="s">
        <v>152</v>
      </c>
      <c r="C346" s="278">
        <v>34.15</v>
      </c>
      <c r="D346" s="279">
        <v>34.333333333333336</v>
      </c>
      <c r="E346" s="279">
        <v>33.766666666666673</v>
      </c>
      <c r="F346" s="279">
        <v>33.38333333333334</v>
      </c>
      <c r="G346" s="279">
        <v>32.816666666666677</v>
      </c>
      <c r="H346" s="279">
        <v>34.716666666666669</v>
      </c>
      <c r="I346" s="279">
        <v>35.283333333333331</v>
      </c>
      <c r="J346" s="279">
        <v>35.666666666666664</v>
      </c>
      <c r="K346" s="277">
        <v>34.9</v>
      </c>
      <c r="L346" s="277">
        <v>33.950000000000003</v>
      </c>
      <c r="M346" s="277">
        <v>42.753770000000003</v>
      </c>
    </row>
    <row r="347" spans="1:13">
      <c r="A347" s="268">
        <v>337</v>
      </c>
      <c r="B347" s="277" t="s">
        <v>473</v>
      </c>
      <c r="C347" s="278">
        <v>535.45000000000005</v>
      </c>
      <c r="D347" s="279">
        <v>538.9</v>
      </c>
      <c r="E347" s="279">
        <v>530.59999999999991</v>
      </c>
      <c r="F347" s="279">
        <v>525.74999999999989</v>
      </c>
      <c r="G347" s="279">
        <v>517.44999999999982</v>
      </c>
      <c r="H347" s="279">
        <v>543.75</v>
      </c>
      <c r="I347" s="279">
        <v>552.04999999999995</v>
      </c>
      <c r="J347" s="279">
        <v>556.90000000000009</v>
      </c>
      <c r="K347" s="277">
        <v>547.20000000000005</v>
      </c>
      <c r="L347" s="277">
        <v>534.04999999999995</v>
      </c>
      <c r="M347" s="277">
        <v>0.44103999999999999</v>
      </c>
    </row>
    <row r="348" spans="1:13">
      <c r="A348" s="268">
        <v>338</v>
      </c>
      <c r="B348" s="277" t="s">
        <v>153</v>
      </c>
      <c r="C348" s="278">
        <v>15876.85</v>
      </c>
      <c r="D348" s="279">
        <v>15946.299999999997</v>
      </c>
      <c r="E348" s="279">
        <v>15764.599999999995</v>
      </c>
      <c r="F348" s="279">
        <v>15652.349999999997</v>
      </c>
      <c r="G348" s="279">
        <v>15470.649999999994</v>
      </c>
      <c r="H348" s="279">
        <v>16058.549999999996</v>
      </c>
      <c r="I348" s="279">
        <v>16240.249999999996</v>
      </c>
      <c r="J348" s="279">
        <v>16352.499999999996</v>
      </c>
      <c r="K348" s="277">
        <v>16128</v>
      </c>
      <c r="L348" s="277">
        <v>15834.05</v>
      </c>
      <c r="M348" s="277">
        <v>0.75278</v>
      </c>
    </row>
    <row r="349" spans="1:13">
      <c r="A349" s="268">
        <v>339</v>
      </c>
      <c r="B349" s="277" t="s">
        <v>476</v>
      </c>
      <c r="C349" s="278">
        <v>32.9</v>
      </c>
      <c r="D349" s="279">
        <v>32.883333333333333</v>
      </c>
      <c r="E349" s="279">
        <v>32.616666666666667</v>
      </c>
      <c r="F349" s="279">
        <v>32.333333333333336</v>
      </c>
      <c r="G349" s="279">
        <v>32.06666666666667</v>
      </c>
      <c r="H349" s="279">
        <v>33.166666666666664</v>
      </c>
      <c r="I349" s="279">
        <v>33.43333333333333</v>
      </c>
      <c r="J349" s="279">
        <v>33.716666666666661</v>
      </c>
      <c r="K349" s="277">
        <v>33.15</v>
      </c>
      <c r="L349" s="277">
        <v>32.6</v>
      </c>
      <c r="M349" s="277">
        <v>2.74349</v>
      </c>
    </row>
    <row r="350" spans="1:13">
      <c r="A350" s="268">
        <v>340</v>
      </c>
      <c r="B350" s="277" t="s">
        <v>475</v>
      </c>
      <c r="C350" s="278">
        <v>344.95</v>
      </c>
      <c r="D350" s="279">
        <v>350.31666666666666</v>
      </c>
      <c r="E350" s="279">
        <v>337.63333333333333</v>
      </c>
      <c r="F350" s="279">
        <v>330.31666666666666</v>
      </c>
      <c r="G350" s="279">
        <v>317.63333333333333</v>
      </c>
      <c r="H350" s="279">
        <v>357.63333333333333</v>
      </c>
      <c r="I350" s="279">
        <v>370.31666666666661</v>
      </c>
      <c r="J350" s="279">
        <v>377.63333333333333</v>
      </c>
      <c r="K350" s="277">
        <v>363</v>
      </c>
      <c r="L350" s="277">
        <v>343</v>
      </c>
      <c r="M350" s="277">
        <v>2.55674</v>
      </c>
    </row>
    <row r="351" spans="1:13">
      <c r="A351" s="268">
        <v>341</v>
      </c>
      <c r="B351" s="277" t="s">
        <v>270</v>
      </c>
      <c r="C351" s="278">
        <v>20.25</v>
      </c>
      <c r="D351" s="279">
        <v>20.333333333333332</v>
      </c>
      <c r="E351" s="279">
        <v>20.116666666666664</v>
      </c>
      <c r="F351" s="279">
        <v>19.983333333333331</v>
      </c>
      <c r="G351" s="279">
        <v>19.766666666666662</v>
      </c>
      <c r="H351" s="279">
        <v>20.466666666666665</v>
      </c>
      <c r="I351" s="279">
        <v>20.683333333333334</v>
      </c>
      <c r="J351" s="279">
        <v>20.816666666666666</v>
      </c>
      <c r="K351" s="277">
        <v>20.55</v>
      </c>
      <c r="L351" s="277">
        <v>20.2</v>
      </c>
      <c r="M351" s="277">
        <v>20.491569999999999</v>
      </c>
    </row>
    <row r="352" spans="1:13">
      <c r="A352" s="268">
        <v>342</v>
      </c>
      <c r="B352" s="277" t="s">
        <v>283</v>
      </c>
      <c r="C352" s="278">
        <v>106</v>
      </c>
      <c r="D352" s="279">
        <v>106.45</v>
      </c>
      <c r="E352" s="279">
        <v>105.10000000000001</v>
      </c>
      <c r="F352" s="279">
        <v>104.2</v>
      </c>
      <c r="G352" s="279">
        <v>102.85000000000001</v>
      </c>
      <c r="H352" s="279">
        <v>107.35000000000001</v>
      </c>
      <c r="I352" s="279">
        <v>108.7</v>
      </c>
      <c r="J352" s="279">
        <v>109.60000000000001</v>
      </c>
      <c r="K352" s="277">
        <v>107.8</v>
      </c>
      <c r="L352" s="277">
        <v>105.55</v>
      </c>
      <c r="M352" s="277">
        <v>0.84209000000000001</v>
      </c>
    </row>
    <row r="353" spans="1:13">
      <c r="A353" s="268">
        <v>343</v>
      </c>
      <c r="B353" s="277" t="s">
        <v>479</v>
      </c>
      <c r="C353" s="278">
        <v>1310.2</v>
      </c>
      <c r="D353" s="279">
        <v>1312.9166666666667</v>
      </c>
      <c r="E353" s="279">
        <v>1302.2833333333335</v>
      </c>
      <c r="F353" s="279">
        <v>1294.3666666666668</v>
      </c>
      <c r="G353" s="279">
        <v>1283.7333333333336</v>
      </c>
      <c r="H353" s="279">
        <v>1320.8333333333335</v>
      </c>
      <c r="I353" s="279">
        <v>1331.4666666666667</v>
      </c>
      <c r="J353" s="279">
        <v>1339.3833333333334</v>
      </c>
      <c r="K353" s="277">
        <v>1323.55</v>
      </c>
      <c r="L353" s="277">
        <v>1305</v>
      </c>
      <c r="M353" s="277">
        <v>6.2700000000000006E-2</v>
      </c>
    </row>
    <row r="354" spans="1:13">
      <c r="A354" s="268">
        <v>344</v>
      </c>
      <c r="B354" s="277" t="s">
        <v>474</v>
      </c>
      <c r="C354" s="278">
        <v>52</v>
      </c>
      <c r="D354" s="279">
        <v>52.683333333333337</v>
      </c>
      <c r="E354" s="279">
        <v>51.116666666666674</v>
      </c>
      <c r="F354" s="279">
        <v>50.233333333333334</v>
      </c>
      <c r="G354" s="279">
        <v>48.666666666666671</v>
      </c>
      <c r="H354" s="279">
        <v>53.566666666666677</v>
      </c>
      <c r="I354" s="279">
        <v>55.13333333333334</v>
      </c>
      <c r="J354" s="279">
        <v>56.01666666666668</v>
      </c>
      <c r="K354" s="277">
        <v>54.25</v>
      </c>
      <c r="L354" s="277">
        <v>51.8</v>
      </c>
      <c r="M354" s="277">
        <v>4.8195800000000002</v>
      </c>
    </row>
    <row r="355" spans="1:13">
      <c r="A355" s="268">
        <v>345</v>
      </c>
      <c r="B355" s="277" t="s">
        <v>155</v>
      </c>
      <c r="C355" s="278">
        <v>83</v>
      </c>
      <c r="D355" s="279">
        <v>83.25</v>
      </c>
      <c r="E355" s="279">
        <v>82.35</v>
      </c>
      <c r="F355" s="279">
        <v>81.699999999999989</v>
      </c>
      <c r="G355" s="279">
        <v>80.799999999999983</v>
      </c>
      <c r="H355" s="279">
        <v>83.9</v>
      </c>
      <c r="I355" s="279">
        <v>84.800000000000011</v>
      </c>
      <c r="J355" s="279">
        <v>85.450000000000017</v>
      </c>
      <c r="K355" s="277">
        <v>84.15</v>
      </c>
      <c r="L355" s="277">
        <v>82.6</v>
      </c>
      <c r="M355" s="277">
        <v>29.086849999999998</v>
      </c>
    </row>
    <row r="356" spans="1:13">
      <c r="A356" s="268">
        <v>346</v>
      </c>
      <c r="B356" s="277" t="s">
        <v>156</v>
      </c>
      <c r="C356" s="278">
        <v>84.15</v>
      </c>
      <c r="D356" s="279">
        <v>84.15</v>
      </c>
      <c r="E356" s="279">
        <v>83.65</v>
      </c>
      <c r="F356" s="279">
        <v>83.15</v>
      </c>
      <c r="G356" s="279">
        <v>82.65</v>
      </c>
      <c r="H356" s="279">
        <v>84.65</v>
      </c>
      <c r="I356" s="279">
        <v>85.15</v>
      </c>
      <c r="J356" s="279">
        <v>85.65</v>
      </c>
      <c r="K356" s="277">
        <v>84.65</v>
      </c>
      <c r="L356" s="277">
        <v>83.65</v>
      </c>
      <c r="M356" s="277">
        <v>130.94248999999999</v>
      </c>
    </row>
    <row r="357" spans="1:13">
      <c r="A357" s="268">
        <v>347</v>
      </c>
      <c r="B357" s="277" t="s">
        <v>271</v>
      </c>
      <c r="C357" s="278">
        <v>404.85</v>
      </c>
      <c r="D357" s="279">
        <v>405.2</v>
      </c>
      <c r="E357" s="279">
        <v>397.04999999999995</v>
      </c>
      <c r="F357" s="279">
        <v>389.24999999999994</v>
      </c>
      <c r="G357" s="279">
        <v>381.09999999999991</v>
      </c>
      <c r="H357" s="279">
        <v>413</v>
      </c>
      <c r="I357" s="279">
        <v>421.15</v>
      </c>
      <c r="J357" s="279">
        <v>428.95000000000005</v>
      </c>
      <c r="K357" s="277">
        <v>413.35</v>
      </c>
      <c r="L357" s="277">
        <v>397.4</v>
      </c>
      <c r="M357" s="277">
        <v>2.2530600000000001</v>
      </c>
    </row>
    <row r="358" spans="1:13">
      <c r="A358" s="268">
        <v>348</v>
      </c>
      <c r="B358" s="277" t="s">
        <v>272</v>
      </c>
      <c r="C358" s="278">
        <v>3033.9</v>
      </c>
      <c r="D358" s="279">
        <v>3032.9666666666667</v>
      </c>
      <c r="E358" s="279">
        <v>3006.9333333333334</v>
      </c>
      <c r="F358" s="279">
        <v>2979.9666666666667</v>
      </c>
      <c r="G358" s="279">
        <v>2953.9333333333334</v>
      </c>
      <c r="H358" s="279">
        <v>3059.9333333333334</v>
      </c>
      <c r="I358" s="279">
        <v>3085.9666666666672</v>
      </c>
      <c r="J358" s="279">
        <v>3112.9333333333334</v>
      </c>
      <c r="K358" s="277">
        <v>3059</v>
      </c>
      <c r="L358" s="277">
        <v>3006</v>
      </c>
      <c r="M358" s="277">
        <v>0.11878</v>
      </c>
    </row>
    <row r="359" spans="1:13">
      <c r="A359" s="268">
        <v>349</v>
      </c>
      <c r="B359" s="277" t="s">
        <v>157</v>
      </c>
      <c r="C359" s="278">
        <v>86.25</v>
      </c>
      <c r="D359" s="279">
        <v>86.583333333333329</v>
      </c>
      <c r="E359" s="279">
        <v>85.766666666666652</v>
      </c>
      <c r="F359" s="279">
        <v>85.283333333333317</v>
      </c>
      <c r="G359" s="279">
        <v>84.46666666666664</v>
      </c>
      <c r="H359" s="279">
        <v>87.066666666666663</v>
      </c>
      <c r="I359" s="279">
        <v>87.883333333333354</v>
      </c>
      <c r="J359" s="279">
        <v>88.366666666666674</v>
      </c>
      <c r="K359" s="277">
        <v>87.4</v>
      </c>
      <c r="L359" s="277">
        <v>86.1</v>
      </c>
      <c r="M359" s="277">
        <v>3.7230099999999999</v>
      </c>
    </row>
    <row r="360" spans="1:13">
      <c r="A360" s="268">
        <v>350</v>
      </c>
      <c r="B360" s="277" t="s">
        <v>480</v>
      </c>
      <c r="C360" s="278">
        <v>67.150000000000006</v>
      </c>
      <c r="D360" s="279">
        <v>67.216666666666669</v>
      </c>
      <c r="E360" s="279">
        <v>66.433333333333337</v>
      </c>
      <c r="F360" s="279">
        <v>65.716666666666669</v>
      </c>
      <c r="G360" s="279">
        <v>64.933333333333337</v>
      </c>
      <c r="H360" s="279">
        <v>67.933333333333337</v>
      </c>
      <c r="I360" s="279">
        <v>68.716666666666669</v>
      </c>
      <c r="J360" s="279">
        <v>69.433333333333337</v>
      </c>
      <c r="K360" s="277">
        <v>68</v>
      </c>
      <c r="L360" s="277">
        <v>66.5</v>
      </c>
      <c r="M360" s="277">
        <v>0.16639000000000001</v>
      </c>
    </row>
    <row r="361" spans="1:13">
      <c r="A361" s="268">
        <v>351</v>
      </c>
      <c r="B361" s="277" t="s">
        <v>158</v>
      </c>
      <c r="C361" s="278">
        <v>69.349999999999994</v>
      </c>
      <c r="D361" s="279">
        <v>69.516666666666666</v>
      </c>
      <c r="E361" s="279">
        <v>68.833333333333329</v>
      </c>
      <c r="F361" s="279">
        <v>68.316666666666663</v>
      </c>
      <c r="G361" s="279">
        <v>67.633333333333326</v>
      </c>
      <c r="H361" s="279">
        <v>70.033333333333331</v>
      </c>
      <c r="I361" s="279">
        <v>70.716666666666669</v>
      </c>
      <c r="J361" s="279">
        <v>71.233333333333334</v>
      </c>
      <c r="K361" s="277">
        <v>70.2</v>
      </c>
      <c r="L361" s="277">
        <v>69</v>
      </c>
      <c r="M361" s="277">
        <v>100.28722</v>
      </c>
    </row>
    <row r="362" spans="1:13">
      <c r="A362" s="268">
        <v>352</v>
      </c>
      <c r="B362" s="277" t="s">
        <v>481</v>
      </c>
      <c r="C362" s="278">
        <v>60.45</v>
      </c>
      <c r="D362" s="279">
        <v>60.449999999999996</v>
      </c>
      <c r="E362" s="279">
        <v>59.999999999999993</v>
      </c>
      <c r="F362" s="279">
        <v>59.55</v>
      </c>
      <c r="G362" s="279">
        <v>59.099999999999994</v>
      </c>
      <c r="H362" s="279">
        <v>60.899999999999991</v>
      </c>
      <c r="I362" s="279">
        <v>61.349999999999994</v>
      </c>
      <c r="J362" s="279">
        <v>61.79999999999999</v>
      </c>
      <c r="K362" s="277">
        <v>60.9</v>
      </c>
      <c r="L362" s="277">
        <v>60</v>
      </c>
      <c r="M362" s="277">
        <v>1.8091299999999999</v>
      </c>
    </row>
    <row r="363" spans="1:13">
      <c r="A363" s="268">
        <v>353</v>
      </c>
      <c r="B363" s="277" t="s">
        <v>482</v>
      </c>
      <c r="C363" s="278">
        <v>179.8</v>
      </c>
      <c r="D363" s="279">
        <v>181.86666666666667</v>
      </c>
      <c r="E363" s="279">
        <v>174.73333333333335</v>
      </c>
      <c r="F363" s="279">
        <v>169.66666666666669</v>
      </c>
      <c r="G363" s="279">
        <v>162.53333333333336</v>
      </c>
      <c r="H363" s="279">
        <v>186.93333333333334</v>
      </c>
      <c r="I363" s="279">
        <v>194.06666666666666</v>
      </c>
      <c r="J363" s="279">
        <v>199.13333333333333</v>
      </c>
      <c r="K363" s="277">
        <v>189</v>
      </c>
      <c r="L363" s="277">
        <v>176.8</v>
      </c>
      <c r="M363" s="277">
        <v>7.7523200000000001</v>
      </c>
    </row>
    <row r="364" spans="1:13">
      <c r="A364" s="268">
        <v>354</v>
      </c>
      <c r="B364" s="277" t="s">
        <v>483</v>
      </c>
      <c r="C364" s="278">
        <v>193.9</v>
      </c>
      <c r="D364" s="279">
        <v>193.91666666666666</v>
      </c>
      <c r="E364" s="279">
        <v>189.98333333333332</v>
      </c>
      <c r="F364" s="279">
        <v>186.06666666666666</v>
      </c>
      <c r="G364" s="279">
        <v>182.13333333333333</v>
      </c>
      <c r="H364" s="279">
        <v>197.83333333333331</v>
      </c>
      <c r="I364" s="279">
        <v>201.76666666666665</v>
      </c>
      <c r="J364" s="279">
        <v>205.68333333333331</v>
      </c>
      <c r="K364" s="277">
        <v>197.85</v>
      </c>
      <c r="L364" s="277">
        <v>190</v>
      </c>
      <c r="M364" s="277">
        <v>0.33921000000000001</v>
      </c>
    </row>
    <row r="365" spans="1:13">
      <c r="A365" s="268">
        <v>355</v>
      </c>
      <c r="B365" s="277" t="s">
        <v>159</v>
      </c>
      <c r="C365" s="278">
        <v>20627.25</v>
      </c>
      <c r="D365" s="279">
        <v>20663.100000000002</v>
      </c>
      <c r="E365" s="279">
        <v>20396.200000000004</v>
      </c>
      <c r="F365" s="279">
        <v>20165.150000000001</v>
      </c>
      <c r="G365" s="279">
        <v>19898.250000000004</v>
      </c>
      <c r="H365" s="279">
        <v>20894.150000000005</v>
      </c>
      <c r="I365" s="279">
        <v>21161.050000000007</v>
      </c>
      <c r="J365" s="279">
        <v>21392.100000000006</v>
      </c>
      <c r="K365" s="277">
        <v>20930</v>
      </c>
      <c r="L365" s="277">
        <v>20432.05</v>
      </c>
      <c r="M365" s="277">
        <v>0.66547999999999996</v>
      </c>
    </row>
    <row r="366" spans="1:13">
      <c r="A366" s="268">
        <v>356</v>
      </c>
      <c r="B366" s="277" t="s">
        <v>160</v>
      </c>
      <c r="C366" s="278">
        <v>1349.55</v>
      </c>
      <c r="D366" s="279">
        <v>1342.8500000000001</v>
      </c>
      <c r="E366" s="279">
        <v>1326.7000000000003</v>
      </c>
      <c r="F366" s="279">
        <v>1303.8500000000001</v>
      </c>
      <c r="G366" s="279">
        <v>1287.7000000000003</v>
      </c>
      <c r="H366" s="279">
        <v>1365.7000000000003</v>
      </c>
      <c r="I366" s="279">
        <v>1381.8500000000004</v>
      </c>
      <c r="J366" s="279">
        <v>1404.7000000000003</v>
      </c>
      <c r="K366" s="277">
        <v>1359</v>
      </c>
      <c r="L366" s="277">
        <v>1320</v>
      </c>
      <c r="M366" s="277">
        <v>9.9995399999999997</v>
      </c>
    </row>
    <row r="367" spans="1:13">
      <c r="A367" s="268">
        <v>357</v>
      </c>
      <c r="B367" s="277" t="s">
        <v>488</v>
      </c>
      <c r="C367" s="278">
        <v>1296.9000000000001</v>
      </c>
      <c r="D367" s="279">
        <v>1309.1666666666667</v>
      </c>
      <c r="E367" s="279">
        <v>1278.7333333333336</v>
      </c>
      <c r="F367" s="279">
        <v>1260.5666666666668</v>
      </c>
      <c r="G367" s="279">
        <v>1230.1333333333337</v>
      </c>
      <c r="H367" s="279">
        <v>1327.3333333333335</v>
      </c>
      <c r="I367" s="279">
        <v>1357.7666666666664</v>
      </c>
      <c r="J367" s="279">
        <v>1375.9333333333334</v>
      </c>
      <c r="K367" s="277">
        <v>1339.6</v>
      </c>
      <c r="L367" s="277">
        <v>1291</v>
      </c>
      <c r="M367" s="277">
        <v>1.5235399999999999</v>
      </c>
    </row>
    <row r="368" spans="1:13">
      <c r="A368" s="268">
        <v>358</v>
      </c>
      <c r="B368" s="277" t="s">
        <v>161</v>
      </c>
      <c r="C368" s="278">
        <v>223.95</v>
      </c>
      <c r="D368" s="279">
        <v>224.25</v>
      </c>
      <c r="E368" s="279">
        <v>220.7</v>
      </c>
      <c r="F368" s="279">
        <v>217.45</v>
      </c>
      <c r="G368" s="279">
        <v>213.89999999999998</v>
      </c>
      <c r="H368" s="279">
        <v>227.5</v>
      </c>
      <c r="I368" s="279">
        <v>231.05</v>
      </c>
      <c r="J368" s="279">
        <v>234.3</v>
      </c>
      <c r="K368" s="277">
        <v>227.8</v>
      </c>
      <c r="L368" s="277">
        <v>221</v>
      </c>
      <c r="M368" s="277">
        <v>26.562460000000002</v>
      </c>
    </row>
    <row r="369" spans="1:13">
      <c r="A369" s="268">
        <v>359</v>
      </c>
      <c r="B369" s="277" t="s">
        <v>162</v>
      </c>
      <c r="C369" s="278">
        <v>87.25</v>
      </c>
      <c r="D369" s="279">
        <v>87.466666666666654</v>
      </c>
      <c r="E369" s="279">
        <v>86.583333333333314</v>
      </c>
      <c r="F369" s="279">
        <v>85.916666666666657</v>
      </c>
      <c r="G369" s="279">
        <v>85.033333333333317</v>
      </c>
      <c r="H369" s="279">
        <v>88.133333333333312</v>
      </c>
      <c r="I369" s="279">
        <v>89.016666666666666</v>
      </c>
      <c r="J369" s="279">
        <v>89.683333333333309</v>
      </c>
      <c r="K369" s="277">
        <v>88.35</v>
      </c>
      <c r="L369" s="277">
        <v>86.8</v>
      </c>
      <c r="M369" s="277">
        <v>35.714970000000001</v>
      </c>
    </row>
    <row r="370" spans="1:13">
      <c r="A370" s="268">
        <v>360</v>
      </c>
      <c r="B370" s="277" t="s">
        <v>275</v>
      </c>
      <c r="C370" s="278">
        <v>4915.75</v>
      </c>
      <c r="D370" s="279">
        <v>4913.583333333333</v>
      </c>
      <c r="E370" s="279">
        <v>4887.1666666666661</v>
      </c>
      <c r="F370" s="279">
        <v>4858.583333333333</v>
      </c>
      <c r="G370" s="279">
        <v>4832.1666666666661</v>
      </c>
      <c r="H370" s="279">
        <v>4942.1666666666661</v>
      </c>
      <c r="I370" s="279">
        <v>4968.5833333333321</v>
      </c>
      <c r="J370" s="279">
        <v>4997.1666666666661</v>
      </c>
      <c r="K370" s="277">
        <v>4940</v>
      </c>
      <c r="L370" s="277">
        <v>4885</v>
      </c>
      <c r="M370" s="277">
        <v>0.17483000000000001</v>
      </c>
    </row>
    <row r="371" spans="1:13">
      <c r="A371" s="268">
        <v>361</v>
      </c>
      <c r="B371" s="277" t="s">
        <v>277</v>
      </c>
      <c r="C371" s="278">
        <v>9872.25</v>
      </c>
      <c r="D371" s="279">
        <v>9881.15</v>
      </c>
      <c r="E371" s="279">
        <v>9816.0999999999985</v>
      </c>
      <c r="F371" s="279">
        <v>9759.9499999999989</v>
      </c>
      <c r="G371" s="279">
        <v>9694.8999999999978</v>
      </c>
      <c r="H371" s="279">
        <v>9937.2999999999993</v>
      </c>
      <c r="I371" s="279">
        <v>10002.349999999999</v>
      </c>
      <c r="J371" s="279">
        <v>10058.5</v>
      </c>
      <c r="K371" s="277">
        <v>9946.2000000000007</v>
      </c>
      <c r="L371" s="277">
        <v>9825</v>
      </c>
      <c r="M371" s="277">
        <v>0.15731000000000001</v>
      </c>
    </row>
    <row r="372" spans="1:13">
      <c r="A372" s="268">
        <v>362</v>
      </c>
      <c r="B372" s="277" t="s">
        <v>494</v>
      </c>
      <c r="C372" s="278">
        <v>5336.8</v>
      </c>
      <c r="D372" s="279">
        <v>5339.9333333333334</v>
      </c>
      <c r="E372" s="279">
        <v>5291.8666666666668</v>
      </c>
      <c r="F372" s="279">
        <v>5246.9333333333334</v>
      </c>
      <c r="G372" s="279">
        <v>5198.8666666666668</v>
      </c>
      <c r="H372" s="279">
        <v>5384.8666666666668</v>
      </c>
      <c r="I372" s="279">
        <v>5432.9333333333343</v>
      </c>
      <c r="J372" s="279">
        <v>5477.8666666666668</v>
      </c>
      <c r="K372" s="277">
        <v>5388</v>
      </c>
      <c r="L372" s="277">
        <v>5295</v>
      </c>
      <c r="M372" s="277">
        <v>0.17052999999999999</v>
      </c>
    </row>
    <row r="373" spans="1:13">
      <c r="A373" s="268">
        <v>363</v>
      </c>
      <c r="B373" s="277" t="s">
        <v>489</v>
      </c>
      <c r="C373" s="278">
        <v>131.75</v>
      </c>
      <c r="D373" s="279">
        <v>131.93333333333334</v>
      </c>
      <c r="E373" s="279">
        <v>130.31666666666666</v>
      </c>
      <c r="F373" s="279">
        <v>128.88333333333333</v>
      </c>
      <c r="G373" s="279">
        <v>127.26666666666665</v>
      </c>
      <c r="H373" s="279">
        <v>133.36666666666667</v>
      </c>
      <c r="I373" s="279">
        <v>134.98333333333335</v>
      </c>
      <c r="J373" s="279">
        <v>136.41666666666669</v>
      </c>
      <c r="K373" s="277">
        <v>133.55000000000001</v>
      </c>
      <c r="L373" s="277">
        <v>130.5</v>
      </c>
      <c r="M373" s="277">
        <v>8.76431</v>
      </c>
    </row>
    <row r="374" spans="1:13">
      <c r="A374" s="268">
        <v>364</v>
      </c>
      <c r="B374" s="277" t="s">
        <v>490</v>
      </c>
      <c r="C374" s="278">
        <v>602.35</v>
      </c>
      <c r="D374" s="279">
        <v>601.38333333333333</v>
      </c>
      <c r="E374" s="279">
        <v>595.01666666666665</v>
      </c>
      <c r="F374" s="279">
        <v>587.68333333333328</v>
      </c>
      <c r="G374" s="279">
        <v>581.31666666666661</v>
      </c>
      <c r="H374" s="279">
        <v>608.7166666666667</v>
      </c>
      <c r="I374" s="279">
        <v>615.08333333333326</v>
      </c>
      <c r="J374" s="279">
        <v>622.41666666666674</v>
      </c>
      <c r="K374" s="277">
        <v>607.75</v>
      </c>
      <c r="L374" s="277">
        <v>594.04999999999995</v>
      </c>
      <c r="M374" s="277">
        <v>0.76232</v>
      </c>
    </row>
    <row r="375" spans="1:13">
      <c r="A375" s="268">
        <v>365</v>
      </c>
      <c r="B375" s="277" t="s">
        <v>163</v>
      </c>
      <c r="C375" s="278">
        <v>1470.7</v>
      </c>
      <c r="D375" s="279">
        <v>1465.2333333333333</v>
      </c>
      <c r="E375" s="279">
        <v>1450.4666666666667</v>
      </c>
      <c r="F375" s="279">
        <v>1430.2333333333333</v>
      </c>
      <c r="G375" s="279">
        <v>1415.4666666666667</v>
      </c>
      <c r="H375" s="279">
        <v>1485.4666666666667</v>
      </c>
      <c r="I375" s="279">
        <v>1500.2333333333336</v>
      </c>
      <c r="J375" s="279">
        <v>1520.4666666666667</v>
      </c>
      <c r="K375" s="277">
        <v>1480</v>
      </c>
      <c r="L375" s="277">
        <v>1445</v>
      </c>
      <c r="M375" s="277">
        <v>8.7413000000000007</v>
      </c>
    </row>
    <row r="376" spans="1:13">
      <c r="A376" s="268">
        <v>366</v>
      </c>
      <c r="B376" s="277" t="s">
        <v>273</v>
      </c>
      <c r="C376" s="278">
        <v>2044.7</v>
      </c>
      <c r="D376" s="279">
        <v>2053.4333333333329</v>
      </c>
      <c r="E376" s="279">
        <v>2026.8666666666659</v>
      </c>
      <c r="F376" s="279">
        <v>2009.0333333333328</v>
      </c>
      <c r="G376" s="279">
        <v>1982.4666666666658</v>
      </c>
      <c r="H376" s="279">
        <v>2071.266666666666</v>
      </c>
      <c r="I376" s="279">
        <v>2097.8333333333326</v>
      </c>
      <c r="J376" s="279">
        <v>2115.6666666666661</v>
      </c>
      <c r="K376" s="277">
        <v>2080</v>
      </c>
      <c r="L376" s="277">
        <v>2035.6</v>
      </c>
      <c r="M376" s="277">
        <v>3.3891100000000001</v>
      </c>
    </row>
    <row r="377" spans="1:13">
      <c r="A377" s="268">
        <v>367</v>
      </c>
      <c r="B377" s="277" t="s">
        <v>164</v>
      </c>
      <c r="C377" s="278">
        <v>28.35</v>
      </c>
      <c r="D377" s="279">
        <v>28.350000000000005</v>
      </c>
      <c r="E377" s="279">
        <v>28.100000000000009</v>
      </c>
      <c r="F377" s="279">
        <v>27.850000000000005</v>
      </c>
      <c r="G377" s="279">
        <v>27.600000000000009</v>
      </c>
      <c r="H377" s="279">
        <v>28.600000000000009</v>
      </c>
      <c r="I377" s="279">
        <v>28.85</v>
      </c>
      <c r="J377" s="279">
        <v>29.100000000000009</v>
      </c>
      <c r="K377" s="277">
        <v>28.6</v>
      </c>
      <c r="L377" s="277">
        <v>28.1</v>
      </c>
      <c r="M377" s="277">
        <v>251.93585999999999</v>
      </c>
    </row>
    <row r="378" spans="1:13">
      <c r="A378" s="268">
        <v>368</v>
      </c>
      <c r="B378" s="277" t="s">
        <v>274</v>
      </c>
      <c r="C378" s="278">
        <v>349.85</v>
      </c>
      <c r="D378" s="279">
        <v>346.40000000000003</v>
      </c>
      <c r="E378" s="279">
        <v>340.30000000000007</v>
      </c>
      <c r="F378" s="279">
        <v>330.75000000000006</v>
      </c>
      <c r="G378" s="279">
        <v>324.65000000000009</v>
      </c>
      <c r="H378" s="279">
        <v>355.95000000000005</v>
      </c>
      <c r="I378" s="279">
        <v>362.05000000000007</v>
      </c>
      <c r="J378" s="279">
        <v>371.6</v>
      </c>
      <c r="K378" s="277">
        <v>352.5</v>
      </c>
      <c r="L378" s="277">
        <v>336.85</v>
      </c>
      <c r="M378" s="277">
        <v>8.5985499999999995</v>
      </c>
    </row>
    <row r="379" spans="1:13">
      <c r="A379" s="268">
        <v>369</v>
      </c>
      <c r="B379" s="277" t="s">
        <v>485</v>
      </c>
      <c r="C379" s="278">
        <v>165.1</v>
      </c>
      <c r="D379" s="279">
        <v>164.11666666666665</v>
      </c>
      <c r="E379" s="279">
        <v>162.43333333333328</v>
      </c>
      <c r="F379" s="279">
        <v>159.76666666666662</v>
      </c>
      <c r="G379" s="279">
        <v>158.08333333333326</v>
      </c>
      <c r="H379" s="279">
        <v>166.7833333333333</v>
      </c>
      <c r="I379" s="279">
        <v>168.46666666666664</v>
      </c>
      <c r="J379" s="279">
        <v>171.13333333333333</v>
      </c>
      <c r="K379" s="277">
        <v>165.8</v>
      </c>
      <c r="L379" s="277">
        <v>161.44999999999999</v>
      </c>
      <c r="M379" s="277">
        <v>1.3589</v>
      </c>
    </row>
    <row r="380" spans="1:13">
      <c r="A380" s="268">
        <v>370</v>
      </c>
      <c r="B380" s="277" t="s">
        <v>491</v>
      </c>
      <c r="C380" s="278">
        <v>827</v>
      </c>
      <c r="D380" s="279">
        <v>827.86666666666667</v>
      </c>
      <c r="E380" s="279">
        <v>819.7833333333333</v>
      </c>
      <c r="F380" s="279">
        <v>812.56666666666661</v>
      </c>
      <c r="G380" s="279">
        <v>804.48333333333323</v>
      </c>
      <c r="H380" s="279">
        <v>835.08333333333337</v>
      </c>
      <c r="I380" s="279">
        <v>843.16666666666663</v>
      </c>
      <c r="J380" s="279">
        <v>850.38333333333344</v>
      </c>
      <c r="K380" s="277">
        <v>835.95</v>
      </c>
      <c r="L380" s="277">
        <v>820.65</v>
      </c>
      <c r="M380" s="277">
        <v>0.67996000000000001</v>
      </c>
    </row>
    <row r="381" spans="1:13">
      <c r="A381" s="268">
        <v>371</v>
      </c>
      <c r="B381" s="277" t="s">
        <v>2223</v>
      </c>
      <c r="C381" s="278">
        <v>495.6</v>
      </c>
      <c r="D381" s="279">
        <v>486.36666666666662</v>
      </c>
      <c r="E381" s="279">
        <v>472.73333333333323</v>
      </c>
      <c r="F381" s="279">
        <v>449.86666666666662</v>
      </c>
      <c r="G381" s="279">
        <v>436.23333333333323</v>
      </c>
      <c r="H381" s="279">
        <v>509.23333333333323</v>
      </c>
      <c r="I381" s="279">
        <v>522.86666666666656</v>
      </c>
      <c r="J381" s="279">
        <v>545.73333333333323</v>
      </c>
      <c r="K381" s="277">
        <v>500</v>
      </c>
      <c r="L381" s="277">
        <v>463.5</v>
      </c>
      <c r="M381" s="277">
        <v>3.0185900000000001</v>
      </c>
    </row>
    <row r="382" spans="1:13">
      <c r="A382" s="268">
        <v>372</v>
      </c>
      <c r="B382" s="277" t="s">
        <v>165</v>
      </c>
      <c r="C382" s="278">
        <v>163.19999999999999</v>
      </c>
      <c r="D382" s="279">
        <v>163.15</v>
      </c>
      <c r="E382" s="279">
        <v>161.9</v>
      </c>
      <c r="F382" s="279">
        <v>160.6</v>
      </c>
      <c r="G382" s="279">
        <v>159.35</v>
      </c>
      <c r="H382" s="279">
        <v>164.45000000000002</v>
      </c>
      <c r="I382" s="279">
        <v>165.70000000000002</v>
      </c>
      <c r="J382" s="279">
        <v>167.00000000000003</v>
      </c>
      <c r="K382" s="277">
        <v>164.4</v>
      </c>
      <c r="L382" s="277">
        <v>161.85</v>
      </c>
      <c r="M382" s="277">
        <v>50.564169999999997</v>
      </c>
    </row>
    <row r="383" spans="1:13">
      <c r="A383" s="268">
        <v>373</v>
      </c>
      <c r="B383" s="277" t="s">
        <v>492</v>
      </c>
      <c r="C383" s="278">
        <v>77.5</v>
      </c>
      <c r="D383" s="279">
        <v>77.283333333333346</v>
      </c>
      <c r="E383" s="279">
        <v>74.266666666666694</v>
      </c>
      <c r="F383" s="279">
        <v>71.033333333333346</v>
      </c>
      <c r="G383" s="279">
        <v>68.016666666666694</v>
      </c>
      <c r="H383" s="279">
        <v>80.516666666666694</v>
      </c>
      <c r="I383" s="279">
        <v>83.533333333333346</v>
      </c>
      <c r="J383" s="279">
        <v>86.766666666666694</v>
      </c>
      <c r="K383" s="277">
        <v>80.3</v>
      </c>
      <c r="L383" s="277">
        <v>74.05</v>
      </c>
      <c r="M383" s="277">
        <v>54.060290000000002</v>
      </c>
    </row>
    <row r="384" spans="1:13">
      <c r="A384" s="268">
        <v>374</v>
      </c>
      <c r="B384" s="277" t="s">
        <v>276</v>
      </c>
      <c r="C384" s="278">
        <v>258</v>
      </c>
      <c r="D384" s="279">
        <v>257.8</v>
      </c>
      <c r="E384" s="279">
        <v>255.60000000000002</v>
      </c>
      <c r="F384" s="279">
        <v>253.20000000000002</v>
      </c>
      <c r="G384" s="279">
        <v>251.00000000000003</v>
      </c>
      <c r="H384" s="279">
        <v>260.20000000000005</v>
      </c>
      <c r="I384" s="279">
        <v>262.39999999999998</v>
      </c>
      <c r="J384" s="279">
        <v>264.8</v>
      </c>
      <c r="K384" s="277">
        <v>260</v>
      </c>
      <c r="L384" s="277">
        <v>255.4</v>
      </c>
      <c r="M384" s="277">
        <v>4.7494800000000001</v>
      </c>
    </row>
    <row r="385" spans="1:13">
      <c r="A385" s="268">
        <v>375</v>
      </c>
      <c r="B385" s="277" t="s">
        <v>493</v>
      </c>
      <c r="C385" s="278">
        <v>60.05</v>
      </c>
      <c r="D385" s="279">
        <v>59.699999999999996</v>
      </c>
      <c r="E385" s="279">
        <v>58.399999999999991</v>
      </c>
      <c r="F385" s="279">
        <v>56.749999999999993</v>
      </c>
      <c r="G385" s="279">
        <v>55.449999999999989</v>
      </c>
      <c r="H385" s="279">
        <v>61.349999999999994</v>
      </c>
      <c r="I385" s="279">
        <v>62.649999999999991</v>
      </c>
      <c r="J385" s="279">
        <v>64.3</v>
      </c>
      <c r="K385" s="277">
        <v>61</v>
      </c>
      <c r="L385" s="277">
        <v>58.05</v>
      </c>
      <c r="M385" s="277">
        <v>2.4874700000000001</v>
      </c>
    </row>
    <row r="386" spans="1:13">
      <c r="A386" s="268">
        <v>376</v>
      </c>
      <c r="B386" s="277" t="s">
        <v>486</v>
      </c>
      <c r="C386" s="278">
        <v>47</v>
      </c>
      <c r="D386" s="279">
        <v>47.04999999999999</v>
      </c>
      <c r="E386" s="279">
        <v>46.749999999999979</v>
      </c>
      <c r="F386" s="279">
        <v>46.499999999999986</v>
      </c>
      <c r="G386" s="279">
        <v>46.199999999999974</v>
      </c>
      <c r="H386" s="279">
        <v>47.299999999999983</v>
      </c>
      <c r="I386" s="279">
        <v>47.599999999999994</v>
      </c>
      <c r="J386" s="279">
        <v>47.849999999999987</v>
      </c>
      <c r="K386" s="277">
        <v>47.35</v>
      </c>
      <c r="L386" s="277">
        <v>46.8</v>
      </c>
      <c r="M386" s="277">
        <v>3.6095199999999998</v>
      </c>
    </row>
    <row r="387" spans="1:13">
      <c r="A387" s="268">
        <v>377</v>
      </c>
      <c r="B387" s="277" t="s">
        <v>166</v>
      </c>
      <c r="C387" s="278">
        <v>1273.4000000000001</v>
      </c>
      <c r="D387" s="279">
        <v>1272.4833333333333</v>
      </c>
      <c r="E387" s="279">
        <v>1245.9666666666667</v>
      </c>
      <c r="F387" s="279">
        <v>1218.5333333333333</v>
      </c>
      <c r="G387" s="279">
        <v>1192.0166666666667</v>
      </c>
      <c r="H387" s="279">
        <v>1299.9166666666667</v>
      </c>
      <c r="I387" s="279">
        <v>1326.4333333333336</v>
      </c>
      <c r="J387" s="279">
        <v>1353.8666666666668</v>
      </c>
      <c r="K387" s="277">
        <v>1299</v>
      </c>
      <c r="L387" s="277">
        <v>1245.05</v>
      </c>
      <c r="M387" s="277">
        <v>23.733499999999999</v>
      </c>
    </row>
    <row r="388" spans="1:13">
      <c r="A388" s="268">
        <v>378</v>
      </c>
      <c r="B388" s="277" t="s">
        <v>278</v>
      </c>
      <c r="C388" s="278">
        <v>415.05</v>
      </c>
      <c r="D388" s="279">
        <v>413.51666666666665</v>
      </c>
      <c r="E388" s="279">
        <v>407.0333333333333</v>
      </c>
      <c r="F388" s="279">
        <v>399.01666666666665</v>
      </c>
      <c r="G388" s="279">
        <v>392.5333333333333</v>
      </c>
      <c r="H388" s="279">
        <v>421.5333333333333</v>
      </c>
      <c r="I388" s="279">
        <v>428.01666666666665</v>
      </c>
      <c r="J388" s="279">
        <v>436.0333333333333</v>
      </c>
      <c r="K388" s="277">
        <v>420</v>
      </c>
      <c r="L388" s="277">
        <v>405.5</v>
      </c>
      <c r="M388" s="277">
        <v>1.9551700000000001</v>
      </c>
    </row>
    <row r="389" spans="1:13">
      <c r="A389" s="268">
        <v>379</v>
      </c>
      <c r="B389" s="277" t="s">
        <v>496</v>
      </c>
      <c r="C389" s="278">
        <v>426.8</v>
      </c>
      <c r="D389" s="279">
        <v>421.5</v>
      </c>
      <c r="E389" s="279">
        <v>409.4</v>
      </c>
      <c r="F389" s="279">
        <v>392</v>
      </c>
      <c r="G389" s="279">
        <v>379.9</v>
      </c>
      <c r="H389" s="279">
        <v>438.9</v>
      </c>
      <c r="I389" s="279">
        <v>451</v>
      </c>
      <c r="J389" s="279">
        <v>468.4</v>
      </c>
      <c r="K389" s="277">
        <v>433.6</v>
      </c>
      <c r="L389" s="277">
        <v>404.1</v>
      </c>
      <c r="M389" s="277">
        <v>8.1837300000000006</v>
      </c>
    </row>
    <row r="390" spans="1:13">
      <c r="A390" s="268">
        <v>380</v>
      </c>
      <c r="B390" s="277" t="s">
        <v>498</v>
      </c>
      <c r="C390" s="278">
        <v>102.5</v>
      </c>
      <c r="D390" s="279">
        <v>102.51666666666667</v>
      </c>
      <c r="E390" s="279">
        <v>100.53333333333333</v>
      </c>
      <c r="F390" s="279">
        <v>98.566666666666663</v>
      </c>
      <c r="G390" s="279">
        <v>96.583333333333329</v>
      </c>
      <c r="H390" s="279">
        <v>104.48333333333333</v>
      </c>
      <c r="I390" s="279">
        <v>106.46666666666665</v>
      </c>
      <c r="J390" s="279">
        <v>108.43333333333334</v>
      </c>
      <c r="K390" s="277">
        <v>104.5</v>
      </c>
      <c r="L390" s="277">
        <v>100.55</v>
      </c>
      <c r="M390" s="277">
        <v>10.379</v>
      </c>
    </row>
    <row r="391" spans="1:13">
      <c r="A391" s="268">
        <v>381</v>
      </c>
      <c r="B391" s="277" t="s">
        <v>279</v>
      </c>
      <c r="C391" s="278">
        <v>471.7</v>
      </c>
      <c r="D391" s="279">
        <v>477.5</v>
      </c>
      <c r="E391" s="279">
        <v>461.65</v>
      </c>
      <c r="F391" s="279">
        <v>451.59999999999997</v>
      </c>
      <c r="G391" s="279">
        <v>435.74999999999994</v>
      </c>
      <c r="H391" s="279">
        <v>487.55</v>
      </c>
      <c r="I391" s="279">
        <v>503.40000000000003</v>
      </c>
      <c r="J391" s="279">
        <v>513.45000000000005</v>
      </c>
      <c r="K391" s="277">
        <v>493.35</v>
      </c>
      <c r="L391" s="277">
        <v>467.45</v>
      </c>
      <c r="M391" s="277">
        <v>1.3043499999999999</v>
      </c>
    </row>
    <row r="392" spans="1:13">
      <c r="A392" s="268">
        <v>382</v>
      </c>
      <c r="B392" s="277" t="s">
        <v>499</v>
      </c>
      <c r="C392" s="278">
        <v>279.75</v>
      </c>
      <c r="D392" s="279">
        <v>282.25</v>
      </c>
      <c r="E392" s="279">
        <v>276.5</v>
      </c>
      <c r="F392" s="279">
        <v>273.25</v>
      </c>
      <c r="G392" s="279">
        <v>267.5</v>
      </c>
      <c r="H392" s="279">
        <v>285.5</v>
      </c>
      <c r="I392" s="279">
        <v>291.25</v>
      </c>
      <c r="J392" s="279">
        <v>294.5</v>
      </c>
      <c r="K392" s="277">
        <v>288</v>
      </c>
      <c r="L392" s="277">
        <v>279</v>
      </c>
      <c r="M392" s="277">
        <v>3.9975399999999999</v>
      </c>
    </row>
    <row r="393" spans="1:13">
      <c r="A393" s="268">
        <v>383</v>
      </c>
      <c r="B393" s="277" t="s">
        <v>167</v>
      </c>
      <c r="C393" s="278">
        <v>753.4</v>
      </c>
      <c r="D393" s="279">
        <v>751.85</v>
      </c>
      <c r="E393" s="279">
        <v>746.85</v>
      </c>
      <c r="F393" s="279">
        <v>740.3</v>
      </c>
      <c r="G393" s="279">
        <v>735.3</v>
      </c>
      <c r="H393" s="279">
        <v>758.40000000000009</v>
      </c>
      <c r="I393" s="279">
        <v>763.40000000000009</v>
      </c>
      <c r="J393" s="279">
        <v>769.95000000000016</v>
      </c>
      <c r="K393" s="277">
        <v>756.85</v>
      </c>
      <c r="L393" s="277">
        <v>745.3</v>
      </c>
      <c r="M393" s="277">
        <v>5.49817</v>
      </c>
    </row>
    <row r="394" spans="1:13">
      <c r="A394" s="268">
        <v>384</v>
      </c>
      <c r="B394" s="277" t="s">
        <v>501</v>
      </c>
      <c r="C394" s="278">
        <v>1258.1500000000001</v>
      </c>
      <c r="D394" s="279">
        <v>1264.3833333333334</v>
      </c>
      <c r="E394" s="279">
        <v>1238.7666666666669</v>
      </c>
      <c r="F394" s="279">
        <v>1219.3833333333334</v>
      </c>
      <c r="G394" s="279">
        <v>1193.7666666666669</v>
      </c>
      <c r="H394" s="279">
        <v>1283.7666666666669</v>
      </c>
      <c r="I394" s="279">
        <v>1309.3833333333332</v>
      </c>
      <c r="J394" s="279">
        <v>1328.7666666666669</v>
      </c>
      <c r="K394" s="277">
        <v>1290</v>
      </c>
      <c r="L394" s="277">
        <v>1245</v>
      </c>
      <c r="M394" s="277">
        <v>7.0250000000000007E-2</v>
      </c>
    </row>
    <row r="395" spans="1:13">
      <c r="A395" s="268">
        <v>385</v>
      </c>
      <c r="B395" s="277" t="s">
        <v>502</v>
      </c>
      <c r="C395" s="278">
        <v>291.95</v>
      </c>
      <c r="D395" s="279">
        <v>292.76666666666665</v>
      </c>
      <c r="E395" s="279">
        <v>289.68333333333328</v>
      </c>
      <c r="F395" s="279">
        <v>287.41666666666663</v>
      </c>
      <c r="G395" s="279">
        <v>284.33333333333326</v>
      </c>
      <c r="H395" s="279">
        <v>295.0333333333333</v>
      </c>
      <c r="I395" s="279">
        <v>298.11666666666667</v>
      </c>
      <c r="J395" s="279">
        <v>300.38333333333333</v>
      </c>
      <c r="K395" s="277">
        <v>295.85000000000002</v>
      </c>
      <c r="L395" s="277">
        <v>290.5</v>
      </c>
      <c r="M395" s="277">
        <v>8.4525500000000005</v>
      </c>
    </row>
    <row r="396" spans="1:13">
      <c r="A396" s="268">
        <v>386</v>
      </c>
      <c r="B396" s="277" t="s">
        <v>168</v>
      </c>
      <c r="C396" s="278">
        <v>180.8</v>
      </c>
      <c r="D396" s="279">
        <v>180.19999999999996</v>
      </c>
      <c r="E396" s="279">
        <v>178.29999999999993</v>
      </c>
      <c r="F396" s="279">
        <v>175.79999999999995</v>
      </c>
      <c r="G396" s="279">
        <v>173.89999999999992</v>
      </c>
      <c r="H396" s="279">
        <v>182.69999999999993</v>
      </c>
      <c r="I396" s="279">
        <v>184.59999999999997</v>
      </c>
      <c r="J396" s="279">
        <v>187.09999999999994</v>
      </c>
      <c r="K396" s="277">
        <v>182.1</v>
      </c>
      <c r="L396" s="277">
        <v>177.7</v>
      </c>
      <c r="M396" s="277">
        <v>148.56414000000001</v>
      </c>
    </row>
    <row r="397" spans="1:13">
      <c r="A397" s="268">
        <v>387</v>
      </c>
      <c r="B397" s="277" t="s">
        <v>500</v>
      </c>
      <c r="C397" s="278">
        <v>45.1</v>
      </c>
      <c r="D397" s="279">
        <v>45.016666666666673</v>
      </c>
      <c r="E397" s="279">
        <v>44.083333333333343</v>
      </c>
      <c r="F397" s="279">
        <v>43.06666666666667</v>
      </c>
      <c r="G397" s="279">
        <v>42.13333333333334</v>
      </c>
      <c r="H397" s="279">
        <v>46.033333333333346</v>
      </c>
      <c r="I397" s="279">
        <v>46.966666666666669</v>
      </c>
      <c r="J397" s="279">
        <v>47.983333333333348</v>
      </c>
      <c r="K397" s="277">
        <v>45.95</v>
      </c>
      <c r="L397" s="277">
        <v>44</v>
      </c>
      <c r="M397" s="277">
        <v>8.8786100000000001</v>
      </c>
    </row>
    <row r="398" spans="1:13">
      <c r="A398" s="268">
        <v>388</v>
      </c>
      <c r="B398" s="277" t="s">
        <v>169</v>
      </c>
      <c r="C398" s="278">
        <v>100.3</v>
      </c>
      <c r="D398" s="279">
        <v>99.916666666666671</v>
      </c>
      <c r="E398" s="279">
        <v>98.583333333333343</v>
      </c>
      <c r="F398" s="279">
        <v>96.866666666666674</v>
      </c>
      <c r="G398" s="279">
        <v>95.533333333333346</v>
      </c>
      <c r="H398" s="279">
        <v>101.63333333333334</v>
      </c>
      <c r="I398" s="279">
        <v>102.96666666666668</v>
      </c>
      <c r="J398" s="279">
        <v>104.68333333333334</v>
      </c>
      <c r="K398" s="277">
        <v>101.25</v>
      </c>
      <c r="L398" s="277">
        <v>98.2</v>
      </c>
      <c r="M398" s="277">
        <v>49.013620000000003</v>
      </c>
    </row>
    <row r="399" spans="1:13">
      <c r="A399" s="268">
        <v>389</v>
      </c>
      <c r="B399" s="277" t="s">
        <v>503</v>
      </c>
      <c r="C399" s="278">
        <v>118.4</v>
      </c>
      <c r="D399" s="279">
        <v>118.03333333333335</v>
      </c>
      <c r="E399" s="279">
        <v>116.56666666666669</v>
      </c>
      <c r="F399" s="279">
        <v>114.73333333333335</v>
      </c>
      <c r="G399" s="279">
        <v>113.26666666666669</v>
      </c>
      <c r="H399" s="279">
        <v>119.86666666666669</v>
      </c>
      <c r="I399" s="279">
        <v>121.33333333333336</v>
      </c>
      <c r="J399" s="279">
        <v>123.16666666666669</v>
      </c>
      <c r="K399" s="277">
        <v>119.5</v>
      </c>
      <c r="L399" s="277">
        <v>116.2</v>
      </c>
      <c r="M399" s="277">
        <v>7.1781199999999998</v>
      </c>
    </row>
    <row r="400" spans="1:13">
      <c r="A400" s="268">
        <v>390</v>
      </c>
      <c r="B400" s="277" t="s">
        <v>504</v>
      </c>
      <c r="C400" s="278">
        <v>677.65</v>
      </c>
      <c r="D400" s="279">
        <v>678.74999999999989</v>
      </c>
      <c r="E400" s="279">
        <v>671.69999999999982</v>
      </c>
      <c r="F400" s="279">
        <v>665.74999999999989</v>
      </c>
      <c r="G400" s="279">
        <v>658.69999999999982</v>
      </c>
      <c r="H400" s="279">
        <v>684.69999999999982</v>
      </c>
      <c r="I400" s="279">
        <v>691.74999999999977</v>
      </c>
      <c r="J400" s="279">
        <v>697.69999999999982</v>
      </c>
      <c r="K400" s="277">
        <v>685.8</v>
      </c>
      <c r="L400" s="277">
        <v>672.8</v>
      </c>
      <c r="M400" s="277">
        <v>2.1239699999999999</v>
      </c>
    </row>
    <row r="401" spans="1:13">
      <c r="A401" s="268">
        <v>391</v>
      </c>
      <c r="B401" s="277" t="s">
        <v>170</v>
      </c>
      <c r="C401" s="278">
        <v>2210.35</v>
      </c>
      <c r="D401" s="279">
        <v>2215.2999999999997</v>
      </c>
      <c r="E401" s="279">
        <v>2196.6999999999994</v>
      </c>
      <c r="F401" s="279">
        <v>2183.0499999999997</v>
      </c>
      <c r="G401" s="279">
        <v>2164.4499999999994</v>
      </c>
      <c r="H401" s="279">
        <v>2228.9499999999994</v>
      </c>
      <c r="I401" s="279">
        <v>2247.5499999999997</v>
      </c>
      <c r="J401" s="279">
        <v>2261.1999999999994</v>
      </c>
      <c r="K401" s="277">
        <v>2233.9</v>
      </c>
      <c r="L401" s="277">
        <v>2201.65</v>
      </c>
      <c r="M401" s="277">
        <v>84.973519999999994</v>
      </c>
    </row>
    <row r="402" spans="1:13">
      <c r="A402" s="268">
        <v>392</v>
      </c>
      <c r="B402" s="277" t="s">
        <v>519</v>
      </c>
      <c r="C402" s="278">
        <v>9.15</v>
      </c>
      <c r="D402" s="279">
        <v>9.1666666666666679</v>
      </c>
      <c r="E402" s="279">
        <v>9.033333333333335</v>
      </c>
      <c r="F402" s="279">
        <v>8.9166666666666679</v>
      </c>
      <c r="G402" s="279">
        <v>8.783333333333335</v>
      </c>
      <c r="H402" s="279">
        <v>9.283333333333335</v>
      </c>
      <c r="I402" s="279">
        <v>9.4166666666666679</v>
      </c>
      <c r="J402" s="279">
        <v>9.533333333333335</v>
      </c>
      <c r="K402" s="277">
        <v>9.3000000000000007</v>
      </c>
      <c r="L402" s="277">
        <v>9.0500000000000007</v>
      </c>
      <c r="M402" s="277">
        <v>5.9762700000000004</v>
      </c>
    </row>
    <row r="403" spans="1:13">
      <c r="A403" s="268">
        <v>393</v>
      </c>
      <c r="B403" s="277" t="s">
        <v>508</v>
      </c>
      <c r="C403" s="278">
        <v>181.45</v>
      </c>
      <c r="D403" s="279">
        <v>179.93333333333331</v>
      </c>
      <c r="E403" s="279">
        <v>178.41666666666663</v>
      </c>
      <c r="F403" s="279">
        <v>175.38333333333333</v>
      </c>
      <c r="G403" s="279">
        <v>173.86666666666665</v>
      </c>
      <c r="H403" s="279">
        <v>182.96666666666661</v>
      </c>
      <c r="I403" s="279">
        <v>184.48333333333332</v>
      </c>
      <c r="J403" s="279">
        <v>187.51666666666659</v>
      </c>
      <c r="K403" s="277">
        <v>181.45</v>
      </c>
      <c r="L403" s="277">
        <v>176.9</v>
      </c>
      <c r="M403" s="277">
        <v>3.0018799999999999</v>
      </c>
    </row>
    <row r="404" spans="1:13">
      <c r="A404" s="268">
        <v>394</v>
      </c>
      <c r="B404" s="277" t="s">
        <v>495</v>
      </c>
      <c r="C404" s="278">
        <v>251.3</v>
      </c>
      <c r="D404" s="279">
        <v>253.20000000000002</v>
      </c>
      <c r="E404" s="279">
        <v>248.40000000000003</v>
      </c>
      <c r="F404" s="279">
        <v>245.50000000000003</v>
      </c>
      <c r="G404" s="279">
        <v>240.70000000000005</v>
      </c>
      <c r="H404" s="279">
        <v>256.10000000000002</v>
      </c>
      <c r="I404" s="279">
        <v>260.90000000000003</v>
      </c>
      <c r="J404" s="279">
        <v>263.8</v>
      </c>
      <c r="K404" s="277">
        <v>258</v>
      </c>
      <c r="L404" s="277">
        <v>250.3</v>
      </c>
      <c r="M404" s="277">
        <v>2.7106499999999998</v>
      </c>
    </row>
    <row r="405" spans="1:13">
      <c r="A405" s="268">
        <v>395</v>
      </c>
      <c r="B405" s="277" t="s">
        <v>512</v>
      </c>
      <c r="C405" s="278">
        <v>55.75</v>
      </c>
      <c r="D405" s="279">
        <v>54.866666666666667</v>
      </c>
      <c r="E405" s="279">
        <v>53.983333333333334</v>
      </c>
      <c r="F405" s="279">
        <v>52.216666666666669</v>
      </c>
      <c r="G405" s="279">
        <v>51.333333333333336</v>
      </c>
      <c r="H405" s="279">
        <v>56.633333333333333</v>
      </c>
      <c r="I405" s="279">
        <v>57.516666666666673</v>
      </c>
      <c r="J405" s="279">
        <v>59.283333333333331</v>
      </c>
      <c r="K405" s="277">
        <v>55.75</v>
      </c>
      <c r="L405" s="277">
        <v>53.1</v>
      </c>
      <c r="M405" s="277">
        <v>7.6639600000000003</v>
      </c>
    </row>
    <row r="406" spans="1:13">
      <c r="A406" s="268">
        <v>396</v>
      </c>
      <c r="B406" s="277" t="s">
        <v>171</v>
      </c>
      <c r="C406" s="278">
        <v>34.299999999999997</v>
      </c>
      <c r="D406" s="279">
        <v>34.666666666666664</v>
      </c>
      <c r="E406" s="279">
        <v>33.68333333333333</v>
      </c>
      <c r="F406" s="279">
        <v>33.066666666666663</v>
      </c>
      <c r="G406" s="279">
        <v>32.083333333333329</v>
      </c>
      <c r="H406" s="279">
        <v>35.283333333333331</v>
      </c>
      <c r="I406" s="279">
        <v>36.266666666666666</v>
      </c>
      <c r="J406" s="279">
        <v>36.883333333333333</v>
      </c>
      <c r="K406" s="277">
        <v>35.65</v>
      </c>
      <c r="L406" s="277">
        <v>34.049999999999997</v>
      </c>
      <c r="M406" s="277">
        <v>193.73131000000001</v>
      </c>
    </row>
    <row r="407" spans="1:13">
      <c r="A407" s="268">
        <v>397</v>
      </c>
      <c r="B407" s="277" t="s">
        <v>513</v>
      </c>
      <c r="C407" s="278">
        <v>8748.4</v>
      </c>
      <c r="D407" s="279">
        <v>8731.6833333333325</v>
      </c>
      <c r="E407" s="279">
        <v>8676.5166666666646</v>
      </c>
      <c r="F407" s="279">
        <v>8604.6333333333314</v>
      </c>
      <c r="G407" s="279">
        <v>8549.4666666666635</v>
      </c>
      <c r="H407" s="279">
        <v>8803.5666666666657</v>
      </c>
      <c r="I407" s="279">
        <v>8858.7333333333336</v>
      </c>
      <c r="J407" s="279">
        <v>8930.6166666666668</v>
      </c>
      <c r="K407" s="277">
        <v>8786.85</v>
      </c>
      <c r="L407" s="277">
        <v>8659.7999999999993</v>
      </c>
      <c r="M407" s="277">
        <v>0.10691000000000001</v>
      </c>
    </row>
    <row r="408" spans="1:13">
      <c r="A408" s="268">
        <v>398</v>
      </c>
      <c r="B408" s="277" t="s">
        <v>3523</v>
      </c>
      <c r="C408" s="278">
        <v>842.15</v>
      </c>
      <c r="D408" s="279">
        <v>843.53333333333342</v>
      </c>
      <c r="E408" s="279">
        <v>837.06666666666683</v>
      </c>
      <c r="F408" s="279">
        <v>831.98333333333346</v>
      </c>
      <c r="G408" s="279">
        <v>825.51666666666688</v>
      </c>
      <c r="H408" s="279">
        <v>848.61666666666679</v>
      </c>
      <c r="I408" s="279">
        <v>855.08333333333326</v>
      </c>
      <c r="J408" s="279">
        <v>860.16666666666674</v>
      </c>
      <c r="K408" s="277">
        <v>850</v>
      </c>
      <c r="L408" s="277">
        <v>838.45</v>
      </c>
      <c r="M408" s="277">
        <v>7.9668799999999997</v>
      </c>
    </row>
    <row r="409" spans="1:13">
      <c r="A409" s="268">
        <v>399</v>
      </c>
      <c r="B409" s="277" t="s">
        <v>280</v>
      </c>
      <c r="C409" s="278">
        <v>830.05</v>
      </c>
      <c r="D409" s="279">
        <v>829.43333333333339</v>
      </c>
      <c r="E409" s="279">
        <v>822.86666666666679</v>
      </c>
      <c r="F409" s="279">
        <v>815.68333333333339</v>
      </c>
      <c r="G409" s="279">
        <v>809.11666666666679</v>
      </c>
      <c r="H409" s="279">
        <v>836.61666666666679</v>
      </c>
      <c r="I409" s="279">
        <v>843.18333333333339</v>
      </c>
      <c r="J409" s="279">
        <v>850.36666666666679</v>
      </c>
      <c r="K409" s="277">
        <v>836</v>
      </c>
      <c r="L409" s="277">
        <v>822.25</v>
      </c>
      <c r="M409" s="277">
        <v>12.11894</v>
      </c>
    </row>
    <row r="410" spans="1:13">
      <c r="A410" s="268">
        <v>400</v>
      </c>
      <c r="B410" s="277" t="s">
        <v>172</v>
      </c>
      <c r="C410" s="278">
        <v>191.6</v>
      </c>
      <c r="D410" s="279">
        <v>190.66666666666666</v>
      </c>
      <c r="E410" s="279">
        <v>189.23333333333332</v>
      </c>
      <c r="F410" s="279">
        <v>186.86666666666667</v>
      </c>
      <c r="G410" s="279">
        <v>185.43333333333334</v>
      </c>
      <c r="H410" s="279">
        <v>193.0333333333333</v>
      </c>
      <c r="I410" s="279">
        <v>194.46666666666664</v>
      </c>
      <c r="J410" s="279">
        <v>196.83333333333329</v>
      </c>
      <c r="K410" s="277">
        <v>192.1</v>
      </c>
      <c r="L410" s="277">
        <v>188.3</v>
      </c>
      <c r="M410" s="277">
        <v>310.98806999999999</v>
      </c>
    </row>
    <row r="411" spans="1:13">
      <c r="A411" s="268">
        <v>401</v>
      </c>
      <c r="B411" s="277" t="s">
        <v>514</v>
      </c>
      <c r="C411" s="278">
        <v>3631</v>
      </c>
      <c r="D411" s="279">
        <v>3630</v>
      </c>
      <c r="E411" s="279">
        <v>3591</v>
      </c>
      <c r="F411" s="279">
        <v>3551</v>
      </c>
      <c r="G411" s="279">
        <v>3512</v>
      </c>
      <c r="H411" s="279">
        <v>3670</v>
      </c>
      <c r="I411" s="279">
        <v>3709</v>
      </c>
      <c r="J411" s="279">
        <v>3749</v>
      </c>
      <c r="K411" s="277">
        <v>3669</v>
      </c>
      <c r="L411" s="277">
        <v>3590</v>
      </c>
      <c r="M411" s="277">
        <v>7.392E-2</v>
      </c>
    </row>
    <row r="412" spans="1:13">
      <c r="A412" s="268">
        <v>402</v>
      </c>
      <c r="B412" s="277" t="s">
        <v>2402</v>
      </c>
      <c r="C412" s="278">
        <v>78.900000000000006</v>
      </c>
      <c r="D412" s="279">
        <v>79.416666666666671</v>
      </c>
      <c r="E412" s="279">
        <v>78.183333333333337</v>
      </c>
      <c r="F412" s="279">
        <v>77.466666666666669</v>
      </c>
      <c r="G412" s="279">
        <v>76.233333333333334</v>
      </c>
      <c r="H412" s="279">
        <v>80.13333333333334</v>
      </c>
      <c r="I412" s="279">
        <v>81.36666666666666</v>
      </c>
      <c r="J412" s="279">
        <v>82.083333333333343</v>
      </c>
      <c r="K412" s="277">
        <v>80.650000000000006</v>
      </c>
      <c r="L412" s="277">
        <v>78.7</v>
      </c>
      <c r="M412" s="277">
        <v>0.69425000000000003</v>
      </c>
    </row>
    <row r="413" spans="1:13">
      <c r="A413" s="268">
        <v>403</v>
      </c>
      <c r="B413" s="277" t="s">
        <v>2404</v>
      </c>
      <c r="C413" s="278">
        <v>52.15</v>
      </c>
      <c r="D413" s="279">
        <v>52.483333333333327</v>
      </c>
      <c r="E413" s="279">
        <v>51.466666666666654</v>
      </c>
      <c r="F413" s="279">
        <v>50.783333333333324</v>
      </c>
      <c r="G413" s="279">
        <v>49.766666666666652</v>
      </c>
      <c r="H413" s="279">
        <v>53.166666666666657</v>
      </c>
      <c r="I413" s="279">
        <v>54.183333333333323</v>
      </c>
      <c r="J413" s="279">
        <v>54.86666666666666</v>
      </c>
      <c r="K413" s="277">
        <v>53.5</v>
      </c>
      <c r="L413" s="277">
        <v>51.8</v>
      </c>
      <c r="M413" s="277">
        <v>6.9001400000000004</v>
      </c>
    </row>
    <row r="414" spans="1:13">
      <c r="A414" s="268">
        <v>404</v>
      </c>
      <c r="B414" s="277" t="s">
        <v>2412</v>
      </c>
      <c r="C414" s="278">
        <v>160.44999999999999</v>
      </c>
      <c r="D414" s="279">
        <v>158.80000000000001</v>
      </c>
      <c r="E414" s="279">
        <v>155.70000000000002</v>
      </c>
      <c r="F414" s="279">
        <v>150.95000000000002</v>
      </c>
      <c r="G414" s="279">
        <v>147.85000000000002</v>
      </c>
      <c r="H414" s="279">
        <v>163.55000000000001</v>
      </c>
      <c r="I414" s="279">
        <v>166.65000000000003</v>
      </c>
      <c r="J414" s="279">
        <v>171.4</v>
      </c>
      <c r="K414" s="277">
        <v>161.9</v>
      </c>
      <c r="L414" s="277">
        <v>154.05000000000001</v>
      </c>
      <c r="M414" s="277">
        <v>15.16147</v>
      </c>
    </row>
    <row r="415" spans="1:13">
      <c r="A415" s="268">
        <v>405</v>
      </c>
      <c r="B415" s="277" t="s">
        <v>516</v>
      </c>
      <c r="C415" s="278">
        <v>1341.45</v>
      </c>
      <c r="D415" s="279">
        <v>1338.6499999999999</v>
      </c>
      <c r="E415" s="279">
        <v>1323.7999999999997</v>
      </c>
      <c r="F415" s="279">
        <v>1306.1499999999999</v>
      </c>
      <c r="G415" s="279">
        <v>1291.2999999999997</v>
      </c>
      <c r="H415" s="279">
        <v>1356.2999999999997</v>
      </c>
      <c r="I415" s="279">
        <v>1371.1499999999996</v>
      </c>
      <c r="J415" s="279">
        <v>1388.7999999999997</v>
      </c>
      <c r="K415" s="277">
        <v>1353.5</v>
      </c>
      <c r="L415" s="277">
        <v>1321</v>
      </c>
      <c r="M415" s="277">
        <v>6.1879999999999998E-2</v>
      </c>
    </row>
    <row r="416" spans="1:13">
      <c r="A416" s="268">
        <v>406</v>
      </c>
      <c r="B416" s="277" t="s">
        <v>518</v>
      </c>
      <c r="C416" s="278">
        <v>183.6</v>
      </c>
      <c r="D416" s="279">
        <v>186.26666666666665</v>
      </c>
      <c r="E416" s="279">
        <v>179.93333333333331</v>
      </c>
      <c r="F416" s="279">
        <v>176.26666666666665</v>
      </c>
      <c r="G416" s="279">
        <v>169.93333333333331</v>
      </c>
      <c r="H416" s="279">
        <v>189.93333333333331</v>
      </c>
      <c r="I416" s="279">
        <v>196.26666666666668</v>
      </c>
      <c r="J416" s="279">
        <v>199.93333333333331</v>
      </c>
      <c r="K416" s="277">
        <v>192.6</v>
      </c>
      <c r="L416" s="277">
        <v>182.6</v>
      </c>
      <c r="M416" s="277">
        <v>2.3285499999999999</v>
      </c>
    </row>
    <row r="417" spans="1:13">
      <c r="A417" s="268">
        <v>407</v>
      </c>
      <c r="B417" s="277" t="s">
        <v>173</v>
      </c>
      <c r="C417" s="278">
        <v>20296.95</v>
      </c>
      <c r="D417" s="279">
        <v>20248.133333333335</v>
      </c>
      <c r="E417" s="279">
        <v>20049.816666666669</v>
      </c>
      <c r="F417" s="279">
        <v>19802.683333333334</v>
      </c>
      <c r="G417" s="279">
        <v>19604.366666666669</v>
      </c>
      <c r="H417" s="279">
        <v>20495.26666666667</v>
      </c>
      <c r="I417" s="279">
        <v>20693.583333333336</v>
      </c>
      <c r="J417" s="279">
        <v>20940.716666666671</v>
      </c>
      <c r="K417" s="277">
        <v>20446.45</v>
      </c>
      <c r="L417" s="277">
        <v>20001</v>
      </c>
      <c r="M417" s="277">
        <v>0.58670999999999995</v>
      </c>
    </row>
    <row r="418" spans="1:13">
      <c r="A418" s="268">
        <v>408</v>
      </c>
      <c r="B418" s="277" t="s">
        <v>520</v>
      </c>
      <c r="C418" s="278">
        <v>912.8</v>
      </c>
      <c r="D418" s="279">
        <v>919.25</v>
      </c>
      <c r="E418" s="279">
        <v>903.55</v>
      </c>
      <c r="F418" s="279">
        <v>894.3</v>
      </c>
      <c r="G418" s="279">
        <v>878.59999999999991</v>
      </c>
      <c r="H418" s="279">
        <v>928.5</v>
      </c>
      <c r="I418" s="279">
        <v>944.2</v>
      </c>
      <c r="J418" s="279">
        <v>953.45</v>
      </c>
      <c r="K418" s="277">
        <v>934.95</v>
      </c>
      <c r="L418" s="277">
        <v>910</v>
      </c>
      <c r="M418" s="277">
        <v>0.30281999999999998</v>
      </c>
    </row>
    <row r="419" spans="1:13">
      <c r="A419" s="268">
        <v>409</v>
      </c>
      <c r="B419" s="277" t="s">
        <v>174</v>
      </c>
      <c r="C419" s="278">
        <v>1276.25</v>
      </c>
      <c r="D419" s="279">
        <v>1280.0166666666667</v>
      </c>
      <c r="E419" s="279">
        <v>1264.0333333333333</v>
      </c>
      <c r="F419" s="279">
        <v>1251.8166666666666</v>
      </c>
      <c r="G419" s="279">
        <v>1235.8333333333333</v>
      </c>
      <c r="H419" s="279">
        <v>1292.2333333333333</v>
      </c>
      <c r="I419" s="279">
        <v>1308.2166666666665</v>
      </c>
      <c r="J419" s="279">
        <v>1320.4333333333334</v>
      </c>
      <c r="K419" s="277">
        <v>1296</v>
      </c>
      <c r="L419" s="277">
        <v>1267.8</v>
      </c>
      <c r="M419" s="277">
        <v>4.3672399999999998</v>
      </c>
    </row>
    <row r="420" spans="1:13">
      <c r="A420" s="268">
        <v>410</v>
      </c>
      <c r="B420" s="277" t="s">
        <v>515</v>
      </c>
      <c r="C420" s="278">
        <v>376.1</v>
      </c>
      <c r="D420" s="279">
        <v>375.7833333333333</v>
      </c>
      <c r="E420" s="279">
        <v>372.56666666666661</v>
      </c>
      <c r="F420" s="279">
        <v>369.0333333333333</v>
      </c>
      <c r="G420" s="279">
        <v>365.81666666666661</v>
      </c>
      <c r="H420" s="279">
        <v>379.31666666666661</v>
      </c>
      <c r="I420" s="279">
        <v>382.5333333333333</v>
      </c>
      <c r="J420" s="279">
        <v>386.06666666666661</v>
      </c>
      <c r="K420" s="277">
        <v>379</v>
      </c>
      <c r="L420" s="277">
        <v>372.25</v>
      </c>
      <c r="M420" s="277">
        <v>0.29935</v>
      </c>
    </row>
    <row r="421" spans="1:13">
      <c r="A421" s="268">
        <v>411</v>
      </c>
      <c r="B421" s="277" t="s">
        <v>510</v>
      </c>
      <c r="C421" s="278">
        <v>21.75</v>
      </c>
      <c r="D421" s="279">
        <v>21.816666666666666</v>
      </c>
      <c r="E421" s="279">
        <v>21.633333333333333</v>
      </c>
      <c r="F421" s="279">
        <v>21.516666666666666</v>
      </c>
      <c r="G421" s="279">
        <v>21.333333333333332</v>
      </c>
      <c r="H421" s="279">
        <v>21.933333333333334</v>
      </c>
      <c r="I421" s="279">
        <v>22.116666666666664</v>
      </c>
      <c r="J421" s="279">
        <v>22.233333333333334</v>
      </c>
      <c r="K421" s="277">
        <v>22</v>
      </c>
      <c r="L421" s="277">
        <v>21.7</v>
      </c>
      <c r="M421" s="277">
        <v>6.4470900000000002</v>
      </c>
    </row>
    <row r="422" spans="1:13">
      <c r="A422" s="268">
        <v>412</v>
      </c>
      <c r="B422" s="277" t="s">
        <v>511</v>
      </c>
      <c r="C422" s="278">
        <v>1481.85</v>
      </c>
      <c r="D422" s="279">
        <v>1480.3666666666668</v>
      </c>
      <c r="E422" s="279">
        <v>1475.7333333333336</v>
      </c>
      <c r="F422" s="279">
        <v>1469.6166666666668</v>
      </c>
      <c r="G422" s="279">
        <v>1464.9833333333336</v>
      </c>
      <c r="H422" s="279">
        <v>1486.4833333333336</v>
      </c>
      <c r="I422" s="279">
        <v>1491.1166666666668</v>
      </c>
      <c r="J422" s="279">
        <v>1497.2333333333336</v>
      </c>
      <c r="K422" s="277">
        <v>1485</v>
      </c>
      <c r="L422" s="277">
        <v>1474.25</v>
      </c>
      <c r="M422" s="277">
        <v>4.8500000000000001E-2</v>
      </c>
    </row>
    <row r="423" spans="1:13">
      <c r="A423" s="268">
        <v>413</v>
      </c>
      <c r="B423" s="277" t="s">
        <v>521</v>
      </c>
      <c r="C423" s="278">
        <v>262.05</v>
      </c>
      <c r="D423" s="279">
        <v>261.68333333333334</v>
      </c>
      <c r="E423" s="279">
        <v>250.36666666666667</v>
      </c>
      <c r="F423" s="279">
        <v>238.68333333333334</v>
      </c>
      <c r="G423" s="279">
        <v>227.36666666666667</v>
      </c>
      <c r="H423" s="279">
        <v>273.36666666666667</v>
      </c>
      <c r="I423" s="279">
        <v>284.68333333333339</v>
      </c>
      <c r="J423" s="279">
        <v>296.36666666666667</v>
      </c>
      <c r="K423" s="277">
        <v>273</v>
      </c>
      <c r="L423" s="277">
        <v>250</v>
      </c>
      <c r="M423" s="277">
        <v>29.394169999999999</v>
      </c>
    </row>
    <row r="424" spans="1:13">
      <c r="A424" s="268">
        <v>414</v>
      </c>
      <c r="B424" s="277" t="s">
        <v>522</v>
      </c>
      <c r="C424" s="278">
        <v>1080.6500000000001</v>
      </c>
      <c r="D424" s="279">
        <v>1081.1333333333334</v>
      </c>
      <c r="E424" s="279">
        <v>1067.5666666666668</v>
      </c>
      <c r="F424" s="279">
        <v>1054.4833333333333</v>
      </c>
      <c r="G424" s="279">
        <v>1040.9166666666667</v>
      </c>
      <c r="H424" s="279">
        <v>1094.2166666666669</v>
      </c>
      <c r="I424" s="279">
        <v>1107.7833333333335</v>
      </c>
      <c r="J424" s="279">
        <v>1120.866666666667</v>
      </c>
      <c r="K424" s="277">
        <v>1094.7</v>
      </c>
      <c r="L424" s="277">
        <v>1068.05</v>
      </c>
      <c r="M424" s="277">
        <v>0.12753</v>
      </c>
    </row>
    <row r="425" spans="1:13">
      <c r="A425" s="268">
        <v>415</v>
      </c>
      <c r="B425" s="277" t="s">
        <v>523</v>
      </c>
      <c r="C425" s="278">
        <v>316.85000000000002</v>
      </c>
      <c r="D425" s="279">
        <v>318.05</v>
      </c>
      <c r="E425" s="279">
        <v>313.8</v>
      </c>
      <c r="F425" s="279">
        <v>310.75</v>
      </c>
      <c r="G425" s="279">
        <v>306.5</v>
      </c>
      <c r="H425" s="279">
        <v>321.10000000000002</v>
      </c>
      <c r="I425" s="279">
        <v>325.35000000000002</v>
      </c>
      <c r="J425" s="279">
        <v>328.40000000000003</v>
      </c>
      <c r="K425" s="277">
        <v>322.3</v>
      </c>
      <c r="L425" s="277">
        <v>315</v>
      </c>
      <c r="M425" s="277">
        <v>3.49654</v>
      </c>
    </row>
    <row r="426" spans="1:13">
      <c r="A426" s="268">
        <v>416</v>
      </c>
      <c r="B426" s="277" t="s">
        <v>524</v>
      </c>
      <c r="C426" s="278">
        <v>6.7</v>
      </c>
      <c r="D426" s="279">
        <v>6.7</v>
      </c>
      <c r="E426" s="279">
        <v>6.65</v>
      </c>
      <c r="F426" s="279">
        <v>6.6000000000000005</v>
      </c>
      <c r="G426" s="279">
        <v>6.5500000000000007</v>
      </c>
      <c r="H426" s="279">
        <v>6.75</v>
      </c>
      <c r="I426" s="279">
        <v>6.7999999999999989</v>
      </c>
      <c r="J426" s="279">
        <v>6.85</v>
      </c>
      <c r="K426" s="277">
        <v>6.75</v>
      </c>
      <c r="L426" s="277">
        <v>6.65</v>
      </c>
      <c r="M426" s="277">
        <v>37.966630000000002</v>
      </c>
    </row>
    <row r="427" spans="1:13">
      <c r="A427" s="268">
        <v>417</v>
      </c>
      <c r="B427" s="277" t="s">
        <v>2516</v>
      </c>
      <c r="C427" s="278">
        <v>585.20000000000005</v>
      </c>
      <c r="D427" s="279">
        <v>581.66666666666663</v>
      </c>
      <c r="E427" s="279">
        <v>544.08333333333326</v>
      </c>
      <c r="F427" s="279">
        <v>502.96666666666658</v>
      </c>
      <c r="G427" s="279">
        <v>465.38333333333321</v>
      </c>
      <c r="H427" s="279">
        <v>622.7833333333333</v>
      </c>
      <c r="I427" s="279">
        <v>660.36666666666656</v>
      </c>
      <c r="J427" s="279">
        <v>701.48333333333335</v>
      </c>
      <c r="K427" s="277">
        <v>619.25</v>
      </c>
      <c r="L427" s="277">
        <v>540.54999999999995</v>
      </c>
      <c r="M427" s="277">
        <v>2.82396</v>
      </c>
    </row>
    <row r="428" spans="1:13">
      <c r="A428" s="268">
        <v>418</v>
      </c>
      <c r="B428" s="277" t="s">
        <v>527</v>
      </c>
      <c r="C428" s="278">
        <v>176.2</v>
      </c>
      <c r="D428" s="279">
        <v>177.06666666666669</v>
      </c>
      <c r="E428" s="279">
        <v>174.63333333333338</v>
      </c>
      <c r="F428" s="279">
        <v>173.06666666666669</v>
      </c>
      <c r="G428" s="279">
        <v>170.63333333333338</v>
      </c>
      <c r="H428" s="279">
        <v>178.63333333333338</v>
      </c>
      <c r="I428" s="279">
        <v>181.06666666666672</v>
      </c>
      <c r="J428" s="279">
        <v>182.63333333333338</v>
      </c>
      <c r="K428" s="277">
        <v>179.5</v>
      </c>
      <c r="L428" s="277">
        <v>175.5</v>
      </c>
      <c r="M428" s="277">
        <v>4.2121399999999998</v>
      </c>
    </row>
    <row r="429" spans="1:13">
      <c r="A429" s="268">
        <v>419</v>
      </c>
      <c r="B429" s="277" t="s">
        <v>2525</v>
      </c>
      <c r="C429" s="278">
        <v>51.25</v>
      </c>
      <c r="D429" s="279">
        <v>51.416666666666664</v>
      </c>
      <c r="E429" s="279">
        <v>50.68333333333333</v>
      </c>
      <c r="F429" s="279">
        <v>50.116666666666667</v>
      </c>
      <c r="G429" s="279">
        <v>49.383333333333333</v>
      </c>
      <c r="H429" s="279">
        <v>51.983333333333327</v>
      </c>
      <c r="I429" s="279">
        <v>52.716666666666661</v>
      </c>
      <c r="J429" s="279">
        <v>53.283333333333324</v>
      </c>
      <c r="K429" s="277">
        <v>52.15</v>
      </c>
      <c r="L429" s="277">
        <v>50.85</v>
      </c>
      <c r="M429" s="277">
        <v>14.728899999999999</v>
      </c>
    </row>
    <row r="430" spans="1:13">
      <c r="A430" s="268">
        <v>420</v>
      </c>
      <c r="B430" s="277" t="s">
        <v>175</v>
      </c>
      <c r="C430" s="286">
        <v>4125.55</v>
      </c>
      <c r="D430" s="287">
        <v>4141.8166666666666</v>
      </c>
      <c r="E430" s="287">
        <v>4100.7333333333336</v>
      </c>
      <c r="F430" s="287">
        <v>4075.916666666667</v>
      </c>
      <c r="G430" s="287">
        <v>4034.8333333333339</v>
      </c>
      <c r="H430" s="287">
        <v>4166.6333333333332</v>
      </c>
      <c r="I430" s="287">
        <v>4207.7166666666672</v>
      </c>
      <c r="J430" s="287">
        <v>4232.5333333333328</v>
      </c>
      <c r="K430" s="288">
        <v>4182.8999999999996</v>
      </c>
      <c r="L430" s="288">
        <v>4117</v>
      </c>
      <c r="M430" s="288">
        <v>1.57193</v>
      </c>
    </row>
    <row r="431" spans="1:13">
      <c r="A431" s="268">
        <v>421</v>
      </c>
      <c r="B431" s="277" t="s">
        <v>176</v>
      </c>
      <c r="C431" s="277">
        <v>654.5</v>
      </c>
      <c r="D431" s="279">
        <v>655.16666666666663</v>
      </c>
      <c r="E431" s="279">
        <v>645.38333333333321</v>
      </c>
      <c r="F431" s="279">
        <v>636.26666666666654</v>
      </c>
      <c r="G431" s="279">
        <v>626.48333333333312</v>
      </c>
      <c r="H431" s="279">
        <v>664.2833333333333</v>
      </c>
      <c r="I431" s="279">
        <v>674.06666666666683</v>
      </c>
      <c r="J431" s="279">
        <v>683.18333333333339</v>
      </c>
      <c r="K431" s="277">
        <v>664.95</v>
      </c>
      <c r="L431" s="277">
        <v>646.04999999999995</v>
      </c>
      <c r="M431" s="277">
        <v>24.485749999999999</v>
      </c>
    </row>
    <row r="432" spans="1:13">
      <c r="A432" s="268">
        <v>422</v>
      </c>
      <c r="B432" s="277" t="s">
        <v>177</v>
      </c>
      <c r="C432" s="277">
        <v>727.75</v>
      </c>
      <c r="D432" s="279">
        <v>730.2833333333333</v>
      </c>
      <c r="E432" s="279">
        <v>719.56666666666661</v>
      </c>
      <c r="F432" s="279">
        <v>711.38333333333333</v>
      </c>
      <c r="G432" s="279">
        <v>700.66666666666663</v>
      </c>
      <c r="H432" s="279">
        <v>738.46666666666658</v>
      </c>
      <c r="I432" s="279">
        <v>749.18333333333328</v>
      </c>
      <c r="J432" s="279">
        <v>757.36666666666656</v>
      </c>
      <c r="K432" s="277">
        <v>741</v>
      </c>
      <c r="L432" s="277">
        <v>722.1</v>
      </c>
      <c r="M432" s="277">
        <v>7.2973999999999997</v>
      </c>
    </row>
    <row r="433" spans="1:13">
      <c r="A433" s="268">
        <v>423</v>
      </c>
      <c r="B433" s="277" t="s">
        <v>525</v>
      </c>
      <c r="C433" s="277">
        <v>83.9</v>
      </c>
      <c r="D433" s="279">
        <v>84.3</v>
      </c>
      <c r="E433" s="279">
        <v>83.1</v>
      </c>
      <c r="F433" s="279">
        <v>82.3</v>
      </c>
      <c r="G433" s="279">
        <v>81.099999999999994</v>
      </c>
      <c r="H433" s="279">
        <v>85.1</v>
      </c>
      <c r="I433" s="279">
        <v>86.300000000000011</v>
      </c>
      <c r="J433" s="279">
        <v>87.1</v>
      </c>
      <c r="K433" s="277">
        <v>85.5</v>
      </c>
      <c r="L433" s="277">
        <v>83.5</v>
      </c>
      <c r="M433" s="277">
        <v>0.77307999999999999</v>
      </c>
    </row>
    <row r="434" spans="1:13">
      <c r="A434" s="268">
        <v>424</v>
      </c>
      <c r="B434" s="277" t="s">
        <v>281</v>
      </c>
      <c r="C434" s="277">
        <v>153.4</v>
      </c>
      <c r="D434" s="279">
        <v>154</v>
      </c>
      <c r="E434" s="279">
        <v>150.9</v>
      </c>
      <c r="F434" s="279">
        <v>148.4</v>
      </c>
      <c r="G434" s="279">
        <v>145.30000000000001</v>
      </c>
      <c r="H434" s="279">
        <v>156.5</v>
      </c>
      <c r="I434" s="279">
        <v>159.60000000000002</v>
      </c>
      <c r="J434" s="279">
        <v>162.1</v>
      </c>
      <c r="K434" s="277">
        <v>157.1</v>
      </c>
      <c r="L434" s="277">
        <v>151.5</v>
      </c>
      <c r="M434" s="277">
        <v>8.6344399999999997</v>
      </c>
    </row>
    <row r="435" spans="1:13">
      <c r="A435" s="268">
        <v>425</v>
      </c>
      <c r="B435" s="277" t="s">
        <v>526</v>
      </c>
      <c r="C435" s="277">
        <v>467.5</v>
      </c>
      <c r="D435" s="279">
        <v>470.2</v>
      </c>
      <c r="E435" s="279">
        <v>462.5</v>
      </c>
      <c r="F435" s="279">
        <v>457.5</v>
      </c>
      <c r="G435" s="279">
        <v>449.8</v>
      </c>
      <c r="H435" s="279">
        <v>475.2</v>
      </c>
      <c r="I435" s="279">
        <v>482.89999999999992</v>
      </c>
      <c r="J435" s="279">
        <v>487.9</v>
      </c>
      <c r="K435" s="277">
        <v>477.9</v>
      </c>
      <c r="L435" s="277">
        <v>465.2</v>
      </c>
      <c r="M435" s="277">
        <v>1.2346200000000001</v>
      </c>
    </row>
    <row r="436" spans="1:13">
      <c r="A436" s="268">
        <v>426</v>
      </c>
      <c r="B436" s="277" t="s">
        <v>3387</v>
      </c>
      <c r="C436" s="277">
        <v>292.64999999999998</v>
      </c>
      <c r="D436" s="279">
        <v>290.38333333333333</v>
      </c>
      <c r="E436" s="279">
        <v>286.01666666666665</v>
      </c>
      <c r="F436" s="279">
        <v>279.38333333333333</v>
      </c>
      <c r="G436" s="279">
        <v>275.01666666666665</v>
      </c>
      <c r="H436" s="279">
        <v>297.01666666666665</v>
      </c>
      <c r="I436" s="279">
        <v>301.38333333333333</v>
      </c>
      <c r="J436" s="279">
        <v>308.01666666666665</v>
      </c>
      <c r="K436" s="277">
        <v>294.75</v>
      </c>
      <c r="L436" s="277">
        <v>283.75</v>
      </c>
      <c r="M436" s="277">
        <v>10.392340000000001</v>
      </c>
    </row>
    <row r="437" spans="1:13">
      <c r="A437" s="268">
        <v>427</v>
      </c>
      <c r="B437" s="277" t="s">
        <v>529</v>
      </c>
      <c r="C437" s="277">
        <v>1345.25</v>
      </c>
      <c r="D437" s="279">
        <v>1348.3</v>
      </c>
      <c r="E437" s="279">
        <v>1323.55</v>
      </c>
      <c r="F437" s="279">
        <v>1301.8499999999999</v>
      </c>
      <c r="G437" s="279">
        <v>1277.0999999999999</v>
      </c>
      <c r="H437" s="279">
        <v>1370</v>
      </c>
      <c r="I437" s="279">
        <v>1394.75</v>
      </c>
      <c r="J437" s="279">
        <v>1416.45</v>
      </c>
      <c r="K437" s="277">
        <v>1373.05</v>
      </c>
      <c r="L437" s="277">
        <v>1326.6</v>
      </c>
      <c r="M437" s="277">
        <v>0.33290999999999998</v>
      </c>
    </row>
    <row r="438" spans="1:13">
      <c r="A438" s="268">
        <v>428</v>
      </c>
      <c r="B438" s="277" t="s">
        <v>530</v>
      </c>
      <c r="C438" s="277">
        <v>426.7</v>
      </c>
      <c r="D438" s="279">
        <v>425.91666666666669</v>
      </c>
      <c r="E438" s="279">
        <v>420.83333333333337</v>
      </c>
      <c r="F438" s="279">
        <v>414.9666666666667</v>
      </c>
      <c r="G438" s="279">
        <v>409.88333333333338</v>
      </c>
      <c r="H438" s="279">
        <v>431.78333333333336</v>
      </c>
      <c r="I438" s="279">
        <v>436.86666666666673</v>
      </c>
      <c r="J438" s="279">
        <v>442.73333333333335</v>
      </c>
      <c r="K438" s="277">
        <v>431</v>
      </c>
      <c r="L438" s="277">
        <v>420.05</v>
      </c>
      <c r="M438" s="277">
        <v>0.83425000000000005</v>
      </c>
    </row>
    <row r="439" spans="1:13">
      <c r="A439" s="268">
        <v>429</v>
      </c>
      <c r="B439" s="277" t="s">
        <v>178</v>
      </c>
      <c r="C439" s="277">
        <v>521.04999999999995</v>
      </c>
      <c r="D439" s="279">
        <v>522.55000000000007</v>
      </c>
      <c r="E439" s="279">
        <v>517.50000000000011</v>
      </c>
      <c r="F439" s="279">
        <v>513.95000000000005</v>
      </c>
      <c r="G439" s="279">
        <v>508.90000000000009</v>
      </c>
      <c r="H439" s="279">
        <v>526.10000000000014</v>
      </c>
      <c r="I439" s="279">
        <v>531.15000000000009</v>
      </c>
      <c r="J439" s="279">
        <v>534.70000000000016</v>
      </c>
      <c r="K439" s="277">
        <v>527.6</v>
      </c>
      <c r="L439" s="277">
        <v>519</v>
      </c>
      <c r="M439" s="277">
        <v>85.372889999999998</v>
      </c>
    </row>
    <row r="440" spans="1:13">
      <c r="A440" s="268">
        <v>430</v>
      </c>
      <c r="B440" s="277" t="s">
        <v>531</v>
      </c>
      <c r="C440" s="277">
        <v>261.60000000000002</v>
      </c>
      <c r="D440" s="279">
        <v>262.35000000000002</v>
      </c>
      <c r="E440" s="279">
        <v>259.35000000000002</v>
      </c>
      <c r="F440" s="279">
        <v>257.10000000000002</v>
      </c>
      <c r="G440" s="279">
        <v>254.10000000000002</v>
      </c>
      <c r="H440" s="279">
        <v>264.60000000000002</v>
      </c>
      <c r="I440" s="279">
        <v>267.60000000000002</v>
      </c>
      <c r="J440" s="279">
        <v>269.85000000000002</v>
      </c>
      <c r="K440" s="277">
        <v>265.35000000000002</v>
      </c>
      <c r="L440" s="277">
        <v>260.10000000000002</v>
      </c>
      <c r="M440" s="277">
        <v>1.77562</v>
      </c>
    </row>
    <row r="441" spans="1:13">
      <c r="A441" s="268">
        <v>431</v>
      </c>
      <c r="B441" s="277" t="s">
        <v>179</v>
      </c>
      <c r="C441" s="277">
        <v>467.05</v>
      </c>
      <c r="D441" s="279">
        <v>465.05</v>
      </c>
      <c r="E441" s="279">
        <v>461.6</v>
      </c>
      <c r="F441" s="279">
        <v>456.15000000000003</v>
      </c>
      <c r="G441" s="279">
        <v>452.70000000000005</v>
      </c>
      <c r="H441" s="279">
        <v>470.5</v>
      </c>
      <c r="I441" s="279">
        <v>473.94999999999993</v>
      </c>
      <c r="J441" s="279">
        <v>479.4</v>
      </c>
      <c r="K441" s="277">
        <v>468.5</v>
      </c>
      <c r="L441" s="277">
        <v>459.6</v>
      </c>
      <c r="M441" s="277">
        <v>11.873390000000001</v>
      </c>
    </row>
    <row r="442" spans="1:13">
      <c r="A442" s="268">
        <v>432</v>
      </c>
      <c r="B442" s="277" t="s">
        <v>532</v>
      </c>
      <c r="C442" s="277">
        <v>206.4</v>
      </c>
      <c r="D442" s="279">
        <v>205.88333333333335</v>
      </c>
      <c r="E442" s="279">
        <v>199.31666666666672</v>
      </c>
      <c r="F442" s="279">
        <v>192.23333333333338</v>
      </c>
      <c r="G442" s="279">
        <v>185.66666666666674</v>
      </c>
      <c r="H442" s="279">
        <v>212.9666666666667</v>
      </c>
      <c r="I442" s="279">
        <v>219.53333333333336</v>
      </c>
      <c r="J442" s="279">
        <v>226.61666666666667</v>
      </c>
      <c r="K442" s="277">
        <v>212.45</v>
      </c>
      <c r="L442" s="277">
        <v>198.8</v>
      </c>
      <c r="M442" s="277">
        <v>7.3684500000000002</v>
      </c>
    </row>
    <row r="443" spans="1:13">
      <c r="A443" s="268">
        <v>433</v>
      </c>
      <c r="B443" s="277" t="s">
        <v>533</v>
      </c>
      <c r="C443" s="277">
        <v>1356.1</v>
      </c>
      <c r="D443" s="279">
        <v>1366.2833333333335</v>
      </c>
      <c r="E443" s="279">
        <v>1334.8166666666671</v>
      </c>
      <c r="F443" s="279">
        <v>1313.5333333333335</v>
      </c>
      <c r="G443" s="279">
        <v>1282.0666666666671</v>
      </c>
      <c r="H443" s="279">
        <v>1387.5666666666671</v>
      </c>
      <c r="I443" s="279">
        <v>1419.0333333333338</v>
      </c>
      <c r="J443" s="279">
        <v>1440.3166666666671</v>
      </c>
      <c r="K443" s="277">
        <v>1397.75</v>
      </c>
      <c r="L443" s="277">
        <v>1345</v>
      </c>
      <c r="M443" s="277">
        <v>0.35882999999999998</v>
      </c>
    </row>
    <row r="444" spans="1:13">
      <c r="A444" s="268">
        <v>434</v>
      </c>
      <c r="B444" s="277" t="s">
        <v>534</v>
      </c>
      <c r="C444" s="277">
        <v>3.05</v>
      </c>
      <c r="D444" s="279">
        <v>3.0499999999999994</v>
      </c>
      <c r="E444" s="279">
        <v>2.9499999999999988</v>
      </c>
      <c r="F444" s="279">
        <v>2.8499999999999996</v>
      </c>
      <c r="G444" s="279">
        <v>2.7499999999999991</v>
      </c>
      <c r="H444" s="279">
        <v>3.1499999999999986</v>
      </c>
      <c r="I444" s="279">
        <v>3.2499999999999991</v>
      </c>
      <c r="J444" s="279">
        <v>3.3499999999999983</v>
      </c>
      <c r="K444" s="277">
        <v>3.15</v>
      </c>
      <c r="L444" s="277">
        <v>2.95</v>
      </c>
      <c r="M444" s="277">
        <v>185.63978</v>
      </c>
    </row>
    <row r="445" spans="1:13">
      <c r="A445" s="268">
        <v>435</v>
      </c>
      <c r="B445" s="277" t="s">
        <v>535</v>
      </c>
      <c r="C445" s="277">
        <v>128.9</v>
      </c>
      <c r="D445" s="279">
        <v>127.55</v>
      </c>
      <c r="E445" s="279">
        <v>125.19999999999999</v>
      </c>
      <c r="F445" s="279">
        <v>121.49999999999999</v>
      </c>
      <c r="G445" s="279">
        <v>119.14999999999998</v>
      </c>
      <c r="H445" s="279">
        <v>131.25</v>
      </c>
      <c r="I445" s="279">
        <v>133.6</v>
      </c>
      <c r="J445" s="279">
        <v>137.30000000000001</v>
      </c>
      <c r="K445" s="277">
        <v>129.9</v>
      </c>
      <c r="L445" s="277">
        <v>123.85</v>
      </c>
      <c r="M445" s="277">
        <v>1.494</v>
      </c>
    </row>
    <row r="446" spans="1:13">
      <c r="A446" s="268">
        <v>436</v>
      </c>
      <c r="B446" s="277" t="s">
        <v>2593</v>
      </c>
      <c r="C446" s="277">
        <v>222.45</v>
      </c>
      <c r="D446" s="279">
        <v>224.83333333333334</v>
      </c>
      <c r="E446" s="279">
        <v>214.86666666666667</v>
      </c>
      <c r="F446" s="279">
        <v>207.28333333333333</v>
      </c>
      <c r="G446" s="279">
        <v>197.31666666666666</v>
      </c>
      <c r="H446" s="279">
        <v>232.41666666666669</v>
      </c>
      <c r="I446" s="279">
        <v>242.38333333333333</v>
      </c>
      <c r="J446" s="279">
        <v>249.9666666666667</v>
      </c>
      <c r="K446" s="277">
        <v>234.8</v>
      </c>
      <c r="L446" s="277">
        <v>217.25</v>
      </c>
      <c r="M446" s="277">
        <v>5.67333</v>
      </c>
    </row>
    <row r="447" spans="1:13">
      <c r="A447" s="268">
        <v>437</v>
      </c>
      <c r="B447" s="277" t="s">
        <v>536</v>
      </c>
      <c r="C447" s="277">
        <v>871.65</v>
      </c>
      <c r="D447" s="279">
        <v>878</v>
      </c>
      <c r="E447" s="279">
        <v>856.25</v>
      </c>
      <c r="F447" s="279">
        <v>840.85</v>
      </c>
      <c r="G447" s="279">
        <v>819.1</v>
      </c>
      <c r="H447" s="279">
        <v>893.4</v>
      </c>
      <c r="I447" s="279">
        <v>915.15</v>
      </c>
      <c r="J447" s="279">
        <v>930.55</v>
      </c>
      <c r="K447" s="277">
        <v>899.75</v>
      </c>
      <c r="L447" s="277">
        <v>862.6</v>
      </c>
      <c r="M447" s="277">
        <v>0.44899</v>
      </c>
    </row>
    <row r="448" spans="1:13">
      <c r="A448" s="268">
        <v>438</v>
      </c>
      <c r="B448" s="277" t="s">
        <v>282</v>
      </c>
      <c r="C448" s="277">
        <v>564.65</v>
      </c>
      <c r="D448" s="279">
        <v>568.2166666666667</v>
      </c>
      <c r="E448" s="279">
        <v>559.43333333333339</v>
      </c>
      <c r="F448" s="279">
        <v>554.2166666666667</v>
      </c>
      <c r="G448" s="279">
        <v>545.43333333333339</v>
      </c>
      <c r="H448" s="279">
        <v>573.43333333333339</v>
      </c>
      <c r="I448" s="279">
        <v>582.2166666666667</v>
      </c>
      <c r="J448" s="279">
        <v>587.43333333333339</v>
      </c>
      <c r="K448" s="277">
        <v>577</v>
      </c>
      <c r="L448" s="277">
        <v>563</v>
      </c>
      <c r="M448" s="277">
        <v>5.6491600000000002</v>
      </c>
    </row>
    <row r="449" spans="1:13">
      <c r="A449" s="268">
        <v>439</v>
      </c>
      <c r="B449" s="277" t="s">
        <v>542</v>
      </c>
      <c r="C449" s="277">
        <v>44.8</v>
      </c>
      <c r="D449" s="279">
        <v>45.066666666666663</v>
      </c>
      <c r="E449" s="279">
        <v>44.283333333333324</v>
      </c>
      <c r="F449" s="279">
        <v>43.766666666666659</v>
      </c>
      <c r="G449" s="279">
        <v>42.98333333333332</v>
      </c>
      <c r="H449" s="279">
        <v>45.583333333333329</v>
      </c>
      <c r="I449" s="279">
        <v>46.36666666666666</v>
      </c>
      <c r="J449" s="279">
        <v>46.883333333333333</v>
      </c>
      <c r="K449" s="277">
        <v>45.85</v>
      </c>
      <c r="L449" s="277">
        <v>44.55</v>
      </c>
      <c r="M449" s="277">
        <v>3.0052099999999999</v>
      </c>
    </row>
    <row r="450" spans="1:13">
      <c r="A450" s="268">
        <v>440</v>
      </c>
      <c r="B450" s="277" t="s">
        <v>2608</v>
      </c>
      <c r="C450" s="277">
        <v>10598.15</v>
      </c>
      <c r="D450" s="279">
        <v>10629.283333333333</v>
      </c>
      <c r="E450" s="279">
        <v>10510.616666666665</v>
      </c>
      <c r="F450" s="279">
        <v>10423.083333333332</v>
      </c>
      <c r="G450" s="279">
        <v>10304.416666666664</v>
      </c>
      <c r="H450" s="279">
        <v>10716.816666666666</v>
      </c>
      <c r="I450" s="279">
        <v>10835.483333333334</v>
      </c>
      <c r="J450" s="279">
        <v>10923.016666666666</v>
      </c>
      <c r="K450" s="277">
        <v>10747.95</v>
      </c>
      <c r="L450" s="277">
        <v>10541.75</v>
      </c>
      <c r="M450" s="277">
        <v>3.5400000000000002E-3</v>
      </c>
    </row>
    <row r="451" spans="1:13">
      <c r="A451" s="268">
        <v>441</v>
      </c>
      <c r="B451" s="277" t="s">
        <v>2613</v>
      </c>
      <c r="C451" s="277">
        <v>853.4</v>
      </c>
      <c r="D451" s="279">
        <v>856.13333333333333</v>
      </c>
      <c r="E451" s="279">
        <v>847.26666666666665</v>
      </c>
      <c r="F451" s="279">
        <v>841.13333333333333</v>
      </c>
      <c r="G451" s="279">
        <v>832.26666666666665</v>
      </c>
      <c r="H451" s="279">
        <v>862.26666666666665</v>
      </c>
      <c r="I451" s="279">
        <v>871.13333333333321</v>
      </c>
      <c r="J451" s="279">
        <v>877.26666666666665</v>
      </c>
      <c r="K451" s="277">
        <v>865</v>
      </c>
      <c r="L451" s="277">
        <v>850</v>
      </c>
      <c r="M451" s="277">
        <v>0.50241999999999998</v>
      </c>
    </row>
    <row r="452" spans="1:13">
      <c r="A452" s="268">
        <v>442</v>
      </c>
      <c r="B452" s="277" t="s">
        <v>3464</v>
      </c>
      <c r="C452" s="277">
        <v>505.6</v>
      </c>
      <c r="D452" s="279">
        <v>507.31666666666666</v>
      </c>
      <c r="E452" s="279">
        <v>501.13333333333333</v>
      </c>
      <c r="F452" s="279">
        <v>496.66666666666669</v>
      </c>
      <c r="G452" s="279">
        <v>490.48333333333335</v>
      </c>
      <c r="H452" s="279">
        <v>511.7833333333333</v>
      </c>
      <c r="I452" s="279">
        <v>517.96666666666658</v>
      </c>
      <c r="J452" s="279">
        <v>522.43333333333328</v>
      </c>
      <c r="K452" s="277">
        <v>513.5</v>
      </c>
      <c r="L452" s="277">
        <v>502.85</v>
      </c>
      <c r="M452" s="277">
        <v>29.734639999999999</v>
      </c>
    </row>
    <row r="453" spans="1:13">
      <c r="A453" s="268">
        <v>443</v>
      </c>
      <c r="B453" s="277" t="s">
        <v>182</v>
      </c>
      <c r="C453" s="277">
        <v>1392.75</v>
      </c>
      <c r="D453" s="279">
        <v>1380.5833333333333</v>
      </c>
      <c r="E453" s="279">
        <v>1358.1666666666665</v>
      </c>
      <c r="F453" s="279">
        <v>1323.5833333333333</v>
      </c>
      <c r="G453" s="279">
        <v>1301.1666666666665</v>
      </c>
      <c r="H453" s="279">
        <v>1415.1666666666665</v>
      </c>
      <c r="I453" s="279">
        <v>1437.583333333333</v>
      </c>
      <c r="J453" s="279">
        <v>1472.1666666666665</v>
      </c>
      <c r="K453" s="277">
        <v>1403</v>
      </c>
      <c r="L453" s="277">
        <v>1346</v>
      </c>
      <c r="M453" s="277">
        <v>7.7675999999999998</v>
      </c>
    </row>
    <row r="454" spans="1:13">
      <c r="A454" s="268">
        <v>444</v>
      </c>
      <c r="B454" s="277" t="s">
        <v>543</v>
      </c>
      <c r="C454" s="277">
        <v>889.65</v>
      </c>
      <c r="D454" s="279">
        <v>882.55000000000007</v>
      </c>
      <c r="E454" s="279">
        <v>860.10000000000014</v>
      </c>
      <c r="F454" s="279">
        <v>830.55000000000007</v>
      </c>
      <c r="G454" s="279">
        <v>808.10000000000014</v>
      </c>
      <c r="H454" s="279">
        <v>912.10000000000014</v>
      </c>
      <c r="I454" s="279">
        <v>934.55000000000018</v>
      </c>
      <c r="J454" s="279">
        <v>964.10000000000014</v>
      </c>
      <c r="K454" s="277">
        <v>905</v>
      </c>
      <c r="L454" s="277">
        <v>853</v>
      </c>
      <c r="M454" s="277">
        <v>1.0248600000000001</v>
      </c>
    </row>
    <row r="455" spans="1:13">
      <c r="A455" s="268">
        <v>445</v>
      </c>
      <c r="B455" s="277" t="s">
        <v>183</v>
      </c>
      <c r="C455" s="277">
        <v>144.75</v>
      </c>
      <c r="D455" s="279">
        <v>142.18333333333334</v>
      </c>
      <c r="E455" s="279">
        <v>138.56666666666666</v>
      </c>
      <c r="F455" s="279">
        <v>132.38333333333333</v>
      </c>
      <c r="G455" s="279">
        <v>128.76666666666665</v>
      </c>
      <c r="H455" s="279">
        <v>148.36666666666667</v>
      </c>
      <c r="I455" s="279">
        <v>151.98333333333335</v>
      </c>
      <c r="J455" s="279">
        <v>158.16666666666669</v>
      </c>
      <c r="K455" s="277">
        <v>145.80000000000001</v>
      </c>
      <c r="L455" s="277">
        <v>136</v>
      </c>
      <c r="M455" s="277">
        <v>1620.4724000000001</v>
      </c>
    </row>
    <row r="456" spans="1:13">
      <c r="A456" s="268">
        <v>446</v>
      </c>
      <c r="B456" s="277" t="s">
        <v>184</v>
      </c>
      <c r="C456" s="277">
        <v>65.05</v>
      </c>
      <c r="D456" s="279">
        <v>64.850000000000009</v>
      </c>
      <c r="E456" s="279">
        <v>63.500000000000014</v>
      </c>
      <c r="F456" s="279">
        <v>61.95</v>
      </c>
      <c r="G456" s="279">
        <v>60.600000000000009</v>
      </c>
      <c r="H456" s="279">
        <v>66.40000000000002</v>
      </c>
      <c r="I456" s="279">
        <v>67.750000000000014</v>
      </c>
      <c r="J456" s="279">
        <v>69.300000000000026</v>
      </c>
      <c r="K456" s="277">
        <v>66.2</v>
      </c>
      <c r="L456" s="277">
        <v>63.3</v>
      </c>
      <c r="M456" s="277">
        <v>113.35611</v>
      </c>
    </row>
    <row r="457" spans="1:13">
      <c r="A457" s="268">
        <v>447</v>
      </c>
      <c r="B457" s="277" t="s">
        <v>185</v>
      </c>
      <c r="C457" s="277">
        <v>54.6</v>
      </c>
      <c r="D457" s="279">
        <v>54.383333333333326</v>
      </c>
      <c r="E457" s="279">
        <v>54.016666666666652</v>
      </c>
      <c r="F457" s="279">
        <v>53.433333333333323</v>
      </c>
      <c r="G457" s="279">
        <v>53.066666666666649</v>
      </c>
      <c r="H457" s="279">
        <v>54.966666666666654</v>
      </c>
      <c r="I457" s="279">
        <v>55.333333333333329</v>
      </c>
      <c r="J457" s="279">
        <v>55.916666666666657</v>
      </c>
      <c r="K457" s="277">
        <v>54.75</v>
      </c>
      <c r="L457" s="277">
        <v>53.8</v>
      </c>
      <c r="M457" s="277">
        <v>108.50472000000001</v>
      </c>
    </row>
    <row r="458" spans="1:13">
      <c r="A458" s="268">
        <v>448</v>
      </c>
      <c r="B458" s="277" t="s">
        <v>186</v>
      </c>
      <c r="C458" s="277">
        <v>377.4</v>
      </c>
      <c r="D458" s="279">
        <v>379.25</v>
      </c>
      <c r="E458" s="279">
        <v>371.25</v>
      </c>
      <c r="F458" s="279">
        <v>365.1</v>
      </c>
      <c r="G458" s="279">
        <v>357.1</v>
      </c>
      <c r="H458" s="279">
        <v>385.4</v>
      </c>
      <c r="I458" s="279">
        <v>393.4</v>
      </c>
      <c r="J458" s="279">
        <v>399.54999999999995</v>
      </c>
      <c r="K458" s="277">
        <v>387.25</v>
      </c>
      <c r="L458" s="277">
        <v>373.1</v>
      </c>
      <c r="M458" s="277">
        <v>142.86376000000001</v>
      </c>
    </row>
    <row r="459" spans="1:13">
      <c r="A459" s="268">
        <v>449</v>
      </c>
      <c r="B459" s="277" t="s">
        <v>2624</v>
      </c>
      <c r="C459" s="277">
        <v>22.15</v>
      </c>
      <c r="D459" s="279">
        <v>22.233333333333334</v>
      </c>
      <c r="E459" s="279">
        <v>21.716666666666669</v>
      </c>
      <c r="F459" s="279">
        <v>21.283333333333335</v>
      </c>
      <c r="G459" s="279">
        <v>20.766666666666669</v>
      </c>
      <c r="H459" s="279">
        <v>22.666666666666668</v>
      </c>
      <c r="I459" s="279">
        <v>23.183333333333334</v>
      </c>
      <c r="J459" s="279">
        <v>23.616666666666667</v>
      </c>
      <c r="K459" s="277">
        <v>22.75</v>
      </c>
      <c r="L459" s="277">
        <v>21.8</v>
      </c>
      <c r="M459" s="277">
        <v>11.47001</v>
      </c>
    </row>
    <row r="460" spans="1:13">
      <c r="A460" s="268">
        <v>450</v>
      </c>
      <c r="B460" s="277" t="s">
        <v>537</v>
      </c>
      <c r="C460" s="277">
        <v>804.15</v>
      </c>
      <c r="D460" s="279">
        <v>799.51666666666654</v>
      </c>
      <c r="E460" s="279">
        <v>790.23333333333312</v>
      </c>
      <c r="F460" s="279">
        <v>776.31666666666661</v>
      </c>
      <c r="G460" s="279">
        <v>767.03333333333319</v>
      </c>
      <c r="H460" s="279">
        <v>813.43333333333305</v>
      </c>
      <c r="I460" s="279">
        <v>822.71666666666658</v>
      </c>
      <c r="J460" s="279">
        <v>836.63333333333298</v>
      </c>
      <c r="K460" s="277">
        <v>808.8</v>
      </c>
      <c r="L460" s="277">
        <v>785.6</v>
      </c>
      <c r="M460" s="277">
        <v>0.22333</v>
      </c>
    </row>
    <row r="461" spans="1:13">
      <c r="A461" s="268">
        <v>451</v>
      </c>
      <c r="B461" s="277" t="s">
        <v>538</v>
      </c>
      <c r="C461" s="277">
        <v>399.45</v>
      </c>
      <c r="D461" s="279">
        <v>396.48333333333335</v>
      </c>
      <c r="E461" s="279">
        <v>390.9666666666667</v>
      </c>
      <c r="F461" s="279">
        <v>382.48333333333335</v>
      </c>
      <c r="G461" s="279">
        <v>376.9666666666667</v>
      </c>
      <c r="H461" s="279">
        <v>404.9666666666667</v>
      </c>
      <c r="I461" s="279">
        <v>410.48333333333335</v>
      </c>
      <c r="J461" s="279">
        <v>418.9666666666667</v>
      </c>
      <c r="K461" s="277">
        <v>402</v>
      </c>
      <c r="L461" s="277">
        <v>388</v>
      </c>
      <c r="M461" s="277">
        <v>0.30256</v>
      </c>
    </row>
    <row r="462" spans="1:13">
      <c r="A462" s="268">
        <v>452</v>
      </c>
      <c r="B462" s="277" t="s">
        <v>187</v>
      </c>
      <c r="C462" s="277">
        <v>2714.3</v>
      </c>
      <c r="D462" s="279">
        <v>2700.1333333333332</v>
      </c>
      <c r="E462" s="279">
        <v>2664.2666666666664</v>
      </c>
      <c r="F462" s="279">
        <v>2614.2333333333331</v>
      </c>
      <c r="G462" s="279">
        <v>2578.3666666666663</v>
      </c>
      <c r="H462" s="279">
        <v>2750.1666666666665</v>
      </c>
      <c r="I462" s="279">
        <v>2786.0333333333333</v>
      </c>
      <c r="J462" s="279">
        <v>2836.0666666666666</v>
      </c>
      <c r="K462" s="277">
        <v>2736</v>
      </c>
      <c r="L462" s="277">
        <v>2650.1</v>
      </c>
      <c r="M462" s="277">
        <v>98.463759999999994</v>
      </c>
    </row>
    <row r="463" spans="1:13">
      <c r="A463" s="268">
        <v>453</v>
      </c>
      <c r="B463" s="277" t="s">
        <v>544</v>
      </c>
      <c r="C463" s="277">
        <v>2254</v>
      </c>
      <c r="D463" s="279">
        <v>2262.3333333333335</v>
      </c>
      <c r="E463" s="279">
        <v>2226.666666666667</v>
      </c>
      <c r="F463" s="279">
        <v>2199.3333333333335</v>
      </c>
      <c r="G463" s="279">
        <v>2163.666666666667</v>
      </c>
      <c r="H463" s="279">
        <v>2289.666666666667</v>
      </c>
      <c r="I463" s="279">
        <v>2325.3333333333339</v>
      </c>
      <c r="J463" s="279">
        <v>2352.666666666667</v>
      </c>
      <c r="K463" s="277">
        <v>2298</v>
      </c>
      <c r="L463" s="277">
        <v>2235</v>
      </c>
      <c r="M463" s="277">
        <v>4.2720000000000001E-2</v>
      </c>
    </row>
    <row r="464" spans="1:13">
      <c r="A464" s="268">
        <v>454</v>
      </c>
      <c r="B464" s="277" t="s">
        <v>188</v>
      </c>
      <c r="C464" s="277">
        <v>847.4</v>
      </c>
      <c r="D464" s="279">
        <v>844.94999999999993</v>
      </c>
      <c r="E464" s="279">
        <v>834.94999999999982</v>
      </c>
      <c r="F464" s="279">
        <v>822.49999999999989</v>
      </c>
      <c r="G464" s="279">
        <v>812.49999999999977</v>
      </c>
      <c r="H464" s="279">
        <v>857.39999999999986</v>
      </c>
      <c r="I464" s="279">
        <v>867.40000000000009</v>
      </c>
      <c r="J464" s="279">
        <v>879.84999999999991</v>
      </c>
      <c r="K464" s="277">
        <v>854.95</v>
      </c>
      <c r="L464" s="277">
        <v>832.5</v>
      </c>
      <c r="M464" s="277">
        <v>49.025359999999999</v>
      </c>
    </row>
    <row r="465" spans="1:13">
      <c r="A465" s="268">
        <v>455</v>
      </c>
      <c r="B465" s="277" t="s">
        <v>546</v>
      </c>
      <c r="C465" s="277">
        <v>717.85</v>
      </c>
      <c r="D465" s="279">
        <v>720.29999999999984</v>
      </c>
      <c r="E465" s="279">
        <v>712.59999999999968</v>
      </c>
      <c r="F465" s="279">
        <v>707.3499999999998</v>
      </c>
      <c r="G465" s="279">
        <v>699.64999999999964</v>
      </c>
      <c r="H465" s="279">
        <v>725.54999999999973</v>
      </c>
      <c r="I465" s="279">
        <v>733.24999999999977</v>
      </c>
      <c r="J465" s="279">
        <v>738.49999999999977</v>
      </c>
      <c r="K465" s="277">
        <v>728</v>
      </c>
      <c r="L465" s="277">
        <v>715.05</v>
      </c>
      <c r="M465" s="277">
        <v>0.26497999999999999</v>
      </c>
    </row>
    <row r="466" spans="1:13">
      <c r="A466" s="268">
        <v>456</v>
      </c>
      <c r="B466" s="277" t="s">
        <v>547</v>
      </c>
      <c r="C466" s="277">
        <v>884.25</v>
      </c>
      <c r="D466" s="279">
        <v>856.58333333333337</v>
      </c>
      <c r="E466" s="279">
        <v>803.16666666666674</v>
      </c>
      <c r="F466" s="279">
        <v>722.08333333333337</v>
      </c>
      <c r="G466" s="279">
        <v>668.66666666666674</v>
      </c>
      <c r="H466" s="279">
        <v>937.66666666666674</v>
      </c>
      <c r="I466" s="279">
        <v>991.08333333333348</v>
      </c>
      <c r="J466" s="279">
        <v>1072.1666666666667</v>
      </c>
      <c r="K466" s="277">
        <v>910</v>
      </c>
      <c r="L466" s="277">
        <v>775.5</v>
      </c>
      <c r="M466" s="277">
        <v>31.854299999999999</v>
      </c>
    </row>
    <row r="467" spans="1:13">
      <c r="A467" s="268">
        <v>457</v>
      </c>
      <c r="B467" s="277" t="s">
        <v>552</v>
      </c>
      <c r="C467" s="277">
        <v>620.9</v>
      </c>
      <c r="D467" s="279">
        <v>627.63333333333333</v>
      </c>
      <c r="E467" s="279">
        <v>610.26666666666665</v>
      </c>
      <c r="F467" s="279">
        <v>599.63333333333333</v>
      </c>
      <c r="G467" s="279">
        <v>582.26666666666665</v>
      </c>
      <c r="H467" s="279">
        <v>638.26666666666665</v>
      </c>
      <c r="I467" s="279">
        <v>655.63333333333321</v>
      </c>
      <c r="J467" s="279">
        <v>666.26666666666665</v>
      </c>
      <c r="K467" s="277">
        <v>645</v>
      </c>
      <c r="L467" s="277">
        <v>617</v>
      </c>
      <c r="M467" s="277">
        <v>0.35317999999999999</v>
      </c>
    </row>
    <row r="468" spans="1:13">
      <c r="A468" s="268">
        <v>458</v>
      </c>
      <c r="B468" s="277" t="s">
        <v>548</v>
      </c>
      <c r="C468" s="277">
        <v>41.4</v>
      </c>
      <c r="D468" s="279">
        <v>40.633333333333333</v>
      </c>
      <c r="E468" s="279">
        <v>39.366666666666667</v>
      </c>
      <c r="F468" s="279">
        <v>37.333333333333336</v>
      </c>
      <c r="G468" s="279">
        <v>36.06666666666667</v>
      </c>
      <c r="H468" s="279">
        <v>42.666666666666664</v>
      </c>
      <c r="I468" s="279">
        <v>43.93333333333333</v>
      </c>
      <c r="J468" s="279">
        <v>45.966666666666661</v>
      </c>
      <c r="K468" s="277">
        <v>41.9</v>
      </c>
      <c r="L468" s="277">
        <v>38.6</v>
      </c>
      <c r="M468" s="277">
        <v>13.090400000000001</v>
      </c>
    </row>
    <row r="469" spans="1:13">
      <c r="A469" s="268">
        <v>459</v>
      </c>
      <c r="B469" s="277" t="s">
        <v>549</v>
      </c>
      <c r="C469" s="277">
        <v>1093.3499999999999</v>
      </c>
      <c r="D469" s="279">
        <v>1093.7833333333333</v>
      </c>
      <c r="E469" s="279">
        <v>1080.5666666666666</v>
      </c>
      <c r="F469" s="279">
        <v>1067.7833333333333</v>
      </c>
      <c r="G469" s="279">
        <v>1054.5666666666666</v>
      </c>
      <c r="H469" s="279">
        <v>1106.5666666666666</v>
      </c>
      <c r="I469" s="279">
        <v>1119.7833333333333</v>
      </c>
      <c r="J469" s="279">
        <v>1132.5666666666666</v>
      </c>
      <c r="K469" s="277">
        <v>1107</v>
      </c>
      <c r="L469" s="277">
        <v>1081</v>
      </c>
      <c r="M469" s="277">
        <v>9.5960000000000004E-2</v>
      </c>
    </row>
    <row r="470" spans="1:13">
      <c r="A470" s="268">
        <v>460</v>
      </c>
      <c r="B470" s="277" t="s">
        <v>189</v>
      </c>
      <c r="C470" s="277">
        <v>1199.95</v>
      </c>
      <c r="D470" s="279">
        <v>1202.6333333333334</v>
      </c>
      <c r="E470" s="279">
        <v>1189.3166666666668</v>
      </c>
      <c r="F470" s="279">
        <v>1178.6833333333334</v>
      </c>
      <c r="G470" s="279">
        <v>1165.3666666666668</v>
      </c>
      <c r="H470" s="279">
        <v>1213.2666666666669</v>
      </c>
      <c r="I470" s="279">
        <v>1226.5833333333335</v>
      </c>
      <c r="J470" s="279">
        <v>1237.2166666666669</v>
      </c>
      <c r="K470" s="277">
        <v>1215.95</v>
      </c>
      <c r="L470" s="277">
        <v>1192</v>
      </c>
      <c r="M470" s="277">
        <v>20.872730000000001</v>
      </c>
    </row>
    <row r="471" spans="1:13">
      <c r="A471" s="268">
        <v>461</v>
      </c>
      <c r="B471" s="277" t="s">
        <v>190</v>
      </c>
      <c r="C471" s="277">
        <v>2815.1</v>
      </c>
      <c r="D471" s="279">
        <v>2822.65</v>
      </c>
      <c r="E471" s="279">
        <v>2799</v>
      </c>
      <c r="F471" s="279">
        <v>2782.9</v>
      </c>
      <c r="G471" s="279">
        <v>2759.25</v>
      </c>
      <c r="H471" s="279">
        <v>2838.75</v>
      </c>
      <c r="I471" s="279">
        <v>2862.4000000000005</v>
      </c>
      <c r="J471" s="279">
        <v>2878.5</v>
      </c>
      <c r="K471" s="277">
        <v>2846.3</v>
      </c>
      <c r="L471" s="277">
        <v>2806.55</v>
      </c>
      <c r="M471" s="277">
        <v>2.9218500000000001</v>
      </c>
    </row>
    <row r="472" spans="1:13">
      <c r="A472" s="268">
        <v>462</v>
      </c>
      <c r="B472" s="277" t="s">
        <v>191</v>
      </c>
      <c r="C472" s="277">
        <v>310.05</v>
      </c>
      <c r="D472" s="279">
        <v>310.40000000000003</v>
      </c>
      <c r="E472" s="279">
        <v>308.00000000000006</v>
      </c>
      <c r="F472" s="279">
        <v>305.95000000000005</v>
      </c>
      <c r="G472" s="279">
        <v>303.55000000000007</v>
      </c>
      <c r="H472" s="279">
        <v>312.45000000000005</v>
      </c>
      <c r="I472" s="279">
        <v>314.85000000000002</v>
      </c>
      <c r="J472" s="279">
        <v>316.90000000000003</v>
      </c>
      <c r="K472" s="277">
        <v>312.8</v>
      </c>
      <c r="L472" s="277">
        <v>308.35000000000002</v>
      </c>
      <c r="M472" s="277">
        <v>6.4768800000000004</v>
      </c>
    </row>
    <row r="473" spans="1:13">
      <c r="A473" s="268">
        <v>463</v>
      </c>
      <c r="B473" s="277" t="s">
        <v>550</v>
      </c>
      <c r="C473" s="277">
        <v>678.65</v>
      </c>
      <c r="D473" s="279">
        <v>677.33333333333337</v>
      </c>
      <c r="E473" s="279">
        <v>670.7166666666667</v>
      </c>
      <c r="F473" s="279">
        <v>662.7833333333333</v>
      </c>
      <c r="G473" s="279">
        <v>656.16666666666663</v>
      </c>
      <c r="H473" s="279">
        <v>685.26666666666677</v>
      </c>
      <c r="I473" s="279">
        <v>691.88333333333333</v>
      </c>
      <c r="J473" s="279">
        <v>699.81666666666683</v>
      </c>
      <c r="K473" s="277">
        <v>683.95</v>
      </c>
      <c r="L473" s="277">
        <v>669.4</v>
      </c>
      <c r="M473" s="277">
        <v>6.8027199999999999</v>
      </c>
    </row>
    <row r="474" spans="1:13">
      <c r="A474" s="268">
        <v>464</v>
      </c>
      <c r="B474" s="245" t="s">
        <v>551</v>
      </c>
      <c r="C474" s="277">
        <v>7.8</v>
      </c>
      <c r="D474" s="279">
        <v>8.0166666666666675</v>
      </c>
      <c r="E474" s="279">
        <v>7.533333333333335</v>
      </c>
      <c r="F474" s="279">
        <v>7.2666666666666675</v>
      </c>
      <c r="G474" s="279">
        <v>6.783333333333335</v>
      </c>
      <c r="H474" s="279">
        <v>8.283333333333335</v>
      </c>
      <c r="I474" s="279">
        <v>8.7666666666666657</v>
      </c>
      <c r="J474" s="279">
        <v>9.033333333333335</v>
      </c>
      <c r="K474" s="277">
        <v>8.5</v>
      </c>
      <c r="L474" s="277">
        <v>7.75</v>
      </c>
      <c r="M474" s="277">
        <v>315.62252000000001</v>
      </c>
    </row>
    <row r="475" spans="1:13">
      <c r="A475" s="268">
        <v>465</v>
      </c>
      <c r="B475" s="245" t="s">
        <v>539</v>
      </c>
      <c r="C475" s="277">
        <v>6130.05</v>
      </c>
      <c r="D475" s="279">
        <v>6166.6500000000005</v>
      </c>
      <c r="E475" s="279">
        <v>6053.4000000000015</v>
      </c>
      <c r="F475" s="279">
        <v>5976.7500000000009</v>
      </c>
      <c r="G475" s="279">
        <v>5863.5000000000018</v>
      </c>
      <c r="H475" s="279">
        <v>6243.3000000000011</v>
      </c>
      <c r="I475" s="279">
        <v>6356.5499999999993</v>
      </c>
      <c r="J475" s="279">
        <v>6433.2000000000007</v>
      </c>
      <c r="K475" s="277">
        <v>6279.9</v>
      </c>
      <c r="L475" s="277">
        <v>6090</v>
      </c>
      <c r="M475" s="277">
        <v>4.2500000000000003E-2</v>
      </c>
    </row>
    <row r="476" spans="1:13">
      <c r="A476" s="268">
        <v>466</v>
      </c>
      <c r="B476" s="245" t="s">
        <v>541</v>
      </c>
      <c r="C476" s="277">
        <v>32.299999999999997</v>
      </c>
      <c r="D476" s="279">
        <v>31.983333333333331</v>
      </c>
      <c r="E476" s="279">
        <v>31.316666666666663</v>
      </c>
      <c r="F476" s="279">
        <v>30.333333333333332</v>
      </c>
      <c r="G476" s="279">
        <v>29.666666666666664</v>
      </c>
      <c r="H476" s="279">
        <v>32.966666666666661</v>
      </c>
      <c r="I476" s="279">
        <v>33.633333333333326</v>
      </c>
      <c r="J476" s="279">
        <v>34.61666666666666</v>
      </c>
      <c r="K476" s="277">
        <v>32.65</v>
      </c>
      <c r="L476" s="277">
        <v>31</v>
      </c>
      <c r="M476" s="277">
        <v>73.647450000000006</v>
      </c>
    </row>
    <row r="477" spans="1:13">
      <c r="A477" s="268">
        <v>467</v>
      </c>
      <c r="B477" s="245" t="s">
        <v>192</v>
      </c>
      <c r="C477" s="277">
        <v>471.6</v>
      </c>
      <c r="D477" s="279">
        <v>474.7833333333333</v>
      </c>
      <c r="E477" s="279">
        <v>466.61666666666662</v>
      </c>
      <c r="F477" s="279">
        <v>461.63333333333333</v>
      </c>
      <c r="G477" s="279">
        <v>453.46666666666664</v>
      </c>
      <c r="H477" s="279">
        <v>479.76666666666659</v>
      </c>
      <c r="I477" s="279">
        <v>487.93333333333334</v>
      </c>
      <c r="J477" s="279">
        <v>492.91666666666657</v>
      </c>
      <c r="K477" s="277">
        <v>482.95</v>
      </c>
      <c r="L477" s="277">
        <v>469.8</v>
      </c>
      <c r="M477" s="277">
        <v>27.69276</v>
      </c>
    </row>
    <row r="478" spans="1:13">
      <c r="A478" s="268">
        <v>468</v>
      </c>
      <c r="B478" s="245" t="s">
        <v>540</v>
      </c>
      <c r="C478" s="277">
        <v>199.2</v>
      </c>
      <c r="D478" s="279">
        <v>201.41666666666666</v>
      </c>
      <c r="E478" s="279">
        <v>195.93333333333331</v>
      </c>
      <c r="F478" s="279">
        <v>192.66666666666666</v>
      </c>
      <c r="G478" s="279">
        <v>187.18333333333331</v>
      </c>
      <c r="H478" s="279">
        <v>204.68333333333331</v>
      </c>
      <c r="I478" s="279">
        <v>210.16666666666666</v>
      </c>
      <c r="J478" s="279">
        <v>213.43333333333331</v>
      </c>
      <c r="K478" s="277">
        <v>206.9</v>
      </c>
      <c r="L478" s="277">
        <v>198.15</v>
      </c>
      <c r="M478" s="277">
        <v>0.22699</v>
      </c>
    </row>
    <row r="479" spans="1:13">
      <c r="A479" s="268">
        <v>469</v>
      </c>
      <c r="B479" s="245" t="s">
        <v>193</v>
      </c>
      <c r="C479" s="277">
        <v>975.4</v>
      </c>
      <c r="D479" s="279">
        <v>968.08333333333337</v>
      </c>
      <c r="E479" s="279">
        <v>957.86666666666679</v>
      </c>
      <c r="F479" s="279">
        <v>940.33333333333337</v>
      </c>
      <c r="G479" s="279">
        <v>930.11666666666679</v>
      </c>
      <c r="H479" s="279">
        <v>985.61666666666679</v>
      </c>
      <c r="I479" s="279">
        <v>995.83333333333326</v>
      </c>
      <c r="J479" s="279">
        <v>1013.3666666666668</v>
      </c>
      <c r="K479" s="277">
        <v>978.3</v>
      </c>
      <c r="L479" s="277">
        <v>950.55</v>
      </c>
      <c r="M479" s="277">
        <v>5.3082500000000001</v>
      </c>
    </row>
    <row r="480" spans="1:13">
      <c r="A480" s="268">
        <v>470</v>
      </c>
      <c r="B480" s="245" t="s">
        <v>553</v>
      </c>
      <c r="C480" s="277">
        <v>12.05</v>
      </c>
      <c r="D480" s="279">
        <v>12.1</v>
      </c>
      <c r="E480" s="279">
        <v>11.899999999999999</v>
      </c>
      <c r="F480" s="277">
        <v>11.749999999999998</v>
      </c>
      <c r="G480" s="279">
        <v>11.549999999999997</v>
      </c>
      <c r="H480" s="279">
        <v>12.25</v>
      </c>
      <c r="I480" s="277">
        <v>12.45</v>
      </c>
      <c r="J480" s="279">
        <v>12.600000000000001</v>
      </c>
      <c r="K480" s="279">
        <v>12.3</v>
      </c>
      <c r="L480" s="277">
        <v>11.95</v>
      </c>
      <c r="M480" s="279">
        <v>7.7657400000000001</v>
      </c>
    </row>
    <row r="481" spans="1:13">
      <c r="A481" s="268">
        <v>471</v>
      </c>
      <c r="B481" s="245" t="s">
        <v>554</v>
      </c>
      <c r="C481" s="277">
        <v>329</v>
      </c>
      <c r="D481" s="279">
        <v>327.68333333333334</v>
      </c>
      <c r="E481" s="279">
        <v>324.4666666666667</v>
      </c>
      <c r="F481" s="277">
        <v>319.93333333333334</v>
      </c>
      <c r="G481" s="279">
        <v>316.7166666666667</v>
      </c>
      <c r="H481" s="279">
        <v>332.2166666666667</v>
      </c>
      <c r="I481" s="277">
        <v>335.43333333333328</v>
      </c>
      <c r="J481" s="279">
        <v>339.9666666666667</v>
      </c>
      <c r="K481" s="279">
        <v>330.9</v>
      </c>
      <c r="L481" s="277">
        <v>323.14999999999998</v>
      </c>
      <c r="M481" s="279">
        <v>0.55264000000000002</v>
      </c>
    </row>
    <row r="482" spans="1:13">
      <c r="A482" s="268">
        <v>472</v>
      </c>
      <c r="B482" s="245" t="s">
        <v>194</v>
      </c>
      <c r="C482" s="245">
        <v>222</v>
      </c>
      <c r="D482" s="289">
        <v>221.6</v>
      </c>
      <c r="E482" s="289">
        <v>218.89999999999998</v>
      </c>
      <c r="F482" s="289">
        <v>215.79999999999998</v>
      </c>
      <c r="G482" s="289">
        <v>213.09999999999997</v>
      </c>
      <c r="H482" s="289">
        <v>224.7</v>
      </c>
      <c r="I482" s="289">
        <v>227.39999999999998</v>
      </c>
      <c r="J482" s="289">
        <v>230.5</v>
      </c>
      <c r="K482" s="289">
        <v>224.3</v>
      </c>
      <c r="L482" s="289">
        <v>218.5</v>
      </c>
      <c r="M482" s="289">
        <v>6.10642</v>
      </c>
    </row>
    <row r="483" spans="1:13">
      <c r="A483" s="268">
        <v>473</v>
      </c>
      <c r="B483" s="245" t="s">
        <v>3098</v>
      </c>
      <c r="C483" s="245">
        <v>32.9</v>
      </c>
      <c r="D483" s="289">
        <v>32.949999999999996</v>
      </c>
      <c r="E483" s="289">
        <v>32.599999999999994</v>
      </c>
      <c r="F483" s="289">
        <v>32.299999999999997</v>
      </c>
      <c r="G483" s="289">
        <v>31.949999999999996</v>
      </c>
      <c r="H483" s="289">
        <v>33.249999999999993</v>
      </c>
      <c r="I483" s="289">
        <v>33.6</v>
      </c>
      <c r="J483" s="289">
        <v>33.899999999999991</v>
      </c>
      <c r="K483" s="289">
        <v>33.299999999999997</v>
      </c>
      <c r="L483" s="289">
        <v>32.65</v>
      </c>
      <c r="M483" s="289">
        <v>3.2821500000000001</v>
      </c>
    </row>
    <row r="484" spans="1:13">
      <c r="A484" s="268">
        <v>474</v>
      </c>
      <c r="B484" s="245" t="s">
        <v>195</v>
      </c>
      <c r="C484" s="289">
        <v>4136.1000000000004</v>
      </c>
      <c r="D484" s="289">
        <v>4113.0999999999995</v>
      </c>
      <c r="E484" s="289">
        <v>4078.1999999999989</v>
      </c>
      <c r="F484" s="289">
        <v>4020.2999999999993</v>
      </c>
      <c r="G484" s="289">
        <v>3985.3999999999987</v>
      </c>
      <c r="H484" s="289">
        <v>4170.9999999999991</v>
      </c>
      <c r="I484" s="289">
        <v>4205.8999999999987</v>
      </c>
      <c r="J484" s="289">
        <v>4263.7999999999993</v>
      </c>
      <c r="K484" s="289">
        <v>4148</v>
      </c>
      <c r="L484" s="289">
        <v>4055.2</v>
      </c>
      <c r="M484" s="289">
        <v>3.5102500000000001</v>
      </c>
    </row>
    <row r="485" spans="1:13">
      <c r="A485" s="268">
        <v>475</v>
      </c>
      <c r="B485" s="245" t="s">
        <v>196</v>
      </c>
      <c r="C485" s="289">
        <v>24.45</v>
      </c>
      <c r="D485" s="289">
        <v>24.516666666666669</v>
      </c>
      <c r="E485" s="289">
        <v>24.283333333333339</v>
      </c>
      <c r="F485" s="289">
        <v>24.116666666666671</v>
      </c>
      <c r="G485" s="289">
        <v>23.88333333333334</v>
      </c>
      <c r="H485" s="289">
        <v>24.683333333333337</v>
      </c>
      <c r="I485" s="289">
        <v>24.916666666666664</v>
      </c>
      <c r="J485" s="289">
        <v>25.083333333333336</v>
      </c>
      <c r="K485" s="289">
        <v>24.75</v>
      </c>
      <c r="L485" s="289">
        <v>24.35</v>
      </c>
      <c r="M485" s="289">
        <v>13.86792</v>
      </c>
    </row>
    <row r="486" spans="1:13">
      <c r="A486" s="268">
        <v>476</v>
      </c>
      <c r="B486" s="245" t="s">
        <v>197</v>
      </c>
      <c r="C486" s="289">
        <v>509.55</v>
      </c>
      <c r="D486" s="289">
        <v>512.26666666666665</v>
      </c>
      <c r="E486" s="289">
        <v>505.5333333333333</v>
      </c>
      <c r="F486" s="289">
        <v>501.51666666666665</v>
      </c>
      <c r="G486" s="289">
        <v>494.7833333333333</v>
      </c>
      <c r="H486" s="289">
        <v>516.2833333333333</v>
      </c>
      <c r="I486" s="289">
        <v>523.01666666666665</v>
      </c>
      <c r="J486" s="289">
        <v>527.0333333333333</v>
      </c>
      <c r="K486" s="289">
        <v>519</v>
      </c>
      <c r="L486" s="289">
        <v>508.25</v>
      </c>
      <c r="M486" s="289">
        <v>36.622720000000001</v>
      </c>
    </row>
    <row r="487" spans="1:13">
      <c r="A487" s="268">
        <v>477</v>
      </c>
      <c r="B487" s="245" t="s">
        <v>560</v>
      </c>
      <c r="C487" s="289">
        <v>1878.4</v>
      </c>
      <c r="D487" s="289">
        <v>1887.8</v>
      </c>
      <c r="E487" s="289">
        <v>1850.6</v>
      </c>
      <c r="F487" s="289">
        <v>1822.8</v>
      </c>
      <c r="G487" s="289">
        <v>1785.6</v>
      </c>
      <c r="H487" s="289">
        <v>1915.6</v>
      </c>
      <c r="I487" s="289">
        <v>1952.8000000000002</v>
      </c>
      <c r="J487" s="289">
        <v>1980.6</v>
      </c>
      <c r="K487" s="289">
        <v>1925</v>
      </c>
      <c r="L487" s="289">
        <v>1860</v>
      </c>
      <c r="M487" s="289">
        <v>0.29575000000000001</v>
      </c>
    </row>
    <row r="488" spans="1:13">
      <c r="A488" s="268">
        <v>478</v>
      </c>
      <c r="B488" s="245" t="s">
        <v>561</v>
      </c>
      <c r="C488" s="289">
        <v>29.7</v>
      </c>
      <c r="D488" s="289">
        <v>29.649999999999995</v>
      </c>
      <c r="E488" s="289">
        <v>29.199999999999989</v>
      </c>
      <c r="F488" s="289">
        <v>28.699999999999992</v>
      </c>
      <c r="G488" s="289">
        <v>28.249999999999986</v>
      </c>
      <c r="H488" s="289">
        <v>30.149999999999991</v>
      </c>
      <c r="I488" s="289">
        <v>30.6</v>
      </c>
      <c r="J488" s="289">
        <v>31.099999999999994</v>
      </c>
      <c r="K488" s="289">
        <v>30.1</v>
      </c>
      <c r="L488" s="289">
        <v>29.15</v>
      </c>
      <c r="M488" s="289">
        <v>15.09666</v>
      </c>
    </row>
    <row r="489" spans="1:13">
      <c r="A489" s="268">
        <v>479</v>
      </c>
      <c r="B489" s="245" t="s">
        <v>285</v>
      </c>
      <c r="C489" s="289">
        <v>311.45</v>
      </c>
      <c r="D489" s="289">
        <v>311.60000000000002</v>
      </c>
      <c r="E489" s="289">
        <v>308.20000000000005</v>
      </c>
      <c r="F489" s="289">
        <v>304.95000000000005</v>
      </c>
      <c r="G489" s="289">
        <v>301.55000000000007</v>
      </c>
      <c r="H489" s="289">
        <v>314.85000000000002</v>
      </c>
      <c r="I489" s="289">
        <v>318.25</v>
      </c>
      <c r="J489" s="289">
        <v>321.5</v>
      </c>
      <c r="K489" s="289">
        <v>315</v>
      </c>
      <c r="L489" s="289">
        <v>308.35000000000002</v>
      </c>
      <c r="M489" s="289">
        <v>0.97063999999999995</v>
      </c>
    </row>
    <row r="490" spans="1:13">
      <c r="A490" s="268">
        <v>480</v>
      </c>
      <c r="B490" s="245" t="s">
        <v>563</v>
      </c>
      <c r="C490" s="289">
        <v>690.25</v>
      </c>
      <c r="D490" s="289">
        <v>691.33333333333337</v>
      </c>
      <c r="E490" s="289">
        <v>683.91666666666674</v>
      </c>
      <c r="F490" s="289">
        <v>677.58333333333337</v>
      </c>
      <c r="G490" s="289">
        <v>670.16666666666674</v>
      </c>
      <c r="H490" s="289">
        <v>697.66666666666674</v>
      </c>
      <c r="I490" s="289">
        <v>705.08333333333348</v>
      </c>
      <c r="J490" s="289">
        <v>711.41666666666674</v>
      </c>
      <c r="K490" s="289">
        <v>698.75</v>
      </c>
      <c r="L490" s="289">
        <v>685</v>
      </c>
      <c r="M490" s="289">
        <v>3.7337500000000001</v>
      </c>
    </row>
    <row r="491" spans="1:13">
      <c r="A491" s="268">
        <v>481</v>
      </c>
      <c r="B491" s="245" t="s">
        <v>564</v>
      </c>
      <c r="C491" s="289">
        <v>1543.05</v>
      </c>
      <c r="D491" s="289">
        <v>1532.3833333333332</v>
      </c>
      <c r="E491" s="289">
        <v>1476.7666666666664</v>
      </c>
      <c r="F491" s="289">
        <v>1410.4833333333331</v>
      </c>
      <c r="G491" s="289">
        <v>1354.8666666666663</v>
      </c>
      <c r="H491" s="289">
        <v>1598.6666666666665</v>
      </c>
      <c r="I491" s="289">
        <v>1654.2833333333333</v>
      </c>
      <c r="J491" s="289">
        <v>1720.5666666666666</v>
      </c>
      <c r="K491" s="289">
        <v>1588</v>
      </c>
      <c r="L491" s="289">
        <v>1466.1</v>
      </c>
      <c r="M491" s="289">
        <v>5.0082300000000002</v>
      </c>
    </row>
    <row r="492" spans="1:13">
      <c r="A492" s="268">
        <v>482</v>
      </c>
      <c r="B492" s="245" t="s">
        <v>2780</v>
      </c>
      <c r="C492" s="289">
        <v>882.6</v>
      </c>
      <c r="D492" s="289">
        <v>893.23333333333323</v>
      </c>
      <c r="E492" s="289">
        <v>869.46666666666647</v>
      </c>
      <c r="F492" s="289">
        <v>856.33333333333326</v>
      </c>
      <c r="G492" s="289">
        <v>832.56666666666649</v>
      </c>
      <c r="H492" s="289">
        <v>906.36666666666645</v>
      </c>
      <c r="I492" s="289">
        <v>930.1333333333331</v>
      </c>
      <c r="J492" s="289">
        <v>943.26666666666642</v>
      </c>
      <c r="K492" s="289">
        <v>917</v>
      </c>
      <c r="L492" s="289">
        <v>880.1</v>
      </c>
      <c r="M492" s="289">
        <v>4.0550000000000003E-2</v>
      </c>
    </row>
    <row r="493" spans="1:13">
      <c r="A493" s="268">
        <v>483</v>
      </c>
      <c r="B493" s="245" t="s">
        <v>284</v>
      </c>
      <c r="C493" s="289">
        <v>166.9</v>
      </c>
      <c r="D493" s="289">
        <v>167.46666666666667</v>
      </c>
      <c r="E493" s="289">
        <v>165.43333333333334</v>
      </c>
      <c r="F493" s="289">
        <v>163.96666666666667</v>
      </c>
      <c r="G493" s="289">
        <v>161.93333333333334</v>
      </c>
      <c r="H493" s="289">
        <v>168.93333333333334</v>
      </c>
      <c r="I493" s="289">
        <v>170.9666666666667</v>
      </c>
      <c r="J493" s="289">
        <v>172.43333333333334</v>
      </c>
      <c r="K493" s="289">
        <v>169.5</v>
      </c>
      <c r="L493" s="289">
        <v>166</v>
      </c>
      <c r="M493" s="289">
        <v>2.3365200000000002</v>
      </c>
    </row>
    <row r="494" spans="1:13">
      <c r="A494" s="268">
        <v>484</v>
      </c>
      <c r="B494" s="245" t="s">
        <v>565</v>
      </c>
      <c r="C494" s="289">
        <v>1298.8499999999999</v>
      </c>
      <c r="D494" s="289">
        <v>1306.2666666666667</v>
      </c>
      <c r="E494" s="289">
        <v>1282.5833333333333</v>
      </c>
      <c r="F494" s="289">
        <v>1266.3166666666666</v>
      </c>
      <c r="G494" s="289">
        <v>1242.6333333333332</v>
      </c>
      <c r="H494" s="289">
        <v>1322.5333333333333</v>
      </c>
      <c r="I494" s="289">
        <v>1346.2166666666667</v>
      </c>
      <c r="J494" s="289">
        <v>1362.4833333333333</v>
      </c>
      <c r="K494" s="289">
        <v>1329.95</v>
      </c>
      <c r="L494" s="289">
        <v>1290</v>
      </c>
      <c r="M494" s="289">
        <v>0.52602000000000004</v>
      </c>
    </row>
    <row r="495" spans="1:13">
      <c r="A495" s="268">
        <v>485</v>
      </c>
      <c r="B495" s="245" t="s">
        <v>556</v>
      </c>
      <c r="C495" s="289">
        <v>293.25</v>
      </c>
      <c r="D495" s="289">
        <v>294.33333333333331</v>
      </c>
      <c r="E495" s="289">
        <v>289.66666666666663</v>
      </c>
      <c r="F495" s="289">
        <v>286.08333333333331</v>
      </c>
      <c r="G495" s="289">
        <v>281.41666666666663</v>
      </c>
      <c r="H495" s="289">
        <v>297.91666666666663</v>
      </c>
      <c r="I495" s="289">
        <v>302.58333333333326</v>
      </c>
      <c r="J495" s="289">
        <v>306.16666666666663</v>
      </c>
      <c r="K495" s="289">
        <v>299</v>
      </c>
      <c r="L495" s="289">
        <v>290.75</v>
      </c>
      <c r="M495" s="289">
        <v>4.5028199999999998</v>
      </c>
    </row>
    <row r="496" spans="1:13">
      <c r="A496" s="268">
        <v>486</v>
      </c>
      <c r="B496" s="245" t="s">
        <v>555</v>
      </c>
      <c r="C496" s="289">
        <v>1971.9</v>
      </c>
      <c r="D496" s="289">
        <v>1980.6333333333332</v>
      </c>
      <c r="E496" s="289">
        <v>1951.2666666666664</v>
      </c>
      <c r="F496" s="289">
        <v>1930.6333333333332</v>
      </c>
      <c r="G496" s="289">
        <v>1901.2666666666664</v>
      </c>
      <c r="H496" s="289">
        <v>2001.2666666666664</v>
      </c>
      <c r="I496" s="289">
        <v>2030.6333333333332</v>
      </c>
      <c r="J496" s="289">
        <v>2051.2666666666664</v>
      </c>
      <c r="K496" s="289">
        <v>2010</v>
      </c>
      <c r="L496" s="289">
        <v>1960</v>
      </c>
      <c r="M496" s="289">
        <v>5.6180000000000001E-2</v>
      </c>
    </row>
    <row r="497" spans="1:13">
      <c r="A497" s="268">
        <v>487</v>
      </c>
      <c r="B497" s="245" t="s">
        <v>199</v>
      </c>
      <c r="C497" s="289">
        <v>672.15</v>
      </c>
      <c r="D497" s="289">
        <v>673.31666666666672</v>
      </c>
      <c r="E497" s="289">
        <v>666.03333333333342</v>
      </c>
      <c r="F497" s="289">
        <v>659.91666666666674</v>
      </c>
      <c r="G497" s="289">
        <v>652.63333333333344</v>
      </c>
      <c r="H497" s="289">
        <v>679.43333333333339</v>
      </c>
      <c r="I497" s="289">
        <v>686.7166666666667</v>
      </c>
      <c r="J497" s="289">
        <v>692.83333333333337</v>
      </c>
      <c r="K497" s="289">
        <v>680.6</v>
      </c>
      <c r="L497" s="289">
        <v>667.2</v>
      </c>
      <c r="M497" s="289">
        <v>13.794930000000001</v>
      </c>
    </row>
    <row r="498" spans="1:13">
      <c r="A498" s="268">
        <v>488</v>
      </c>
      <c r="B498" s="245" t="s">
        <v>557</v>
      </c>
      <c r="C498" s="289">
        <v>164.35</v>
      </c>
      <c r="D498" s="289">
        <v>165.33333333333334</v>
      </c>
      <c r="E498" s="289">
        <v>163.01666666666668</v>
      </c>
      <c r="F498" s="289">
        <v>161.68333333333334</v>
      </c>
      <c r="G498" s="289">
        <v>159.36666666666667</v>
      </c>
      <c r="H498" s="289">
        <v>166.66666666666669</v>
      </c>
      <c r="I498" s="289">
        <v>168.98333333333335</v>
      </c>
      <c r="J498" s="289">
        <v>170.31666666666669</v>
      </c>
      <c r="K498" s="289">
        <v>167.65</v>
      </c>
      <c r="L498" s="289">
        <v>164</v>
      </c>
      <c r="M498" s="289">
        <v>0.52498999999999996</v>
      </c>
    </row>
    <row r="499" spans="1:13">
      <c r="A499" s="268">
        <v>489</v>
      </c>
      <c r="B499" s="245" t="s">
        <v>558</v>
      </c>
      <c r="C499" s="289">
        <v>3393.7</v>
      </c>
      <c r="D499" s="289">
        <v>3384.9500000000003</v>
      </c>
      <c r="E499" s="289">
        <v>3358.7500000000005</v>
      </c>
      <c r="F499" s="289">
        <v>3323.8</v>
      </c>
      <c r="G499" s="289">
        <v>3297.6000000000004</v>
      </c>
      <c r="H499" s="289">
        <v>3419.9000000000005</v>
      </c>
      <c r="I499" s="289">
        <v>3446.1000000000004</v>
      </c>
      <c r="J499" s="289">
        <v>3481.0500000000006</v>
      </c>
      <c r="K499" s="289">
        <v>3411.15</v>
      </c>
      <c r="L499" s="289">
        <v>3350</v>
      </c>
      <c r="M499" s="289">
        <v>2.5219999999999999E-2</v>
      </c>
    </row>
    <row r="500" spans="1:13">
      <c r="A500" s="268">
        <v>490</v>
      </c>
      <c r="B500" s="245" t="s">
        <v>562</v>
      </c>
      <c r="C500" s="289">
        <v>824.4</v>
      </c>
      <c r="D500" s="289">
        <v>826.56666666666661</v>
      </c>
      <c r="E500" s="289">
        <v>814.13333333333321</v>
      </c>
      <c r="F500" s="289">
        <v>803.86666666666656</v>
      </c>
      <c r="G500" s="289">
        <v>791.43333333333317</v>
      </c>
      <c r="H500" s="289">
        <v>836.83333333333326</v>
      </c>
      <c r="I500" s="289">
        <v>849.26666666666665</v>
      </c>
      <c r="J500" s="289">
        <v>859.5333333333333</v>
      </c>
      <c r="K500" s="289">
        <v>839</v>
      </c>
      <c r="L500" s="289">
        <v>816.3</v>
      </c>
      <c r="M500" s="289">
        <v>0.17351</v>
      </c>
    </row>
    <row r="501" spans="1:13">
      <c r="A501" s="268">
        <v>491</v>
      </c>
      <c r="B501" s="245" t="s">
        <v>566</v>
      </c>
      <c r="C501" s="289">
        <v>5697.35</v>
      </c>
      <c r="D501" s="289">
        <v>5710.1500000000005</v>
      </c>
      <c r="E501" s="289">
        <v>5637.2000000000007</v>
      </c>
      <c r="F501" s="289">
        <v>5577.05</v>
      </c>
      <c r="G501" s="289">
        <v>5504.1</v>
      </c>
      <c r="H501" s="289">
        <v>5770.3000000000011</v>
      </c>
      <c r="I501" s="289">
        <v>5843.25</v>
      </c>
      <c r="J501" s="289">
        <v>5903.4000000000015</v>
      </c>
      <c r="K501" s="289">
        <v>5783.1</v>
      </c>
      <c r="L501" s="289">
        <v>5650</v>
      </c>
      <c r="M501" s="289">
        <v>5.0880000000000002E-2</v>
      </c>
    </row>
    <row r="502" spans="1:13">
      <c r="A502" s="268">
        <v>492</v>
      </c>
      <c r="B502" s="245" t="s">
        <v>567</v>
      </c>
      <c r="C502" s="289">
        <v>119.35</v>
      </c>
      <c r="D502" s="289">
        <v>119.95</v>
      </c>
      <c r="E502" s="289">
        <v>116.7</v>
      </c>
      <c r="F502" s="289">
        <v>114.05</v>
      </c>
      <c r="G502" s="289">
        <v>110.8</v>
      </c>
      <c r="H502" s="289">
        <v>122.60000000000001</v>
      </c>
      <c r="I502" s="289">
        <v>125.85000000000001</v>
      </c>
      <c r="J502" s="289">
        <v>128.5</v>
      </c>
      <c r="K502" s="289">
        <v>123.2</v>
      </c>
      <c r="L502" s="289">
        <v>117.3</v>
      </c>
      <c r="M502" s="289">
        <v>25.047319999999999</v>
      </c>
    </row>
    <row r="503" spans="1:13">
      <c r="A503" s="268">
        <v>493</v>
      </c>
      <c r="B503" s="245" t="s">
        <v>568</v>
      </c>
      <c r="C503" s="289">
        <v>72.900000000000006</v>
      </c>
      <c r="D503" s="289">
        <v>73.083333333333329</v>
      </c>
      <c r="E503" s="289">
        <v>70.916666666666657</v>
      </c>
      <c r="F503" s="289">
        <v>68.933333333333323</v>
      </c>
      <c r="G503" s="289">
        <v>66.766666666666652</v>
      </c>
      <c r="H503" s="289">
        <v>75.066666666666663</v>
      </c>
      <c r="I503" s="289">
        <v>77.23333333333332</v>
      </c>
      <c r="J503" s="289">
        <v>79.216666666666669</v>
      </c>
      <c r="K503" s="289">
        <v>75.25</v>
      </c>
      <c r="L503" s="289">
        <v>71.099999999999994</v>
      </c>
      <c r="M503" s="289">
        <v>21.12884</v>
      </c>
    </row>
    <row r="504" spans="1:13">
      <c r="A504" s="268">
        <v>494</v>
      </c>
      <c r="B504" s="245" t="s">
        <v>2851</v>
      </c>
      <c r="C504" s="289">
        <v>393.3</v>
      </c>
      <c r="D504" s="289">
        <v>393.2166666666667</v>
      </c>
      <c r="E504" s="289">
        <v>390.08333333333337</v>
      </c>
      <c r="F504" s="289">
        <v>386.86666666666667</v>
      </c>
      <c r="G504" s="289">
        <v>383.73333333333335</v>
      </c>
      <c r="H504" s="289">
        <v>396.43333333333339</v>
      </c>
      <c r="I504" s="289">
        <v>399.56666666666672</v>
      </c>
      <c r="J504" s="289">
        <v>402.78333333333342</v>
      </c>
      <c r="K504" s="289">
        <v>396.35</v>
      </c>
      <c r="L504" s="289">
        <v>390</v>
      </c>
      <c r="M504" s="289">
        <v>0.41827999999999999</v>
      </c>
    </row>
    <row r="505" spans="1:13">
      <c r="A505" s="268">
        <v>495</v>
      </c>
      <c r="B505" s="245" t="s">
        <v>569</v>
      </c>
      <c r="C505" s="289">
        <v>2172.4499999999998</v>
      </c>
      <c r="D505" s="289">
        <v>2185.65</v>
      </c>
      <c r="E505" s="289">
        <v>2151.15</v>
      </c>
      <c r="F505" s="289">
        <v>2129.85</v>
      </c>
      <c r="G505" s="289">
        <v>2095.35</v>
      </c>
      <c r="H505" s="289">
        <v>2206.9500000000003</v>
      </c>
      <c r="I505" s="289">
        <v>2241.4500000000003</v>
      </c>
      <c r="J505" s="289">
        <v>2262.7500000000005</v>
      </c>
      <c r="K505" s="289">
        <v>2220.15</v>
      </c>
      <c r="L505" s="289">
        <v>2164.35</v>
      </c>
      <c r="M505" s="289">
        <v>0.34345999999999999</v>
      </c>
    </row>
    <row r="506" spans="1:13">
      <c r="A506" s="268">
        <v>496</v>
      </c>
      <c r="B506" s="245" t="s">
        <v>200</v>
      </c>
      <c r="C506" s="289">
        <v>330.05</v>
      </c>
      <c r="D506" s="289">
        <v>329.45</v>
      </c>
      <c r="E506" s="289">
        <v>323.59999999999997</v>
      </c>
      <c r="F506" s="289">
        <v>317.14999999999998</v>
      </c>
      <c r="G506" s="289">
        <v>311.29999999999995</v>
      </c>
      <c r="H506" s="289">
        <v>335.9</v>
      </c>
      <c r="I506" s="289">
        <v>341.75</v>
      </c>
      <c r="J506" s="289">
        <v>348.2</v>
      </c>
      <c r="K506" s="289">
        <v>335.3</v>
      </c>
      <c r="L506" s="289">
        <v>323</v>
      </c>
      <c r="M506" s="289">
        <v>275.79966000000002</v>
      </c>
    </row>
    <row r="507" spans="1:13">
      <c r="A507" s="268">
        <v>497</v>
      </c>
      <c r="B507" s="245" t="s">
        <v>570</v>
      </c>
      <c r="C507" s="289">
        <v>323.8</v>
      </c>
      <c r="D507" s="289">
        <v>323.38333333333333</v>
      </c>
      <c r="E507" s="289">
        <v>316.06666666666666</v>
      </c>
      <c r="F507" s="289">
        <v>308.33333333333331</v>
      </c>
      <c r="G507" s="289">
        <v>301.01666666666665</v>
      </c>
      <c r="H507" s="289">
        <v>331.11666666666667</v>
      </c>
      <c r="I507" s="289">
        <v>338.43333333333328</v>
      </c>
      <c r="J507" s="289">
        <v>346.16666666666669</v>
      </c>
      <c r="K507" s="289">
        <v>330.7</v>
      </c>
      <c r="L507" s="289">
        <v>315.64999999999998</v>
      </c>
      <c r="M507" s="289">
        <v>14.120749999999999</v>
      </c>
    </row>
    <row r="508" spans="1:13">
      <c r="A508" s="268">
        <v>498</v>
      </c>
      <c r="B508" s="245" t="s">
        <v>202</v>
      </c>
      <c r="C508" s="289">
        <v>216.9</v>
      </c>
      <c r="D508" s="289">
        <v>214.9666666666667</v>
      </c>
      <c r="E508" s="289">
        <v>210.38333333333338</v>
      </c>
      <c r="F508" s="289">
        <v>203.86666666666667</v>
      </c>
      <c r="G508" s="289">
        <v>199.28333333333336</v>
      </c>
      <c r="H508" s="289">
        <v>221.48333333333341</v>
      </c>
      <c r="I508" s="289">
        <v>226.06666666666672</v>
      </c>
      <c r="J508" s="289">
        <v>232.58333333333343</v>
      </c>
      <c r="K508" s="289">
        <v>219.55</v>
      </c>
      <c r="L508" s="289">
        <v>208.45</v>
      </c>
      <c r="M508" s="289">
        <v>263.97320999999999</v>
      </c>
    </row>
    <row r="509" spans="1:13">
      <c r="A509" s="268">
        <v>499</v>
      </c>
      <c r="B509" s="245" t="s">
        <v>571</v>
      </c>
      <c r="C509" s="289">
        <v>193.6</v>
      </c>
      <c r="D509" s="289">
        <v>194.71666666666667</v>
      </c>
      <c r="E509" s="289">
        <v>191.03333333333333</v>
      </c>
      <c r="F509" s="289">
        <v>188.46666666666667</v>
      </c>
      <c r="G509" s="289">
        <v>184.78333333333333</v>
      </c>
      <c r="H509" s="289">
        <v>197.28333333333333</v>
      </c>
      <c r="I509" s="289">
        <v>200.96666666666667</v>
      </c>
      <c r="J509" s="289">
        <v>203.53333333333333</v>
      </c>
      <c r="K509" s="289">
        <v>198.4</v>
      </c>
      <c r="L509" s="289">
        <v>192.15</v>
      </c>
      <c r="M509" s="289">
        <v>1.6751499999999999</v>
      </c>
    </row>
    <row r="510" spans="1:13">
      <c r="A510" s="268">
        <v>500</v>
      </c>
      <c r="B510" s="245" t="s">
        <v>572</v>
      </c>
      <c r="C510" s="289">
        <v>1828.15</v>
      </c>
      <c r="D510" s="289">
        <v>1837</v>
      </c>
      <c r="E510" s="289">
        <v>1812.25</v>
      </c>
      <c r="F510" s="289">
        <v>1796.35</v>
      </c>
      <c r="G510" s="289">
        <v>1771.6</v>
      </c>
      <c r="H510" s="289">
        <v>1852.9</v>
      </c>
      <c r="I510" s="289">
        <v>1877.65</v>
      </c>
      <c r="J510" s="289">
        <v>1893.5500000000002</v>
      </c>
      <c r="K510" s="289">
        <v>1861.75</v>
      </c>
      <c r="L510" s="289">
        <v>1821.1</v>
      </c>
      <c r="M510" s="289">
        <v>0.34719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3" sqref="D33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2"/>
      <c r="B5" s="532"/>
      <c r="C5" s="533"/>
      <c r="D5" s="53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4" t="s">
        <v>574</v>
      </c>
      <c r="C7" s="534"/>
      <c r="D7" s="262">
        <f>Main!B10</f>
        <v>44111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44110</v>
      </c>
      <c r="B10" s="267">
        <v>531921</v>
      </c>
      <c r="C10" s="268" t="s">
        <v>834</v>
      </c>
      <c r="D10" s="268" t="s">
        <v>3696</v>
      </c>
      <c r="E10" s="268" t="s">
        <v>584</v>
      </c>
      <c r="F10" s="381">
        <v>105000</v>
      </c>
      <c r="G10" s="267">
        <v>90.5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44110</v>
      </c>
      <c r="B11" s="267">
        <v>543236</v>
      </c>
      <c r="C11" s="268" t="s">
        <v>3697</v>
      </c>
      <c r="D11" s="268" t="s">
        <v>3698</v>
      </c>
      <c r="E11" s="268" t="s">
        <v>583</v>
      </c>
      <c r="F11" s="381">
        <v>48000</v>
      </c>
      <c r="G11" s="267">
        <v>38.51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44110</v>
      </c>
      <c r="B12" s="267">
        <v>543236</v>
      </c>
      <c r="C12" s="268" t="s">
        <v>3697</v>
      </c>
      <c r="D12" s="268" t="s">
        <v>3699</v>
      </c>
      <c r="E12" s="268" t="s">
        <v>583</v>
      </c>
      <c r="F12" s="381">
        <v>21000</v>
      </c>
      <c r="G12" s="267">
        <v>38.29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44110</v>
      </c>
      <c r="B13" s="267">
        <v>539197</v>
      </c>
      <c r="C13" s="268" t="s">
        <v>3700</v>
      </c>
      <c r="D13" s="268" t="s">
        <v>3701</v>
      </c>
      <c r="E13" s="268" t="s">
        <v>584</v>
      </c>
      <c r="F13" s="381">
        <v>500000</v>
      </c>
      <c r="G13" s="267">
        <v>4.53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44110</v>
      </c>
      <c r="B14" s="267">
        <v>539197</v>
      </c>
      <c r="C14" s="268" t="s">
        <v>3700</v>
      </c>
      <c r="D14" s="268" t="s">
        <v>3702</v>
      </c>
      <c r="E14" s="268" t="s">
        <v>583</v>
      </c>
      <c r="F14" s="381">
        <v>464108</v>
      </c>
      <c r="G14" s="267">
        <v>4.54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44110</v>
      </c>
      <c r="B15" s="267">
        <v>539197</v>
      </c>
      <c r="C15" s="268" t="s">
        <v>3700</v>
      </c>
      <c r="D15" s="268" t="s">
        <v>3702</v>
      </c>
      <c r="E15" s="268" t="s">
        <v>584</v>
      </c>
      <c r="F15" s="381">
        <v>488105</v>
      </c>
      <c r="G15" s="267">
        <v>4.55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44110</v>
      </c>
      <c r="B16" s="267">
        <v>540190</v>
      </c>
      <c r="C16" s="268" t="s">
        <v>3703</v>
      </c>
      <c r="D16" s="268" t="s">
        <v>3704</v>
      </c>
      <c r="E16" s="268" t="s">
        <v>583</v>
      </c>
      <c r="F16" s="381">
        <v>25000</v>
      </c>
      <c r="G16" s="267">
        <v>9.81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44110</v>
      </c>
      <c r="B17" s="267">
        <v>540190</v>
      </c>
      <c r="C17" s="268" t="s">
        <v>3703</v>
      </c>
      <c r="D17" s="268" t="s">
        <v>3705</v>
      </c>
      <c r="E17" s="268" t="s">
        <v>583</v>
      </c>
      <c r="F17" s="381">
        <v>25000</v>
      </c>
      <c r="G17" s="267">
        <v>9.81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44110</v>
      </c>
      <c r="B18" s="267">
        <v>540190</v>
      </c>
      <c r="C18" s="268" t="s">
        <v>3703</v>
      </c>
      <c r="D18" s="268" t="s">
        <v>3706</v>
      </c>
      <c r="E18" s="268" t="s">
        <v>583</v>
      </c>
      <c r="F18" s="381">
        <v>25000</v>
      </c>
      <c r="G18" s="267">
        <v>9.81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44110</v>
      </c>
      <c r="B19" s="267">
        <v>540190</v>
      </c>
      <c r="C19" s="268" t="s">
        <v>3703</v>
      </c>
      <c r="D19" s="268" t="s">
        <v>3707</v>
      </c>
      <c r="E19" s="268" t="s">
        <v>584</v>
      </c>
      <c r="F19" s="381">
        <v>75000</v>
      </c>
      <c r="G19" s="267">
        <v>9.81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44110</v>
      </c>
      <c r="B20" s="267">
        <v>532326</v>
      </c>
      <c r="C20" s="268" t="s">
        <v>1655</v>
      </c>
      <c r="D20" s="268" t="s">
        <v>3708</v>
      </c>
      <c r="E20" s="268" t="s">
        <v>583</v>
      </c>
      <c r="F20" s="381">
        <v>220000</v>
      </c>
      <c r="G20" s="267">
        <v>33.15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44110</v>
      </c>
      <c r="B21" s="267">
        <v>532326</v>
      </c>
      <c r="C21" s="268" t="s">
        <v>1655</v>
      </c>
      <c r="D21" s="268" t="s">
        <v>3709</v>
      </c>
      <c r="E21" s="268" t="s">
        <v>584</v>
      </c>
      <c r="F21" s="381">
        <v>220000</v>
      </c>
      <c r="G21" s="267">
        <v>33.15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44110</v>
      </c>
      <c r="B22" s="267">
        <v>514034</v>
      </c>
      <c r="C22" s="268" t="s">
        <v>1696</v>
      </c>
      <c r="D22" s="268" t="s">
        <v>3710</v>
      </c>
      <c r="E22" s="268" t="s">
        <v>583</v>
      </c>
      <c r="F22" s="381">
        <v>700000</v>
      </c>
      <c r="G22" s="267">
        <v>7.59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44110</v>
      </c>
      <c r="B23" s="267">
        <v>514034</v>
      </c>
      <c r="C23" s="268" t="s">
        <v>1696</v>
      </c>
      <c r="D23" s="268" t="s">
        <v>3688</v>
      </c>
      <c r="E23" s="268" t="s">
        <v>584</v>
      </c>
      <c r="F23" s="381">
        <v>700000</v>
      </c>
      <c r="G23" s="267">
        <v>7.59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44110</v>
      </c>
      <c r="B24" s="267">
        <v>507180</v>
      </c>
      <c r="C24" s="268" t="s">
        <v>3711</v>
      </c>
      <c r="D24" s="268" t="s">
        <v>3712</v>
      </c>
      <c r="E24" s="268" t="s">
        <v>584</v>
      </c>
      <c r="F24" s="381">
        <v>76829</v>
      </c>
      <c r="G24" s="267">
        <v>37.020000000000003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44110</v>
      </c>
      <c r="B25" s="267">
        <v>507912</v>
      </c>
      <c r="C25" s="268" t="s">
        <v>3687</v>
      </c>
      <c r="D25" s="268" t="s">
        <v>3713</v>
      </c>
      <c r="E25" s="268" t="s">
        <v>583</v>
      </c>
      <c r="F25" s="381">
        <v>100000</v>
      </c>
      <c r="G25" s="267">
        <v>68.5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44110</v>
      </c>
      <c r="B26" s="267">
        <v>507912</v>
      </c>
      <c r="C26" s="268" t="s">
        <v>3687</v>
      </c>
      <c r="D26" s="268" t="s">
        <v>3688</v>
      </c>
      <c r="E26" s="268" t="s">
        <v>584</v>
      </c>
      <c r="F26" s="381">
        <v>100000</v>
      </c>
      <c r="G26" s="267">
        <v>68.5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44110</v>
      </c>
      <c r="B27" s="267">
        <v>506919</v>
      </c>
      <c r="C27" s="268" t="s">
        <v>3714</v>
      </c>
      <c r="D27" s="268" t="s">
        <v>3715</v>
      </c>
      <c r="E27" s="268" t="s">
        <v>584</v>
      </c>
      <c r="F27" s="381">
        <v>50236</v>
      </c>
      <c r="G27" s="267">
        <v>96.9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44110</v>
      </c>
      <c r="B28" s="267">
        <v>538401</v>
      </c>
      <c r="C28" s="268" t="s">
        <v>3689</v>
      </c>
      <c r="D28" s="268" t="s">
        <v>3716</v>
      </c>
      <c r="E28" s="268" t="s">
        <v>584</v>
      </c>
      <c r="F28" s="381">
        <v>43000</v>
      </c>
      <c r="G28" s="267">
        <v>118.45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44110</v>
      </c>
      <c r="B29" s="267">
        <v>506852</v>
      </c>
      <c r="C29" s="268" t="s">
        <v>3717</v>
      </c>
      <c r="D29" s="268" t="s">
        <v>3718</v>
      </c>
      <c r="E29" s="268" t="s">
        <v>583</v>
      </c>
      <c r="F29" s="381">
        <v>150000</v>
      </c>
      <c r="G29" s="267">
        <v>54.7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44110</v>
      </c>
      <c r="B30" s="267">
        <v>512099</v>
      </c>
      <c r="C30" s="268" t="s">
        <v>3719</v>
      </c>
      <c r="D30" s="268" t="s">
        <v>3720</v>
      </c>
      <c r="E30" s="268" t="s">
        <v>584</v>
      </c>
      <c r="F30" s="381">
        <v>3000</v>
      </c>
      <c r="G30" s="267">
        <v>18.95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44110</v>
      </c>
      <c r="B31" s="267">
        <v>512099</v>
      </c>
      <c r="C31" s="268" t="s">
        <v>3719</v>
      </c>
      <c r="D31" s="268" t="s">
        <v>3721</v>
      </c>
      <c r="E31" s="268" t="s">
        <v>583</v>
      </c>
      <c r="F31" s="381">
        <v>3000</v>
      </c>
      <c r="G31" s="267">
        <v>18.95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44110</v>
      </c>
      <c r="B32" s="267">
        <v>540159</v>
      </c>
      <c r="C32" s="268" t="s">
        <v>3722</v>
      </c>
      <c r="D32" s="268" t="s">
        <v>3707</v>
      </c>
      <c r="E32" s="268" t="s">
        <v>584</v>
      </c>
      <c r="F32" s="381">
        <v>60000</v>
      </c>
      <c r="G32" s="267">
        <v>19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44110</v>
      </c>
      <c r="B33" s="267">
        <v>538647</v>
      </c>
      <c r="C33" s="268" t="s">
        <v>3690</v>
      </c>
      <c r="D33" s="268" t="s">
        <v>3691</v>
      </c>
      <c r="E33" s="268" t="s">
        <v>584</v>
      </c>
      <c r="F33" s="381">
        <v>100000</v>
      </c>
      <c r="G33" s="267">
        <v>10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44110</v>
      </c>
      <c r="B34" s="267">
        <v>538647</v>
      </c>
      <c r="C34" s="268" t="s">
        <v>3690</v>
      </c>
      <c r="D34" s="268" t="s">
        <v>3692</v>
      </c>
      <c r="E34" s="268" t="s">
        <v>583</v>
      </c>
      <c r="F34" s="381">
        <v>99935</v>
      </c>
      <c r="G34" s="267">
        <v>10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44110</v>
      </c>
      <c r="B35" s="267">
        <v>531307</v>
      </c>
      <c r="C35" s="268" t="s">
        <v>3723</v>
      </c>
      <c r="D35" s="268" t="s">
        <v>3724</v>
      </c>
      <c r="E35" s="268" t="s">
        <v>584</v>
      </c>
      <c r="F35" s="381">
        <v>400000</v>
      </c>
      <c r="G35" s="267">
        <v>4.0999999999999996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44110</v>
      </c>
      <c r="B36" s="267">
        <v>531307</v>
      </c>
      <c r="C36" s="268" t="s">
        <v>3723</v>
      </c>
      <c r="D36" s="268" t="s">
        <v>3725</v>
      </c>
      <c r="E36" s="268" t="s">
        <v>583</v>
      </c>
      <c r="F36" s="381">
        <v>410003</v>
      </c>
      <c r="G36" s="267">
        <v>4.0999999999999996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44110</v>
      </c>
      <c r="B37" s="267">
        <v>531307</v>
      </c>
      <c r="C37" s="268" t="s">
        <v>3723</v>
      </c>
      <c r="D37" s="268" t="s">
        <v>3725</v>
      </c>
      <c r="E37" s="268" t="s">
        <v>584</v>
      </c>
      <c r="F37" s="381">
        <v>52698</v>
      </c>
      <c r="G37" s="267">
        <v>4.0999999999999996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44110</v>
      </c>
      <c r="B38" s="267">
        <v>531398</v>
      </c>
      <c r="C38" s="268" t="s">
        <v>3726</v>
      </c>
      <c r="D38" s="268" t="s">
        <v>3727</v>
      </c>
      <c r="E38" s="268" t="s">
        <v>583</v>
      </c>
      <c r="F38" s="381">
        <v>36000</v>
      </c>
      <c r="G38" s="267">
        <v>120.55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44110</v>
      </c>
      <c r="B39" s="267">
        <v>538496</v>
      </c>
      <c r="C39" s="268" t="s">
        <v>3728</v>
      </c>
      <c r="D39" s="268" t="s">
        <v>3729</v>
      </c>
      <c r="E39" s="268" t="s">
        <v>583</v>
      </c>
      <c r="F39" s="381">
        <v>321000</v>
      </c>
      <c r="G39" s="267">
        <v>3.5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44110</v>
      </c>
      <c r="B40" s="267">
        <v>538496</v>
      </c>
      <c r="C40" s="268" t="s">
        <v>3728</v>
      </c>
      <c r="D40" s="268" t="s">
        <v>3730</v>
      </c>
      <c r="E40" s="268" t="s">
        <v>584</v>
      </c>
      <c r="F40" s="381">
        <v>321000</v>
      </c>
      <c r="G40" s="267">
        <v>3.5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44110</v>
      </c>
      <c r="B41" s="267">
        <v>513305</v>
      </c>
      <c r="C41" s="268" t="s">
        <v>3731</v>
      </c>
      <c r="D41" s="268" t="s">
        <v>3732</v>
      </c>
      <c r="E41" s="268" t="s">
        <v>584</v>
      </c>
      <c r="F41" s="381">
        <v>98573</v>
      </c>
      <c r="G41" s="267">
        <v>3.75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44110</v>
      </c>
      <c r="B42" s="267">
        <v>513305</v>
      </c>
      <c r="C42" s="268" t="s">
        <v>3731</v>
      </c>
      <c r="D42" s="268" t="s">
        <v>3733</v>
      </c>
      <c r="E42" s="268" t="s">
        <v>583</v>
      </c>
      <c r="F42" s="381">
        <v>99000</v>
      </c>
      <c r="G42" s="267">
        <v>3.75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44110</v>
      </c>
      <c r="B43" s="267" t="s">
        <v>3734</v>
      </c>
      <c r="C43" s="268" t="s">
        <v>3735</v>
      </c>
      <c r="D43" s="268" t="s">
        <v>3736</v>
      </c>
      <c r="E43" s="268" t="s">
        <v>583</v>
      </c>
      <c r="F43" s="381">
        <v>300000</v>
      </c>
      <c r="G43" s="267">
        <v>5.5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44110</v>
      </c>
      <c r="B44" s="267" t="s">
        <v>3223</v>
      </c>
      <c r="C44" s="268" t="s">
        <v>3737</v>
      </c>
      <c r="D44" s="268" t="s">
        <v>3738</v>
      </c>
      <c r="E44" s="268" t="s">
        <v>583</v>
      </c>
      <c r="F44" s="381">
        <v>593998</v>
      </c>
      <c r="G44" s="267">
        <v>4.5999999999999996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44110</v>
      </c>
      <c r="B45" s="267" t="s">
        <v>3693</v>
      </c>
      <c r="C45" s="268" t="s">
        <v>3694</v>
      </c>
      <c r="D45" s="268" t="s">
        <v>3695</v>
      </c>
      <c r="E45" s="268" t="s">
        <v>583</v>
      </c>
      <c r="F45" s="381">
        <v>203086</v>
      </c>
      <c r="G45" s="267">
        <v>14.12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44110</v>
      </c>
      <c r="B46" s="267" t="s">
        <v>1377</v>
      </c>
      <c r="C46" s="268" t="s">
        <v>3739</v>
      </c>
      <c r="D46" s="268" t="s">
        <v>3679</v>
      </c>
      <c r="E46" s="268" t="s">
        <v>583</v>
      </c>
      <c r="F46" s="381">
        <v>353186</v>
      </c>
      <c r="G46" s="267">
        <v>105.75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44110</v>
      </c>
      <c r="B47" s="267" t="s">
        <v>1377</v>
      </c>
      <c r="C47" s="268" t="s">
        <v>3739</v>
      </c>
      <c r="D47" s="268" t="s">
        <v>3680</v>
      </c>
      <c r="E47" s="268" t="s">
        <v>583</v>
      </c>
      <c r="F47" s="381">
        <v>287464</v>
      </c>
      <c r="G47" s="267">
        <v>105.6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44110</v>
      </c>
      <c r="B48" s="267" t="s">
        <v>585</v>
      </c>
      <c r="C48" s="268" t="s">
        <v>3740</v>
      </c>
      <c r="D48" s="268" t="s">
        <v>3741</v>
      </c>
      <c r="E48" s="268" t="s">
        <v>583</v>
      </c>
      <c r="F48" s="381">
        <v>123707</v>
      </c>
      <c r="G48" s="267">
        <v>38.520000000000003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44110</v>
      </c>
      <c r="B49" s="267" t="s">
        <v>3526</v>
      </c>
      <c r="C49" s="268" t="s">
        <v>3742</v>
      </c>
      <c r="D49" s="268" t="s">
        <v>3743</v>
      </c>
      <c r="E49" s="268" t="s">
        <v>583</v>
      </c>
      <c r="F49" s="381">
        <v>150716</v>
      </c>
      <c r="G49" s="267">
        <v>37.54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44110</v>
      </c>
      <c r="B50" s="267" t="s">
        <v>183</v>
      </c>
      <c r="C50" s="268" t="s">
        <v>3744</v>
      </c>
      <c r="D50" s="268" t="s">
        <v>3745</v>
      </c>
      <c r="E50" s="268" t="s">
        <v>583</v>
      </c>
      <c r="F50" s="381">
        <v>17257410</v>
      </c>
      <c r="G50" s="267">
        <v>142.81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44110</v>
      </c>
      <c r="B51" s="267" t="s">
        <v>202</v>
      </c>
      <c r="C51" s="268" t="s">
        <v>3746</v>
      </c>
      <c r="D51" s="268" t="s">
        <v>3747</v>
      </c>
      <c r="E51" s="268" t="s">
        <v>583</v>
      </c>
      <c r="F51" s="381">
        <v>5858603</v>
      </c>
      <c r="G51" s="267">
        <v>211.46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44110</v>
      </c>
      <c r="B52" s="267" t="s">
        <v>3191</v>
      </c>
      <c r="C52" s="268" t="s">
        <v>3748</v>
      </c>
      <c r="D52" s="268" t="s">
        <v>3749</v>
      </c>
      <c r="E52" s="268" t="s">
        <v>584</v>
      </c>
      <c r="F52" s="381">
        <v>85000</v>
      </c>
      <c r="G52" s="267">
        <v>5.04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44110</v>
      </c>
      <c r="B53" s="267" t="s">
        <v>3734</v>
      </c>
      <c r="C53" s="268" t="s">
        <v>3735</v>
      </c>
      <c r="D53" s="268" t="s">
        <v>3730</v>
      </c>
      <c r="E53" s="268" t="s">
        <v>584</v>
      </c>
      <c r="F53" s="381">
        <v>300000</v>
      </c>
      <c r="G53" s="267">
        <v>5.5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44110</v>
      </c>
      <c r="B54" s="267" t="s">
        <v>3223</v>
      </c>
      <c r="C54" s="268" t="s">
        <v>3737</v>
      </c>
      <c r="D54" s="268" t="s">
        <v>3750</v>
      </c>
      <c r="E54" s="268" t="s">
        <v>584</v>
      </c>
      <c r="F54" s="381">
        <v>600000</v>
      </c>
      <c r="G54" s="267">
        <v>4.5999999999999996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44110</v>
      </c>
      <c r="B55" s="267" t="s">
        <v>3693</v>
      </c>
      <c r="C55" s="268" t="s">
        <v>3694</v>
      </c>
      <c r="D55" s="268" t="s">
        <v>3751</v>
      </c>
      <c r="E55" s="268" t="s">
        <v>584</v>
      </c>
      <c r="F55" s="381">
        <v>80620</v>
      </c>
      <c r="G55" s="267">
        <v>14.26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44110</v>
      </c>
      <c r="B56" s="267" t="s">
        <v>1357</v>
      </c>
      <c r="C56" s="268" t="s">
        <v>3752</v>
      </c>
      <c r="D56" s="268" t="s">
        <v>3753</v>
      </c>
      <c r="E56" s="268" t="s">
        <v>584</v>
      </c>
      <c r="F56" s="381">
        <v>868984</v>
      </c>
      <c r="G56" s="267">
        <v>57.8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44110</v>
      </c>
      <c r="B57" s="267" t="s">
        <v>1377</v>
      </c>
      <c r="C57" s="268" t="s">
        <v>3739</v>
      </c>
      <c r="D57" s="268" t="s">
        <v>3679</v>
      </c>
      <c r="E57" s="268" t="s">
        <v>584</v>
      </c>
      <c r="F57" s="381">
        <v>357574</v>
      </c>
      <c r="G57" s="267">
        <v>105.75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44110</v>
      </c>
      <c r="B58" s="267" t="s">
        <v>1377</v>
      </c>
      <c r="C58" s="268" t="s">
        <v>3739</v>
      </c>
      <c r="D58" s="268" t="s">
        <v>3680</v>
      </c>
      <c r="E58" s="268" t="s">
        <v>584</v>
      </c>
      <c r="F58" s="381">
        <v>287464</v>
      </c>
      <c r="G58" s="267">
        <v>105.68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44110</v>
      </c>
      <c r="B59" s="267" t="s">
        <v>585</v>
      </c>
      <c r="C59" s="268" t="s">
        <v>3740</v>
      </c>
      <c r="D59" s="268" t="s">
        <v>3741</v>
      </c>
      <c r="E59" s="268" t="s">
        <v>584</v>
      </c>
      <c r="F59" s="381">
        <v>131809</v>
      </c>
      <c r="G59" s="267">
        <v>38.85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44110</v>
      </c>
      <c r="B60" s="267" t="s">
        <v>3526</v>
      </c>
      <c r="C60" s="268" t="s">
        <v>3742</v>
      </c>
      <c r="D60" s="268" t="s">
        <v>3743</v>
      </c>
      <c r="E60" s="268" t="s">
        <v>584</v>
      </c>
      <c r="F60" s="381">
        <v>103526</v>
      </c>
      <c r="G60" s="267">
        <v>37.79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44110</v>
      </c>
      <c r="B61" s="267" t="s">
        <v>183</v>
      </c>
      <c r="C61" s="268" t="s">
        <v>3744</v>
      </c>
      <c r="D61" s="268" t="s">
        <v>3745</v>
      </c>
      <c r="E61" s="268" t="s">
        <v>584</v>
      </c>
      <c r="F61" s="381">
        <v>18332341</v>
      </c>
      <c r="G61" s="267">
        <v>142.9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workbookViewId="0">
      <selection activeCell="L29" sqref="L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44111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1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9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9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1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3643</v>
      </c>
      <c r="K12" s="434">
        <f t="shared" ref="K12" si="3">H12-F12</f>
        <v>10.5</v>
      </c>
      <c r="L12" s="459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9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1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20" customFormat="1" ht="14.25">
      <c r="A14" s="427">
        <v>5</v>
      </c>
      <c r="B14" s="428">
        <v>44088</v>
      </c>
      <c r="C14" s="429"/>
      <c r="D14" s="430" t="s">
        <v>106</v>
      </c>
      <c r="E14" s="431" t="s">
        <v>600</v>
      </c>
      <c r="F14" s="432">
        <v>663</v>
      </c>
      <c r="G14" s="431">
        <v>630</v>
      </c>
      <c r="H14" s="431">
        <v>692</v>
      </c>
      <c r="I14" s="433">
        <v>730</v>
      </c>
      <c r="J14" s="434" t="s">
        <v>3658</v>
      </c>
      <c r="K14" s="434">
        <f t="shared" ref="K14" si="6">H14-F14</f>
        <v>29</v>
      </c>
      <c r="L14" s="459">
        <f t="shared" ref="L14" si="7">(F14*-0.8)/100</f>
        <v>-5.3039999999999994</v>
      </c>
      <c r="M14" s="435">
        <f t="shared" ref="M14" si="8">(K14+L14)/F14</f>
        <v>3.5740573152337862E-2</v>
      </c>
      <c r="N14" s="436" t="s">
        <v>599</v>
      </c>
      <c r="O14" s="437">
        <v>44102</v>
      </c>
      <c r="Q14" s="421"/>
      <c r="R14" s="422" t="s">
        <v>3186</v>
      </c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 s="420" customFormat="1" ht="14.25">
      <c r="A15" s="383">
        <v>6</v>
      </c>
      <c r="B15" s="408">
        <v>44091</v>
      </c>
      <c r="C15" s="415"/>
      <c r="D15" s="449" t="s">
        <v>174</v>
      </c>
      <c r="E15" s="416" t="s">
        <v>600</v>
      </c>
      <c r="F15" s="416" t="s">
        <v>3641</v>
      </c>
      <c r="G15" s="424">
        <v>1180</v>
      </c>
      <c r="H15" s="416"/>
      <c r="I15" s="411" t="s">
        <v>3642</v>
      </c>
      <c r="J15" s="417" t="s">
        <v>601</v>
      </c>
      <c r="K15" s="417"/>
      <c r="L15" s="461"/>
      <c r="M15" s="417"/>
      <c r="N15" s="418"/>
      <c r="O15" s="419"/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383">
        <v>7</v>
      </c>
      <c r="B16" s="408">
        <v>44096</v>
      </c>
      <c r="C16" s="415"/>
      <c r="D16" s="449" t="s">
        <v>802</v>
      </c>
      <c r="E16" s="416" t="s">
        <v>600</v>
      </c>
      <c r="F16" s="416" t="s">
        <v>3648</v>
      </c>
      <c r="G16" s="424">
        <v>980</v>
      </c>
      <c r="H16" s="416"/>
      <c r="I16" s="411">
        <v>1150</v>
      </c>
      <c r="J16" s="417" t="s">
        <v>601</v>
      </c>
      <c r="K16" s="417"/>
      <c r="L16" s="461"/>
      <c r="M16" s="417"/>
      <c r="N16" s="418"/>
      <c r="O16" s="419"/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9" t="s">
        <v>128</v>
      </c>
      <c r="E17" s="416" t="s">
        <v>600</v>
      </c>
      <c r="F17" s="416" t="s">
        <v>3649</v>
      </c>
      <c r="G17" s="424">
        <v>166</v>
      </c>
      <c r="H17" s="416"/>
      <c r="I17" s="411" t="s">
        <v>3650</v>
      </c>
      <c r="J17" s="417" t="s">
        <v>601</v>
      </c>
      <c r="K17" s="417"/>
      <c r="L17" s="461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3651</v>
      </c>
      <c r="J18" s="434" t="s">
        <v>3661</v>
      </c>
      <c r="K18" s="434">
        <f t="shared" ref="K18" si="9">H18-F18</f>
        <v>82.5</v>
      </c>
      <c r="L18" s="459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3652</v>
      </c>
      <c r="J19" s="434" t="s">
        <v>3657</v>
      </c>
      <c r="K19" s="434">
        <f t="shared" ref="K19" si="10">H19-F19</f>
        <v>14</v>
      </c>
      <c r="L19" s="459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383">
        <v>11</v>
      </c>
      <c r="B20" s="408">
        <v>44103</v>
      </c>
      <c r="C20" s="415"/>
      <c r="D20" s="449" t="s">
        <v>3636</v>
      </c>
      <c r="E20" s="416" t="s">
        <v>600</v>
      </c>
      <c r="F20" s="416" t="s">
        <v>3660</v>
      </c>
      <c r="G20" s="424">
        <v>163</v>
      </c>
      <c r="H20" s="416"/>
      <c r="I20" s="411">
        <v>195</v>
      </c>
      <c r="J20" s="503" t="s">
        <v>601</v>
      </c>
      <c r="K20" s="503"/>
      <c r="L20" s="461"/>
      <c r="M20" s="503"/>
      <c r="N20" s="418"/>
      <c r="O20" s="419"/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383">
        <v>12</v>
      </c>
      <c r="B21" s="408">
        <v>44103</v>
      </c>
      <c r="C21" s="415"/>
      <c r="D21" s="449" t="s">
        <v>3662</v>
      </c>
      <c r="E21" s="416" t="s">
        <v>600</v>
      </c>
      <c r="F21" s="416" t="s">
        <v>3663</v>
      </c>
      <c r="G21" s="424">
        <v>735</v>
      </c>
      <c r="H21" s="416"/>
      <c r="I21" s="411" t="s">
        <v>3664</v>
      </c>
      <c r="J21" s="503" t="s">
        <v>601</v>
      </c>
      <c r="K21" s="503"/>
      <c r="L21" s="461"/>
      <c r="M21" s="503"/>
      <c r="N21" s="418"/>
      <c r="O21" s="419"/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7">
        <v>13</v>
      </c>
      <c r="B22" s="444">
        <v>44105</v>
      </c>
      <c r="C22" s="468"/>
      <c r="D22" s="481" t="s">
        <v>3673</v>
      </c>
      <c r="E22" s="469" t="s">
        <v>600</v>
      </c>
      <c r="F22" s="509">
        <v>1787.5</v>
      </c>
      <c r="G22" s="472">
        <v>1690</v>
      </c>
      <c r="H22" s="469">
        <v>1935</v>
      </c>
      <c r="I22" s="470" t="s">
        <v>3674</v>
      </c>
      <c r="J22" s="443" t="s">
        <v>3756</v>
      </c>
      <c r="K22" s="443">
        <f t="shared" ref="K22" si="11">H22-F22</f>
        <v>147.5</v>
      </c>
      <c r="L22" s="458">
        <f>(F22*-0.7)/100</f>
        <v>-12.512499999999999</v>
      </c>
      <c r="M22" s="446">
        <f>(K22+L22)/F22</f>
        <v>7.5517482517482526E-2</v>
      </c>
      <c r="N22" s="447" t="s">
        <v>599</v>
      </c>
      <c r="O22" s="482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383">
        <v>14</v>
      </c>
      <c r="B23" s="408">
        <v>44110</v>
      </c>
      <c r="C23" s="415"/>
      <c r="D23" s="449" t="s">
        <v>138</v>
      </c>
      <c r="E23" s="416" t="s">
        <v>600</v>
      </c>
      <c r="F23" s="416" t="s">
        <v>3754</v>
      </c>
      <c r="G23" s="424">
        <v>590</v>
      </c>
      <c r="H23" s="416"/>
      <c r="I23" s="411">
        <v>690</v>
      </c>
      <c r="J23" s="503" t="s">
        <v>601</v>
      </c>
      <c r="K23" s="503"/>
      <c r="L23" s="461"/>
      <c r="M23" s="503"/>
      <c r="N23" s="418"/>
      <c r="O23" s="419"/>
      <c r="Q23" s="421"/>
      <c r="R23" s="422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9" t="s">
        <v>142</v>
      </c>
      <c r="E24" s="416" t="s">
        <v>600</v>
      </c>
      <c r="F24" s="416" t="s">
        <v>3755</v>
      </c>
      <c r="G24" s="424">
        <v>6600</v>
      </c>
      <c r="H24" s="416"/>
      <c r="I24" s="411">
        <v>7450</v>
      </c>
      <c r="J24" s="503" t="s">
        <v>601</v>
      </c>
      <c r="K24" s="503"/>
      <c r="L24" s="461"/>
      <c r="M24" s="503"/>
      <c r="N24" s="418"/>
      <c r="O24" s="419"/>
      <c r="Q24" s="421"/>
      <c r="R24" s="422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/>
      <c r="B25" s="408"/>
      <c r="C25" s="415"/>
      <c r="D25" s="449"/>
      <c r="E25" s="416"/>
      <c r="F25" s="416"/>
      <c r="G25" s="424"/>
      <c r="H25" s="416"/>
      <c r="I25" s="411"/>
      <c r="J25" s="503"/>
      <c r="K25" s="503"/>
      <c r="L25" s="461"/>
      <c r="M25" s="503"/>
      <c r="N25" s="418"/>
      <c r="O25" s="419"/>
      <c r="Q25" s="421"/>
      <c r="R25" s="422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/>
      <c r="B26" s="408"/>
      <c r="C26" s="415"/>
      <c r="D26" s="449"/>
      <c r="E26" s="416"/>
      <c r="F26" s="416"/>
      <c r="G26" s="424"/>
      <c r="H26" s="416"/>
      <c r="I26" s="411"/>
      <c r="J26" s="503"/>
      <c r="K26" s="503"/>
      <c r="L26" s="461"/>
      <c r="M26" s="503"/>
      <c r="N26" s="418"/>
      <c r="O26" s="419"/>
      <c r="Q26" s="421"/>
      <c r="R26" s="422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9"/>
      <c r="E27" s="416"/>
      <c r="F27" s="416"/>
      <c r="G27" s="424"/>
      <c r="H27" s="416"/>
      <c r="I27" s="411"/>
      <c r="J27" s="503"/>
      <c r="K27" s="503"/>
      <c r="L27" s="461"/>
      <c r="M27" s="503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9"/>
      <c r="E28" s="416"/>
      <c r="F28" s="416"/>
      <c r="G28" s="424"/>
      <c r="H28" s="416"/>
      <c r="I28" s="411"/>
      <c r="J28" s="503"/>
      <c r="K28" s="503"/>
      <c r="L28" s="461"/>
      <c r="M28" s="503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9"/>
      <c r="E29" s="416"/>
      <c r="F29" s="416"/>
      <c r="G29" s="424"/>
      <c r="H29" s="416"/>
      <c r="I29" s="411"/>
      <c r="J29" s="503"/>
      <c r="K29" s="503"/>
      <c r="L29" s="461"/>
      <c r="M29" s="503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9"/>
      <c r="E30" s="416"/>
      <c r="F30" s="416"/>
      <c r="G30" s="424"/>
      <c r="H30" s="416"/>
      <c r="I30" s="411"/>
      <c r="J30" s="503"/>
      <c r="K30" s="503"/>
      <c r="L30" s="461"/>
      <c r="M30" s="503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9"/>
      <c r="E31" s="416"/>
      <c r="F31" s="416"/>
      <c r="G31" s="424"/>
      <c r="H31" s="416"/>
      <c r="I31" s="411"/>
      <c r="J31" s="503"/>
      <c r="K31" s="503"/>
      <c r="L31" s="461"/>
      <c r="M31" s="503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9"/>
      <c r="E32" s="416"/>
      <c r="F32" s="416"/>
      <c r="G32" s="424"/>
      <c r="H32" s="416"/>
      <c r="I32" s="411"/>
      <c r="J32" s="503"/>
      <c r="K32" s="503"/>
      <c r="L32" s="461"/>
      <c r="M32" s="503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2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3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4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4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4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5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6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383">
        <v>1</v>
      </c>
      <c r="B40" s="408">
        <v>44102</v>
      </c>
      <c r="C40" s="415"/>
      <c r="D40" s="449" t="s">
        <v>3654</v>
      </c>
      <c r="E40" s="416" t="s">
        <v>600</v>
      </c>
      <c r="F40" s="501" t="s">
        <v>3655</v>
      </c>
      <c r="G40" s="424">
        <v>602</v>
      </c>
      <c r="H40" s="416"/>
      <c r="I40" s="411" t="s">
        <v>3656</v>
      </c>
      <c r="J40" s="501" t="s">
        <v>601</v>
      </c>
      <c r="K40" s="501"/>
      <c r="L40" s="502"/>
      <c r="M40" s="497"/>
      <c r="N40" s="503"/>
      <c r="O40" s="475"/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3">
        <v>2</v>
      </c>
      <c r="B41" s="438">
        <v>44104</v>
      </c>
      <c r="C41" s="441"/>
      <c r="D41" s="484" t="s">
        <v>3665</v>
      </c>
      <c r="E41" s="442" t="s">
        <v>600</v>
      </c>
      <c r="F41" s="498">
        <v>967.5</v>
      </c>
      <c r="G41" s="485">
        <v>940</v>
      </c>
      <c r="H41" s="442">
        <v>940</v>
      </c>
      <c r="I41" s="486">
        <v>1025</v>
      </c>
      <c r="J41" s="479" t="s">
        <v>3675</v>
      </c>
      <c r="K41" s="479">
        <f t="shared" ref="K41:K43" si="12">H41-F41</f>
        <v>-27.5</v>
      </c>
      <c r="L41" s="460">
        <f t="shared" ref="L41:L42" si="13">(F41*-0.7)/100</f>
        <v>-6.7725</v>
      </c>
      <c r="M41" s="425">
        <f t="shared" ref="M41:M43" si="14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7">
        <v>3</v>
      </c>
      <c r="B42" s="444">
        <v>44104</v>
      </c>
      <c r="C42" s="468"/>
      <c r="D42" s="481" t="s">
        <v>3666</v>
      </c>
      <c r="E42" s="469" t="s">
        <v>600</v>
      </c>
      <c r="F42" s="509">
        <v>802.5</v>
      </c>
      <c r="G42" s="472">
        <v>770</v>
      </c>
      <c r="H42" s="469">
        <v>821</v>
      </c>
      <c r="I42" s="470" t="s">
        <v>3653</v>
      </c>
      <c r="J42" s="443" t="s">
        <v>3628</v>
      </c>
      <c r="K42" s="443">
        <f t="shared" si="12"/>
        <v>18.5</v>
      </c>
      <c r="L42" s="458">
        <f t="shared" si="13"/>
        <v>-5.6174999999999997</v>
      </c>
      <c r="M42" s="446">
        <f t="shared" si="14"/>
        <v>1.6052959501557634E-2</v>
      </c>
      <c r="N42" s="447" t="s">
        <v>599</v>
      </c>
      <c r="O42" s="482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7">
        <v>4</v>
      </c>
      <c r="B43" s="444">
        <v>44105</v>
      </c>
      <c r="C43" s="468"/>
      <c r="D43" s="481" t="s">
        <v>3667</v>
      </c>
      <c r="E43" s="469" t="s">
        <v>600</v>
      </c>
      <c r="F43" s="509">
        <v>334</v>
      </c>
      <c r="G43" s="472">
        <v>323</v>
      </c>
      <c r="H43" s="469">
        <v>339.5</v>
      </c>
      <c r="I43" s="470">
        <v>355</v>
      </c>
      <c r="J43" s="443" t="s">
        <v>3646</v>
      </c>
      <c r="K43" s="443">
        <f t="shared" si="12"/>
        <v>5.5</v>
      </c>
      <c r="L43" s="458">
        <f>(F43*-0.07)/100</f>
        <v>-0.23380000000000004</v>
      </c>
      <c r="M43" s="446">
        <f t="shared" si="14"/>
        <v>1.5767065868263472E-2</v>
      </c>
      <c r="N43" s="447" t="s">
        <v>599</v>
      </c>
      <c r="O43" s="450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9" t="s">
        <v>3669</v>
      </c>
      <c r="E44" s="416" t="s">
        <v>600</v>
      </c>
      <c r="F44" s="501" t="s">
        <v>3670</v>
      </c>
      <c r="G44" s="424">
        <v>648</v>
      </c>
      <c r="H44" s="416"/>
      <c r="I44" s="411">
        <v>700</v>
      </c>
      <c r="J44" s="501" t="s">
        <v>601</v>
      </c>
      <c r="K44" s="501"/>
      <c r="L44" s="502"/>
      <c r="M44" s="497"/>
      <c r="N44" s="503"/>
      <c r="O44" s="475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7">
        <v>6</v>
      </c>
      <c r="B45" s="444">
        <v>44109</v>
      </c>
      <c r="C45" s="468"/>
      <c r="D45" s="481" t="s">
        <v>3681</v>
      </c>
      <c r="E45" s="469" t="s">
        <v>600</v>
      </c>
      <c r="F45" s="509">
        <v>396</v>
      </c>
      <c r="G45" s="472">
        <v>385</v>
      </c>
      <c r="H45" s="469">
        <v>402.5</v>
      </c>
      <c r="I45" s="470">
        <v>425</v>
      </c>
      <c r="J45" s="443" t="s">
        <v>3685</v>
      </c>
      <c r="K45" s="443">
        <f t="shared" ref="K45:K48" si="15">H45-F45</f>
        <v>6.5</v>
      </c>
      <c r="L45" s="458">
        <f>(F45*-0.07)/100</f>
        <v>-0.2772</v>
      </c>
      <c r="M45" s="446">
        <f t="shared" ref="M45:M47" si="16">(K45+L45)/F45</f>
        <v>1.5714141414141417E-2</v>
      </c>
      <c r="N45" s="447" t="s">
        <v>599</v>
      </c>
      <c r="O45" s="450">
        <v>44109</v>
      </c>
      <c r="P45" s="7"/>
      <c r="Q45" s="7"/>
      <c r="R45" s="344"/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7">
        <v>7</v>
      </c>
      <c r="B46" s="444">
        <v>44109</v>
      </c>
      <c r="C46" s="468"/>
      <c r="D46" s="481" t="s">
        <v>266</v>
      </c>
      <c r="E46" s="469" t="s">
        <v>600</v>
      </c>
      <c r="F46" s="509">
        <v>2550</v>
      </c>
      <c r="G46" s="472">
        <v>2475</v>
      </c>
      <c r="H46" s="469">
        <v>2612.5</v>
      </c>
      <c r="I46" s="470">
        <v>2600</v>
      </c>
      <c r="J46" s="443" t="s">
        <v>3757</v>
      </c>
      <c r="K46" s="443">
        <f t="shared" si="15"/>
        <v>62.5</v>
      </c>
      <c r="L46" s="458">
        <f t="shared" ref="L46:L47" si="17">(F46*-0.7)/100</f>
        <v>-17.850000000000001</v>
      </c>
      <c r="M46" s="446">
        <f t="shared" si="16"/>
        <v>1.7509803921568628E-2</v>
      </c>
      <c r="N46" s="447" t="s">
        <v>599</v>
      </c>
      <c r="O46" s="482">
        <v>44110</v>
      </c>
      <c r="P46" s="7"/>
      <c r="Q46" s="7"/>
      <c r="R46" s="344"/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7">
        <v>8</v>
      </c>
      <c r="B47" s="444">
        <v>44109</v>
      </c>
      <c r="C47" s="468"/>
      <c r="D47" s="481" t="s">
        <v>3667</v>
      </c>
      <c r="E47" s="469" t="s">
        <v>600</v>
      </c>
      <c r="F47" s="509">
        <v>335</v>
      </c>
      <c r="G47" s="472">
        <v>323</v>
      </c>
      <c r="H47" s="469">
        <v>344</v>
      </c>
      <c r="I47" s="470">
        <v>355</v>
      </c>
      <c r="J47" s="443" t="s">
        <v>3405</v>
      </c>
      <c r="K47" s="443">
        <f t="shared" si="15"/>
        <v>9</v>
      </c>
      <c r="L47" s="458">
        <f t="shared" si="17"/>
        <v>-2.3449999999999998</v>
      </c>
      <c r="M47" s="446">
        <f t="shared" si="16"/>
        <v>1.9865671641791045E-2</v>
      </c>
      <c r="N47" s="447" t="s">
        <v>599</v>
      </c>
      <c r="O47" s="482">
        <v>44110</v>
      </c>
      <c r="P47" s="7"/>
      <c r="Q47" s="7"/>
      <c r="R47" s="344"/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7">
        <v>9</v>
      </c>
      <c r="B48" s="444">
        <v>44110</v>
      </c>
      <c r="C48" s="468"/>
      <c r="D48" s="481" t="s">
        <v>135</v>
      </c>
      <c r="E48" s="469" t="s">
        <v>600</v>
      </c>
      <c r="F48" s="509">
        <v>283.5</v>
      </c>
      <c r="G48" s="472">
        <v>276</v>
      </c>
      <c r="H48" s="469">
        <v>291.5</v>
      </c>
      <c r="I48" s="470">
        <v>300</v>
      </c>
      <c r="J48" s="443" t="s">
        <v>3758</v>
      </c>
      <c r="K48" s="443">
        <f t="shared" si="15"/>
        <v>8</v>
      </c>
      <c r="L48" s="458">
        <f>(F48*-0.07)/100</f>
        <v>-0.19845000000000002</v>
      </c>
      <c r="M48" s="446">
        <f t="shared" ref="M48" si="18">(K48+L48)/F48</f>
        <v>2.7518694885361551E-2</v>
      </c>
      <c r="N48" s="447" t="s">
        <v>599</v>
      </c>
      <c r="O48" s="450">
        <v>44110</v>
      </c>
      <c r="P48" s="7"/>
      <c r="Q48" s="7"/>
      <c r="R48" s="344"/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4" customFormat="1" ht="15" customHeight="1">
      <c r="A49" s="383"/>
      <c r="B49" s="408"/>
      <c r="C49" s="415"/>
      <c r="D49" s="449"/>
      <c r="E49" s="416"/>
      <c r="F49" s="501"/>
      <c r="G49" s="424"/>
      <c r="H49" s="416"/>
      <c r="I49" s="411"/>
      <c r="J49" s="501"/>
      <c r="K49" s="501"/>
      <c r="L49" s="502"/>
      <c r="M49" s="497"/>
      <c r="N49" s="503"/>
      <c r="O49" s="475"/>
      <c r="P49" s="7"/>
      <c r="Q49" s="7"/>
      <c r="R49" s="344"/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4" customFormat="1" ht="15" customHeight="1">
      <c r="A50" s="383"/>
      <c r="B50" s="408"/>
      <c r="C50" s="415"/>
      <c r="D50" s="449"/>
      <c r="E50" s="416"/>
      <c r="F50" s="501"/>
      <c r="G50" s="424"/>
      <c r="H50" s="416"/>
      <c r="I50" s="411"/>
      <c r="J50" s="501"/>
      <c r="K50" s="501"/>
      <c r="L50" s="502"/>
      <c r="M50" s="497"/>
      <c r="N50" s="503"/>
      <c r="O50" s="475"/>
      <c r="P50" s="7"/>
      <c r="Q50" s="7"/>
      <c r="R50" s="344"/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4" customFormat="1" ht="15" customHeight="1">
      <c r="A51" s="383"/>
      <c r="B51" s="408"/>
      <c r="C51" s="415"/>
      <c r="D51" s="449"/>
      <c r="E51" s="416"/>
      <c r="F51" s="501"/>
      <c r="G51" s="424"/>
      <c r="H51" s="416"/>
      <c r="I51" s="411"/>
      <c r="J51" s="501"/>
      <c r="K51" s="501"/>
      <c r="L51" s="502"/>
      <c r="M51" s="497"/>
      <c r="N51" s="503"/>
      <c r="O51" s="475"/>
      <c r="P51" s="7"/>
      <c r="Q51" s="7"/>
      <c r="R51" s="344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4" customFormat="1" ht="15" customHeight="1">
      <c r="A52" s="383"/>
      <c r="B52" s="408"/>
      <c r="C52" s="415"/>
      <c r="D52" s="449"/>
      <c r="E52" s="416"/>
      <c r="F52" s="501"/>
      <c r="G52" s="424"/>
      <c r="H52" s="416"/>
      <c r="I52" s="411"/>
      <c r="J52" s="501"/>
      <c r="K52" s="501"/>
      <c r="L52" s="502"/>
      <c r="M52" s="497"/>
      <c r="N52" s="503"/>
      <c r="O52" s="475"/>
      <c r="P52" s="7"/>
      <c r="Q52" s="7"/>
      <c r="R52" s="344"/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4" customFormat="1" ht="15" customHeight="1">
      <c r="A53" s="383"/>
      <c r="B53" s="408"/>
      <c r="C53" s="415"/>
      <c r="D53" s="449"/>
      <c r="E53" s="416"/>
      <c r="F53" s="501"/>
      <c r="G53" s="424"/>
      <c r="H53" s="416"/>
      <c r="I53" s="411"/>
      <c r="J53" s="501"/>
      <c r="K53" s="501"/>
      <c r="L53" s="502"/>
      <c r="M53" s="497"/>
      <c r="N53" s="503"/>
      <c r="O53" s="475"/>
      <c r="P53" s="7"/>
      <c r="Q53" s="7"/>
      <c r="R53" s="344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9" customFormat="1" ht="15" customHeight="1">
      <c r="A54" s="476"/>
      <c r="B54" s="408"/>
      <c r="C54" s="451"/>
      <c r="D54" s="452"/>
      <c r="E54" s="453"/>
      <c r="F54" s="453"/>
      <c r="G54" s="454"/>
      <c r="H54" s="454"/>
      <c r="I54" s="453"/>
      <c r="J54" s="453"/>
      <c r="K54" s="453"/>
      <c r="L54" s="453"/>
      <c r="M54" s="453"/>
      <c r="N54" s="453"/>
      <c r="O54" s="453"/>
      <c r="P54" s="64"/>
      <c r="Q54" s="64"/>
      <c r="R54" s="414"/>
      <c r="S54" s="6"/>
      <c r="T54" s="6"/>
      <c r="U54" s="6"/>
      <c r="V54" s="6"/>
      <c r="W54" s="6"/>
      <c r="X54" s="6"/>
      <c r="Y54" s="6"/>
      <c r="Z54" s="6"/>
      <c r="AA54" s="6"/>
    </row>
    <row r="55" spans="1:34" ht="15" customHeight="1">
      <c r="A55" s="5"/>
      <c r="B55" s="477"/>
      <c r="C55" s="5"/>
      <c r="D55" s="5"/>
      <c r="E55" s="5"/>
      <c r="F55" s="82"/>
      <c r="G55" s="82"/>
      <c r="H55" s="82"/>
      <c r="I55" s="82"/>
      <c r="J55" s="42"/>
      <c r="K55" s="82"/>
      <c r="L55" s="82"/>
      <c r="M55" s="35"/>
      <c r="N55" s="478"/>
      <c r="O55" s="478"/>
      <c r="P55" s="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5"/>
      <c r="B56" s="477"/>
      <c r="C56" s="5"/>
      <c r="D56" s="5"/>
      <c r="E56" s="5"/>
      <c r="F56" s="82"/>
      <c r="G56" s="82"/>
      <c r="H56" s="82"/>
      <c r="I56" s="82"/>
      <c r="J56" s="42"/>
      <c r="K56" s="82"/>
      <c r="L56" s="82"/>
      <c r="M56" s="35"/>
      <c r="N56" s="478"/>
      <c r="O56" s="478"/>
      <c r="P56" s="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44.25" customHeight="1">
      <c r="A57" s="23" t="s">
        <v>603</v>
      </c>
      <c r="B57" s="39"/>
      <c r="C57" s="39"/>
      <c r="D57" s="40"/>
      <c r="E57" s="36"/>
      <c r="F57" s="36"/>
      <c r="G57" s="35"/>
      <c r="H57" s="35" t="s">
        <v>3632</v>
      </c>
      <c r="I57" s="36"/>
      <c r="J57" s="17"/>
      <c r="K57" s="79"/>
      <c r="L57" s="80"/>
      <c r="M57" s="79"/>
      <c r="N57" s="81"/>
      <c r="O57" s="79"/>
      <c r="P57" s="7"/>
      <c r="Q57" s="16"/>
      <c r="R57" s="12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4" s="6" customFormat="1">
      <c r="A58" s="29" t="s">
        <v>604</v>
      </c>
      <c r="B58" s="23"/>
      <c r="C58" s="23"/>
      <c r="D58" s="23"/>
      <c r="E58" s="5"/>
      <c r="F58" s="30" t="s">
        <v>605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607</v>
      </c>
      <c r="G59" s="41"/>
      <c r="H59" s="42"/>
      <c r="I59" s="82"/>
      <c r="J59" s="17"/>
      <c r="K59" s="83"/>
      <c r="L59" s="84"/>
      <c r="M59" s="85"/>
      <c r="N59" s="86"/>
      <c r="O59" s="87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1"/>
      <c r="K60" s="68"/>
      <c r="L60" s="69"/>
      <c r="M60" s="17"/>
      <c r="N60" s="72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614</v>
      </c>
      <c r="B61" s="43"/>
      <c r="C61" s="43"/>
      <c r="D61" s="43"/>
      <c r="E61" s="32"/>
      <c r="F61" s="17"/>
      <c r="G61" s="12"/>
      <c r="H61" s="17"/>
      <c r="I61" s="12"/>
      <c r="J61" s="88"/>
      <c r="K61" s="12"/>
      <c r="L61" s="12"/>
      <c r="M61" s="12"/>
      <c r="N61" s="12"/>
      <c r="O61" s="89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609</v>
      </c>
      <c r="H62" s="21" t="s">
        <v>592</v>
      </c>
      <c r="I62" s="21" t="s">
        <v>593</v>
      </c>
      <c r="J62" s="20" t="s">
        <v>594</v>
      </c>
      <c r="K62" s="77" t="s">
        <v>615</v>
      </c>
      <c r="L62" s="63" t="s">
        <v>3630</v>
      </c>
      <c r="M62" s="77" t="s">
        <v>611</v>
      </c>
      <c r="N62" s="21" t="s">
        <v>612</v>
      </c>
      <c r="O62" s="20" t="s">
        <v>597</v>
      </c>
      <c r="P62" s="90" t="s">
        <v>598</v>
      </c>
      <c r="Q62" s="4"/>
      <c r="R62" s="17"/>
      <c r="S62" s="6"/>
      <c r="Y62" s="6"/>
      <c r="Z62" s="6"/>
    </row>
    <row r="63" spans="1:34" s="404" customFormat="1" ht="14.25" customHeight="1">
      <c r="A63" s="467">
        <v>1</v>
      </c>
      <c r="B63" s="444">
        <v>44105</v>
      </c>
      <c r="C63" s="474"/>
      <c r="D63" s="490" t="s">
        <v>3671</v>
      </c>
      <c r="E63" s="473" t="s">
        <v>600</v>
      </c>
      <c r="F63" s="445">
        <v>1435.5</v>
      </c>
      <c r="G63" s="445">
        <v>1415</v>
      </c>
      <c r="H63" s="445">
        <v>1446</v>
      </c>
      <c r="I63" s="445" t="s">
        <v>3672</v>
      </c>
      <c r="J63" s="443" t="s">
        <v>707</v>
      </c>
      <c r="K63" s="443">
        <f>H63-F63</f>
        <v>10.5</v>
      </c>
      <c r="L63" s="458">
        <f>(H63*N63)*0.035%</f>
        <v>354.27000000000004</v>
      </c>
      <c r="M63" s="443">
        <f t="shared" ref="M63" si="19">(K63*N63)-L63</f>
        <v>6995.73</v>
      </c>
      <c r="N63" s="443">
        <v>700</v>
      </c>
      <c r="O63" s="447" t="s">
        <v>599</v>
      </c>
      <c r="P63" s="450">
        <v>44105</v>
      </c>
      <c r="Q63" s="391"/>
      <c r="R63" s="344" t="s">
        <v>3186</v>
      </c>
      <c r="S63" s="40"/>
      <c r="Y63" s="40"/>
      <c r="Z63" s="40"/>
    </row>
    <row r="64" spans="1:34" s="404" customFormat="1" ht="14.25" customHeight="1">
      <c r="A64" s="467">
        <v>2</v>
      </c>
      <c r="B64" s="444">
        <v>44109</v>
      </c>
      <c r="C64" s="474"/>
      <c r="D64" s="490" t="s">
        <v>3682</v>
      </c>
      <c r="E64" s="473" t="s">
        <v>600</v>
      </c>
      <c r="F64" s="445">
        <v>2021.5</v>
      </c>
      <c r="G64" s="445">
        <v>1975</v>
      </c>
      <c r="H64" s="445">
        <v>2052.5</v>
      </c>
      <c r="I64" s="445">
        <v>2100</v>
      </c>
      <c r="J64" s="443" t="s">
        <v>707</v>
      </c>
      <c r="K64" s="443">
        <f>H64-F64</f>
        <v>31</v>
      </c>
      <c r="L64" s="458">
        <f>(H64*N64)*0.035%</f>
        <v>215.51250000000002</v>
      </c>
      <c r="M64" s="443">
        <f t="shared" ref="M64" si="20">(K64*N64)-L64</f>
        <v>9084.4874999999993</v>
      </c>
      <c r="N64" s="443">
        <v>300</v>
      </c>
      <c r="O64" s="447" t="s">
        <v>599</v>
      </c>
      <c r="P64" s="482">
        <v>44110</v>
      </c>
      <c r="Q64" s="391"/>
      <c r="R64" s="344"/>
      <c r="S64" s="40"/>
      <c r="Y64" s="40"/>
      <c r="Z64" s="40"/>
    </row>
    <row r="65" spans="1:26" s="404" customFormat="1" ht="14.25" customHeight="1">
      <c r="A65" s="383"/>
      <c r="B65" s="408"/>
      <c r="C65" s="448"/>
      <c r="D65" s="510"/>
      <c r="E65" s="511"/>
      <c r="F65" s="457"/>
      <c r="G65" s="457"/>
      <c r="H65" s="457"/>
      <c r="I65" s="457"/>
      <c r="J65" s="512"/>
      <c r="K65" s="512"/>
      <c r="L65" s="513"/>
      <c r="M65" s="513"/>
      <c r="N65" s="511"/>
      <c r="O65" s="417"/>
      <c r="P65" s="475"/>
      <c r="Q65" s="391"/>
      <c r="R65" s="344"/>
      <c r="S65" s="40"/>
      <c r="Y65" s="40"/>
      <c r="Z65" s="40"/>
    </row>
    <row r="66" spans="1:26" s="404" customFormat="1" ht="14.25" customHeight="1">
      <c r="A66" s="383"/>
      <c r="B66" s="408"/>
      <c r="C66" s="448"/>
      <c r="D66" s="510"/>
      <c r="E66" s="511"/>
      <c r="F66" s="457"/>
      <c r="G66" s="457"/>
      <c r="H66" s="457"/>
      <c r="I66" s="457"/>
      <c r="J66" s="512"/>
      <c r="K66" s="512"/>
      <c r="L66" s="513"/>
      <c r="M66" s="513"/>
      <c r="N66" s="511"/>
      <c r="O66" s="417"/>
      <c r="P66" s="475"/>
      <c r="Q66" s="391"/>
      <c r="R66" s="344"/>
      <c r="S66" s="40"/>
      <c r="Y66" s="40"/>
      <c r="Z66" s="40"/>
    </row>
    <row r="67" spans="1:26" s="404" customFormat="1" ht="14.25" customHeight="1">
      <c r="A67" s="383"/>
      <c r="B67" s="408"/>
      <c r="C67" s="448"/>
      <c r="D67" s="510"/>
      <c r="E67" s="511"/>
      <c r="F67" s="457"/>
      <c r="G67" s="457"/>
      <c r="H67" s="457"/>
      <c r="I67" s="457"/>
      <c r="J67" s="512"/>
      <c r="K67" s="512"/>
      <c r="L67" s="513"/>
      <c r="M67" s="513"/>
      <c r="N67" s="511"/>
      <c r="O67" s="417"/>
      <c r="P67" s="475"/>
      <c r="Q67" s="391"/>
      <c r="R67" s="344"/>
      <c r="S67" s="40"/>
      <c r="Y67" s="40"/>
      <c r="Z67" s="40"/>
    </row>
    <row r="68" spans="1:26" s="404" customFormat="1" ht="14.25" customHeight="1">
      <c r="A68" s="383"/>
      <c r="B68" s="408"/>
      <c r="C68" s="448"/>
      <c r="D68" s="510"/>
      <c r="E68" s="511"/>
      <c r="F68" s="457"/>
      <c r="G68" s="457"/>
      <c r="H68" s="457"/>
      <c r="I68" s="457"/>
      <c r="J68" s="512"/>
      <c r="K68" s="512"/>
      <c r="L68" s="513"/>
      <c r="M68" s="513"/>
      <c r="N68" s="511"/>
      <c r="O68" s="417"/>
      <c r="P68" s="475"/>
      <c r="Q68" s="391"/>
      <c r="R68" s="344"/>
      <c r="S68" s="40"/>
      <c r="Y68" s="40"/>
      <c r="Z68" s="40"/>
    </row>
    <row r="69" spans="1:26" s="404" customFormat="1" ht="14.25" customHeight="1">
      <c r="A69" s="512"/>
      <c r="B69" s="408"/>
      <c r="C69" s="448"/>
      <c r="D69" s="390"/>
      <c r="E69" s="511"/>
      <c r="F69" s="514"/>
      <c r="G69" s="511"/>
      <c r="H69" s="511"/>
      <c r="I69" s="511"/>
      <c r="J69" s="512"/>
      <c r="K69" s="512"/>
      <c r="L69" s="513"/>
      <c r="M69" s="513"/>
      <c r="N69" s="511"/>
      <c r="O69" s="417"/>
      <c r="P69" s="505"/>
      <c r="Q69" s="391"/>
      <c r="R69" s="344"/>
      <c r="S69" s="40"/>
      <c r="Y69" s="40"/>
      <c r="Z69" s="40"/>
    </row>
    <row r="70" spans="1:26" s="404" customFormat="1" ht="14.25" customHeight="1">
      <c r="A70" s="383"/>
      <c r="B70" s="408"/>
      <c r="C70" s="448"/>
      <c r="D70" s="510"/>
      <c r="E70" s="511"/>
      <c r="F70" s="457"/>
      <c r="G70" s="457"/>
      <c r="H70" s="457"/>
      <c r="I70" s="457"/>
      <c r="J70" s="512"/>
      <c r="K70" s="512"/>
      <c r="L70" s="513"/>
      <c r="M70" s="513"/>
      <c r="N70" s="511"/>
      <c r="O70" s="417"/>
      <c r="P70" s="475"/>
      <c r="Q70" s="391"/>
      <c r="R70" s="344"/>
      <c r="S70" s="40"/>
      <c r="Y70" s="40"/>
      <c r="Z70" s="40"/>
    </row>
    <row r="71" spans="1:26" s="404" customFormat="1" ht="14.25" customHeight="1">
      <c r="A71" s="512"/>
      <c r="B71" s="408"/>
      <c r="C71" s="448"/>
      <c r="D71" s="390"/>
      <c r="E71" s="511"/>
      <c r="F71" s="514"/>
      <c r="G71" s="511"/>
      <c r="H71" s="511"/>
      <c r="I71" s="511"/>
      <c r="J71" s="512"/>
      <c r="K71" s="512"/>
      <c r="L71" s="513"/>
      <c r="M71" s="513"/>
      <c r="N71" s="511"/>
      <c r="O71" s="417"/>
      <c r="P71" s="505"/>
      <c r="Q71" s="391"/>
      <c r="R71" s="344"/>
      <c r="S71" s="40"/>
      <c r="Y71" s="40"/>
      <c r="Z71" s="40"/>
    </row>
    <row r="72" spans="1:26" s="404" customFormat="1" ht="14.25" customHeight="1">
      <c r="A72" s="383"/>
      <c r="B72" s="408"/>
      <c r="C72" s="448"/>
      <c r="D72" s="510"/>
      <c r="E72" s="511"/>
      <c r="F72" s="457"/>
      <c r="G72" s="457"/>
      <c r="H72" s="457"/>
      <c r="I72" s="457"/>
      <c r="J72" s="512"/>
      <c r="K72" s="512"/>
      <c r="L72" s="512"/>
      <c r="M72" s="513"/>
      <c r="N72" s="511"/>
      <c r="O72" s="417"/>
      <c r="P72" s="475"/>
      <c r="Q72" s="391"/>
      <c r="R72" s="344"/>
      <c r="S72" s="40"/>
      <c r="Y72" s="40"/>
      <c r="Z72" s="40"/>
    </row>
    <row r="73" spans="1:26" s="404" customFormat="1" ht="13.9" customHeight="1">
      <c r="A73" s="512"/>
      <c r="B73" s="408"/>
      <c r="C73" s="448"/>
      <c r="D73" s="390"/>
      <c r="E73" s="511"/>
      <c r="F73" s="514"/>
      <c r="G73" s="511"/>
      <c r="H73" s="511"/>
      <c r="I73" s="511"/>
      <c r="J73" s="512"/>
      <c r="K73" s="512"/>
      <c r="L73" s="513"/>
      <c r="M73" s="513"/>
      <c r="N73" s="511"/>
      <c r="O73" s="417"/>
      <c r="P73" s="475"/>
      <c r="Q73" s="391"/>
      <c r="R73" s="344"/>
      <c r="S73" s="40"/>
      <c r="Y73" s="40"/>
      <c r="Z73" s="40"/>
    </row>
    <row r="74" spans="1:26" s="404" customFormat="1" ht="13.9" customHeight="1">
      <c r="A74" s="383"/>
      <c r="B74" s="408"/>
      <c r="C74" s="448"/>
      <c r="D74" s="510"/>
      <c r="E74" s="511"/>
      <c r="F74" s="457"/>
      <c r="G74" s="457"/>
      <c r="H74" s="457"/>
      <c r="I74" s="457"/>
      <c r="J74" s="512"/>
      <c r="K74" s="512"/>
      <c r="L74" s="515"/>
      <c r="M74" s="513"/>
      <c r="N74" s="511"/>
      <c r="O74" s="417"/>
      <c r="P74" s="475"/>
      <c r="Q74" s="391"/>
      <c r="R74" s="344"/>
      <c r="S74" s="40"/>
      <c r="Y74" s="40"/>
      <c r="Z74" s="40"/>
    </row>
    <row r="75" spans="1:26" s="404" customFormat="1" ht="13.9" customHeight="1">
      <c r="A75" s="383"/>
      <c r="B75" s="408"/>
      <c r="C75" s="448"/>
      <c r="D75" s="510"/>
      <c r="E75" s="511"/>
      <c r="F75" s="457"/>
      <c r="G75" s="457"/>
      <c r="H75" s="457"/>
      <c r="I75" s="457"/>
      <c r="J75" s="512"/>
      <c r="K75" s="512"/>
      <c r="L75" s="513"/>
      <c r="M75" s="513"/>
      <c r="N75" s="511"/>
      <c r="O75" s="417"/>
      <c r="P75" s="505"/>
      <c r="Q75" s="391"/>
      <c r="R75" s="344"/>
      <c r="S75" s="40"/>
      <c r="Y75" s="40"/>
      <c r="Z75" s="40"/>
    </row>
    <row r="76" spans="1:26" s="404" customFormat="1" ht="13.9" customHeight="1">
      <c r="A76" s="512"/>
      <c r="B76" s="408"/>
      <c r="C76" s="448"/>
      <c r="D76" s="390"/>
      <c r="E76" s="511"/>
      <c r="F76" s="514"/>
      <c r="G76" s="511"/>
      <c r="H76" s="511"/>
      <c r="I76" s="511"/>
      <c r="J76" s="512"/>
      <c r="K76" s="512"/>
      <c r="L76" s="513"/>
      <c r="M76" s="513"/>
      <c r="N76" s="511"/>
      <c r="O76" s="417"/>
      <c r="P76" s="475"/>
      <c r="Q76" s="391"/>
      <c r="R76" s="344"/>
      <c r="S76" s="40"/>
      <c r="Y76" s="40"/>
      <c r="Z76" s="40"/>
    </row>
    <row r="77" spans="1:26" s="404" customFormat="1" ht="13.9" customHeight="1">
      <c r="A77" s="512"/>
      <c r="B77" s="408"/>
      <c r="C77" s="448"/>
      <c r="D77" s="390"/>
      <c r="E77" s="511"/>
      <c r="F77" s="514"/>
      <c r="G77" s="511"/>
      <c r="H77" s="511"/>
      <c r="I77" s="511"/>
      <c r="J77" s="512"/>
      <c r="K77" s="512"/>
      <c r="L77" s="513"/>
      <c r="M77" s="513"/>
      <c r="N77" s="511"/>
      <c r="O77" s="417"/>
      <c r="P77" s="505"/>
      <c r="Q77" s="391"/>
      <c r="R77" s="344"/>
      <c r="S77" s="40"/>
      <c r="Y77" s="40"/>
      <c r="Z77" s="40"/>
    </row>
    <row r="78" spans="1:26" s="404" customFormat="1" ht="13.9" customHeight="1">
      <c r="A78" s="383"/>
      <c r="B78" s="408"/>
      <c r="C78" s="448"/>
      <c r="D78" s="510"/>
      <c r="E78" s="511"/>
      <c r="F78" s="457"/>
      <c r="G78" s="457"/>
      <c r="H78" s="457"/>
      <c r="I78" s="512"/>
      <c r="J78" s="512"/>
      <c r="K78" s="512"/>
      <c r="L78" s="512"/>
      <c r="M78" s="512"/>
      <c r="N78" s="512"/>
      <c r="O78" s="512"/>
      <c r="P78" s="512"/>
      <c r="Q78" s="391"/>
      <c r="R78" s="344"/>
      <c r="S78" s="40"/>
      <c r="Y78" s="40"/>
      <c r="Z78" s="40"/>
    </row>
    <row r="79" spans="1:26" s="404" customFormat="1" ht="13.9" customHeight="1">
      <c r="A79" s="383"/>
      <c r="B79" s="408"/>
      <c r="C79" s="448"/>
      <c r="D79" s="510"/>
      <c r="E79" s="511"/>
      <c r="F79" s="457"/>
      <c r="G79" s="457"/>
      <c r="H79" s="457"/>
      <c r="I79" s="512"/>
      <c r="J79" s="512"/>
      <c r="K79" s="512"/>
      <c r="L79" s="512"/>
      <c r="M79" s="512"/>
      <c r="N79" s="512"/>
      <c r="O79" s="512"/>
      <c r="P79" s="512"/>
      <c r="Q79" s="391"/>
      <c r="R79" s="344"/>
      <c r="S79" s="40"/>
      <c r="Y79" s="40"/>
      <c r="Z79" s="40"/>
    </row>
    <row r="80" spans="1:26" s="404" customFormat="1" ht="13.9" customHeight="1">
      <c r="A80" s="383"/>
      <c r="B80" s="408"/>
      <c r="C80" s="448"/>
      <c r="D80" s="510"/>
      <c r="E80" s="511"/>
      <c r="F80" s="457"/>
      <c r="G80" s="457"/>
      <c r="H80" s="457"/>
      <c r="I80" s="377"/>
      <c r="J80" s="377"/>
      <c r="K80" s="377"/>
      <c r="L80" s="377"/>
      <c r="M80" s="377"/>
      <c r="N80" s="377"/>
      <c r="O80" s="377"/>
      <c r="P80" s="377"/>
      <c r="Q80" s="391"/>
      <c r="R80" s="344"/>
      <c r="S80" s="40"/>
      <c r="Y80" s="40"/>
      <c r="Z80" s="40"/>
    </row>
    <row r="81" spans="1:34" s="9" customFormat="1" ht="15">
      <c r="A81" s="378"/>
      <c r="B81" s="379"/>
      <c r="C81" s="379"/>
      <c r="D81" s="380"/>
      <c r="E81" s="378"/>
      <c r="F81" s="386"/>
      <c r="G81" s="378"/>
      <c r="H81" s="378"/>
      <c r="I81" s="378"/>
      <c r="J81" s="379"/>
      <c r="K81" s="79"/>
      <c r="L81" s="378"/>
      <c r="M81" s="378"/>
      <c r="N81" s="378"/>
      <c r="O81" s="387"/>
      <c r="P81" s="4"/>
      <c r="Q81" s="4"/>
      <c r="R81" s="93"/>
      <c r="S81" s="6"/>
      <c r="Y81" s="6"/>
      <c r="Z81" s="6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1"/>
      <c r="L82" s="91"/>
      <c r="M82" s="17"/>
      <c r="N82" s="16"/>
      <c r="O82" s="92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5">
      <c r="A83" s="50" t="s">
        <v>616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8.25">
      <c r="A84" s="21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52" t="s">
        <v>609</v>
      </c>
      <c r="H84" s="21" t="s">
        <v>592</v>
      </c>
      <c r="I84" s="21" t="s">
        <v>593</v>
      </c>
      <c r="J84" s="20" t="s">
        <v>594</v>
      </c>
      <c r="K84" s="20" t="s">
        <v>617</v>
      </c>
      <c r="L84" s="63" t="s">
        <v>3630</v>
      </c>
      <c r="M84" s="77" t="s">
        <v>611</v>
      </c>
      <c r="N84" s="21" t="s">
        <v>612</v>
      </c>
      <c r="O84" s="21" t="s">
        <v>597</v>
      </c>
      <c r="P84" s="22" t="s">
        <v>598</v>
      </c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0" customFormat="1" ht="14.25">
      <c r="A85" s="471">
        <v>1</v>
      </c>
      <c r="B85" s="487">
        <v>44103</v>
      </c>
      <c r="C85" s="487"/>
      <c r="D85" s="488" t="s">
        <v>3659</v>
      </c>
      <c r="E85" s="489" t="s">
        <v>600</v>
      </c>
      <c r="F85" s="489">
        <v>57</v>
      </c>
      <c r="G85" s="485"/>
      <c r="H85" s="485">
        <v>0</v>
      </c>
      <c r="I85" s="489">
        <v>120</v>
      </c>
      <c r="J85" s="479" t="s">
        <v>3676</v>
      </c>
      <c r="K85" s="479">
        <f t="shared" ref="K85" si="21">H85-F85</f>
        <v>-57</v>
      </c>
      <c r="L85" s="479">
        <v>100</v>
      </c>
      <c r="M85" s="479">
        <f t="shared" ref="M85" si="22">(K85*N85)-100</f>
        <v>-4375</v>
      </c>
      <c r="N85" s="479">
        <v>75</v>
      </c>
      <c r="O85" s="439" t="s">
        <v>663</v>
      </c>
      <c r="P85" s="426">
        <v>44105</v>
      </c>
      <c r="Q85" s="391"/>
      <c r="R85" s="344" t="s">
        <v>3186</v>
      </c>
      <c r="Z85" s="404"/>
      <c r="AA85" s="404"/>
      <c r="AB85" s="404"/>
      <c r="AC85" s="404"/>
      <c r="AD85" s="404"/>
      <c r="AE85" s="404"/>
      <c r="AF85" s="404"/>
      <c r="AG85" s="404"/>
      <c r="AH85" s="404"/>
    </row>
    <row r="86" spans="1:34" s="404" customFormat="1" ht="14.25" customHeight="1">
      <c r="A86" s="467">
        <v>2</v>
      </c>
      <c r="B86" s="444">
        <v>44109</v>
      </c>
      <c r="C86" s="474"/>
      <c r="D86" s="490" t="s">
        <v>3683</v>
      </c>
      <c r="E86" s="473" t="s">
        <v>600</v>
      </c>
      <c r="F86" s="445">
        <v>76.5</v>
      </c>
      <c r="G86" s="445">
        <v>35</v>
      </c>
      <c r="H86" s="445">
        <v>91</v>
      </c>
      <c r="I86" s="445">
        <v>150</v>
      </c>
      <c r="J86" s="443" t="s">
        <v>3684</v>
      </c>
      <c r="K86" s="443">
        <f t="shared" ref="K86" si="23">H86-F86</f>
        <v>14.5</v>
      </c>
      <c r="L86" s="458">
        <v>100</v>
      </c>
      <c r="M86" s="443">
        <f t="shared" ref="M86" si="24">(K86*N86)-100</f>
        <v>987.5</v>
      </c>
      <c r="N86" s="443">
        <v>75</v>
      </c>
      <c r="O86" s="447" t="s">
        <v>599</v>
      </c>
      <c r="P86" s="450">
        <v>44109</v>
      </c>
      <c r="Q86" s="391"/>
      <c r="R86" s="344"/>
      <c r="S86" s="40"/>
      <c r="Y86" s="40"/>
      <c r="Z86" s="40"/>
    </row>
    <row r="87" spans="1:34" s="40" customFormat="1" ht="14.25">
      <c r="A87" s="480"/>
      <c r="B87" s="455"/>
      <c r="C87" s="455"/>
      <c r="D87" s="456"/>
      <c r="E87" s="457"/>
      <c r="F87" s="457"/>
      <c r="G87" s="424"/>
      <c r="H87" s="424"/>
      <c r="I87" s="457"/>
      <c r="J87" s="377"/>
      <c r="K87" s="377"/>
      <c r="L87" s="377"/>
      <c r="M87" s="377"/>
      <c r="N87" s="377"/>
      <c r="O87" s="377"/>
      <c r="P87" s="377"/>
      <c r="Q87" s="391"/>
      <c r="R87" s="344"/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80"/>
      <c r="B88" s="455"/>
      <c r="C88" s="455"/>
      <c r="D88" s="456"/>
      <c r="E88" s="457"/>
      <c r="F88" s="457"/>
      <c r="G88" s="424"/>
      <c r="H88" s="424"/>
      <c r="I88" s="457"/>
      <c r="J88" s="377"/>
      <c r="K88" s="377"/>
      <c r="L88" s="377"/>
      <c r="M88" s="377"/>
      <c r="N88" s="377"/>
      <c r="O88" s="377"/>
      <c r="P88" s="377"/>
      <c r="Q88" s="391"/>
      <c r="R88" s="344"/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80"/>
      <c r="B89" s="455"/>
      <c r="C89" s="455"/>
      <c r="D89" s="456"/>
      <c r="E89" s="457"/>
      <c r="F89" s="457"/>
      <c r="G89" s="424"/>
      <c r="H89" s="424"/>
      <c r="I89" s="457"/>
      <c r="J89" s="377"/>
      <c r="K89" s="377"/>
      <c r="L89" s="377"/>
      <c r="M89" s="377"/>
      <c r="N89" s="377"/>
      <c r="O89" s="377"/>
      <c r="P89" s="377"/>
      <c r="Q89" s="391"/>
      <c r="R89" s="344"/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80"/>
      <c r="B90" s="455"/>
      <c r="C90" s="455"/>
      <c r="D90" s="456"/>
      <c r="E90" s="457"/>
      <c r="F90" s="457"/>
      <c r="G90" s="424"/>
      <c r="H90" s="424"/>
      <c r="I90" s="457"/>
      <c r="J90" s="377"/>
      <c r="K90" s="377"/>
      <c r="L90" s="377"/>
      <c r="M90" s="377"/>
      <c r="N90" s="377"/>
      <c r="O90" s="377"/>
      <c r="P90" s="377"/>
      <c r="Q90" s="391"/>
      <c r="R90" s="344"/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36"/>
      <c r="B91" s="492"/>
      <c r="C91" s="492"/>
      <c r="D91" s="493"/>
      <c r="E91" s="494"/>
      <c r="F91" s="494"/>
      <c r="G91" s="495"/>
      <c r="H91" s="495"/>
      <c r="I91" s="494"/>
      <c r="J91" s="478"/>
      <c r="K91" s="478"/>
      <c r="L91" s="478"/>
      <c r="M91" s="478"/>
      <c r="N91" s="478"/>
      <c r="O91" s="478"/>
      <c r="P91" s="478"/>
      <c r="Q91" s="391"/>
      <c r="R91" s="344"/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36"/>
      <c r="B92" s="492"/>
      <c r="C92" s="492"/>
      <c r="D92" s="493"/>
      <c r="E92" s="494"/>
      <c r="F92" s="494"/>
      <c r="G92" s="495"/>
      <c r="H92" s="495"/>
      <c r="I92" s="494"/>
      <c r="J92" s="478"/>
      <c r="K92" s="478"/>
      <c r="L92" s="478"/>
      <c r="M92" s="478"/>
      <c r="N92" s="478"/>
      <c r="O92" s="478"/>
      <c r="P92" s="478"/>
      <c r="Q92" s="391"/>
      <c r="R92" s="344"/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36"/>
      <c r="B93" s="492"/>
      <c r="C93" s="492"/>
      <c r="D93" s="493"/>
      <c r="E93" s="494"/>
      <c r="F93" s="494"/>
      <c r="G93" s="495"/>
      <c r="H93" s="495"/>
      <c r="I93" s="494"/>
      <c r="J93" s="478"/>
      <c r="K93" s="478"/>
      <c r="L93" s="478"/>
      <c r="M93" s="478"/>
      <c r="N93" s="478"/>
      <c r="O93" s="478"/>
      <c r="P93" s="478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36"/>
      <c r="B94" s="492"/>
      <c r="C94" s="492"/>
      <c r="D94" s="493"/>
      <c r="E94" s="494"/>
      <c r="F94" s="494"/>
      <c r="G94" s="495"/>
      <c r="H94" s="495"/>
      <c r="I94" s="494"/>
      <c r="J94" s="478"/>
      <c r="K94" s="478"/>
      <c r="L94" s="478"/>
      <c r="M94" s="478"/>
      <c r="N94" s="478"/>
      <c r="O94" s="478"/>
      <c r="P94" s="478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36"/>
      <c r="B95" s="492"/>
      <c r="C95" s="492"/>
      <c r="D95" s="493"/>
      <c r="E95" s="494"/>
      <c r="F95" s="494"/>
      <c r="G95" s="495"/>
      <c r="H95" s="495"/>
      <c r="I95" s="494"/>
      <c r="J95" s="478"/>
      <c r="K95" s="478"/>
      <c r="L95" s="478"/>
      <c r="M95" s="478"/>
      <c r="N95" s="478"/>
      <c r="O95" s="478"/>
      <c r="P95" s="478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36"/>
      <c r="B96" s="492"/>
      <c r="C96" s="492"/>
      <c r="D96" s="493"/>
      <c r="E96" s="494"/>
      <c r="F96" s="494"/>
      <c r="G96" s="495"/>
      <c r="H96" s="495"/>
      <c r="I96" s="494"/>
      <c r="J96" s="478"/>
      <c r="K96" s="478"/>
      <c r="L96" s="478"/>
      <c r="M96" s="478"/>
      <c r="N96" s="478"/>
      <c r="O96" s="478"/>
      <c r="P96" s="478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36"/>
      <c r="B97" s="492"/>
      <c r="C97" s="492"/>
      <c r="D97" s="493"/>
      <c r="E97" s="494"/>
      <c r="F97" s="494"/>
      <c r="G97" s="495"/>
      <c r="H97" s="495"/>
      <c r="I97" s="494"/>
      <c r="J97" s="478"/>
      <c r="K97" s="478"/>
      <c r="L97" s="478"/>
      <c r="M97" s="478"/>
      <c r="N97" s="478"/>
      <c r="O97" s="478"/>
      <c r="P97" s="478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2"/>
      <c r="C98" s="492"/>
      <c r="D98" s="493"/>
      <c r="E98" s="494"/>
      <c r="F98" s="494"/>
      <c r="G98" s="495"/>
      <c r="H98" s="495"/>
      <c r="I98" s="494"/>
      <c r="J98" s="478"/>
      <c r="K98" s="478"/>
      <c r="L98" s="478"/>
      <c r="M98" s="478"/>
      <c r="N98" s="478"/>
      <c r="O98" s="478"/>
      <c r="P98" s="478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2"/>
      <c r="C99" s="492"/>
      <c r="D99" s="493"/>
      <c r="E99" s="494"/>
      <c r="F99" s="494"/>
      <c r="G99" s="495"/>
      <c r="H99" s="495"/>
      <c r="I99" s="494"/>
      <c r="J99" s="478"/>
      <c r="K99" s="478"/>
      <c r="L99" s="478"/>
      <c r="M99" s="478"/>
      <c r="N99" s="478"/>
      <c r="O99" s="478"/>
      <c r="P99" s="478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2"/>
      <c r="C100" s="492"/>
      <c r="D100" s="493"/>
      <c r="E100" s="494"/>
      <c r="F100" s="494"/>
      <c r="G100" s="495"/>
      <c r="H100" s="495"/>
      <c r="I100" s="494"/>
      <c r="J100" s="478"/>
      <c r="K100" s="478"/>
      <c r="L100" s="478"/>
      <c r="M100" s="478"/>
      <c r="N100" s="478"/>
      <c r="O100" s="478"/>
      <c r="P100" s="478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2"/>
      <c r="C101" s="492"/>
      <c r="D101" s="493"/>
      <c r="E101" s="494"/>
      <c r="F101" s="494"/>
      <c r="G101" s="495"/>
      <c r="H101" s="495"/>
      <c r="I101" s="494"/>
      <c r="J101" s="478"/>
      <c r="K101" s="478"/>
      <c r="L101" s="478"/>
      <c r="M101" s="478"/>
      <c r="N101" s="478"/>
      <c r="O101" s="478"/>
      <c r="P101" s="478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2"/>
      <c r="C102" s="492"/>
      <c r="D102" s="493"/>
      <c r="E102" s="494"/>
      <c r="F102" s="494"/>
      <c r="G102" s="495"/>
      <c r="H102" s="495"/>
      <c r="I102" s="494"/>
      <c r="J102" s="478"/>
      <c r="K102" s="478"/>
      <c r="L102" s="478"/>
      <c r="M102" s="478"/>
      <c r="N102" s="478"/>
      <c r="O102" s="496"/>
      <c r="P102" s="478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78"/>
      <c r="B103" s="379"/>
      <c r="C103" s="379"/>
      <c r="D103" s="380"/>
      <c r="E103" s="378"/>
      <c r="F103" s="405"/>
      <c r="G103" s="378"/>
      <c r="H103" s="378"/>
      <c r="I103" s="378"/>
      <c r="J103" s="379"/>
      <c r="K103" s="406"/>
      <c r="L103" s="378"/>
      <c r="M103" s="378"/>
      <c r="N103" s="378"/>
      <c r="O103" s="407"/>
      <c r="P103" s="391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ht="15">
      <c r="A104" s="100" t="s">
        <v>618</v>
      </c>
      <c r="B104" s="101"/>
      <c r="C104" s="101"/>
      <c r="D104" s="102"/>
      <c r="E104" s="34"/>
      <c r="F104" s="32"/>
      <c r="G104" s="32"/>
      <c r="H104" s="73"/>
      <c r="I104" s="120"/>
      <c r="J104" s="121"/>
      <c r="K104" s="17"/>
      <c r="L104" s="17"/>
      <c r="M104" s="17"/>
      <c r="N104" s="11"/>
      <c r="O104" s="53"/>
      <c r="Q104" s="9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 ht="38.25">
      <c r="A105" s="20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21" t="s">
        <v>591</v>
      </c>
      <c r="H105" s="21" t="s">
        <v>592</v>
      </c>
      <c r="I105" s="21" t="s">
        <v>593</v>
      </c>
      <c r="J105" s="20" t="s">
        <v>594</v>
      </c>
      <c r="K105" s="62" t="s">
        <v>610</v>
      </c>
      <c r="L105" s="466" t="s">
        <v>3630</v>
      </c>
      <c r="M105" s="63" t="s">
        <v>3629</v>
      </c>
      <c r="N105" s="21" t="s">
        <v>597</v>
      </c>
      <c r="O105" s="78" t="s">
        <v>598</v>
      </c>
      <c r="P105" s="98"/>
      <c r="Q105" s="11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 s="404" customFormat="1" ht="14.25">
      <c r="A106" s="480"/>
      <c r="B106" s="455"/>
      <c r="C106" s="455"/>
      <c r="D106" s="456"/>
      <c r="E106" s="457"/>
      <c r="F106" s="457"/>
      <c r="G106" s="424"/>
      <c r="H106" s="424"/>
      <c r="I106" s="457"/>
      <c r="J106" s="512"/>
      <c r="K106" s="512"/>
      <c r="L106" s="513"/>
      <c r="M106" s="497"/>
      <c r="N106" s="417"/>
      <c r="O106" s="505"/>
      <c r="P106" s="99"/>
      <c r="Q106" s="516"/>
      <c r="R106" s="31"/>
      <c r="S106" s="506"/>
      <c r="T106" s="506"/>
      <c r="U106" s="506"/>
      <c r="V106" s="506"/>
      <c r="W106" s="506"/>
      <c r="X106" s="506"/>
      <c r="Y106" s="506"/>
      <c r="Z106" s="506"/>
    </row>
    <row r="107" spans="1:34" s="8" customFormat="1">
      <c r="A107" s="392"/>
      <c r="B107" s="393"/>
      <c r="C107" s="394"/>
      <c r="D107" s="395"/>
      <c r="E107" s="396"/>
      <c r="F107" s="396"/>
      <c r="G107" s="397"/>
      <c r="H107" s="397"/>
      <c r="I107" s="396"/>
      <c r="J107" s="398"/>
      <c r="K107" s="399"/>
      <c r="L107" s="400"/>
      <c r="M107" s="401"/>
      <c r="N107" s="402"/>
      <c r="O107" s="403"/>
      <c r="P107" s="124"/>
      <c r="Q107"/>
      <c r="R107" s="95"/>
      <c r="T107" s="57"/>
      <c r="U107" s="57"/>
      <c r="V107" s="57"/>
      <c r="W107" s="57"/>
      <c r="X107" s="57"/>
      <c r="Y107" s="57"/>
      <c r="Z107" s="57"/>
    </row>
    <row r="108" spans="1:34">
      <c r="A108" s="23" t="s">
        <v>603</v>
      </c>
      <c r="B108" s="23"/>
      <c r="C108" s="23"/>
      <c r="D108" s="23"/>
      <c r="E108" s="5"/>
      <c r="F108" s="30" t="s">
        <v>605</v>
      </c>
      <c r="G108" s="82"/>
      <c r="H108" s="82"/>
      <c r="I108" s="38"/>
      <c r="J108" s="85"/>
      <c r="K108" s="83"/>
      <c r="L108" s="84"/>
      <c r="M108" s="85"/>
      <c r="N108" s="86"/>
      <c r="O108" s="125"/>
      <c r="P108" s="11"/>
      <c r="Q108" s="16"/>
      <c r="R108" s="97"/>
      <c r="S108" s="16"/>
      <c r="T108" s="16"/>
      <c r="U108" s="16"/>
      <c r="V108" s="16"/>
      <c r="W108" s="16"/>
      <c r="X108" s="16"/>
      <c r="Y108" s="16"/>
    </row>
    <row r="109" spans="1:34">
      <c r="A109" s="29" t="s">
        <v>604</v>
      </c>
      <c r="B109" s="23"/>
      <c r="C109" s="23"/>
      <c r="D109" s="23"/>
      <c r="E109" s="32"/>
      <c r="F109" s="30" t="s">
        <v>607</v>
      </c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11"/>
      <c r="B111" s="33" t="s">
        <v>3644</v>
      </c>
      <c r="C111" s="33"/>
      <c r="D111" s="33"/>
      <c r="E111" s="33"/>
      <c r="F111" s="34"/>
      <c r="G111" s="32"/>
      <c r="H111" s="32"/>
      <c r="I111" s="73"/>
      <c r="J111" s="74"/>
      <c r="K111" s="75"/>
      <c r="L111" s="465"/>
      <c r="M111" s="12"/>
      <c r="N111" s="11"/>
      <c r="O111" s="53"/>
      <c r="Q111" s="7"/>
      <c r="R111" s="82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609</v>
      </c>
      <c r="H112" s="21" t="s">
        <v>592</v>
      </c>
      <c r="I112" s="21" t="s">
        <v>593</v>
      </c>
      <c r="J112" s="76" t="s">
        <v>594</v>
      </c>
      <c r="K112" s="62" t="s">
        <v>610</v>
      </c>
      <c r="L112" s="77" t="s">
        <v>611</v>
      </c>
      <c r="M112" s="21" t="s">
        <v>612</v>
      </c>
      <c r="N112" s="466" t="s">
        <v>3630</v>
      </c>
      <c r="O112" s="63" t="s">
        <v>3629</v>
      </c>
      <c r="P112" s="21" t="s">
        <v>597</v>
      </c>
      <c r="Q112" s="78" t="s">
        <v>598</v>
      </c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9" ht="14.25">
      <c r="A113" s="467">
        <v>1</v>
      </c>
      <c r="B113" s="444">
        <v>44105</v>
      </c>
      <c r="C113" s="468"/>
      <c r="D113" s="481" t="s">
        <v>93</v>
      </c>
      <c r="E113" s="469" t="s">
        <v>3627</v>
      </c>
      <c r="F113" s="508">
        <v>158</v>
      </c>
      <c r="G113" s="472">
        <v>163</v>
      </c>
      <c r="H113" s="469">
        <v>155.5</v>
      </c>
      <c r="I113" s="470">
        <v>148</v>
      </c>
      <c r="J113" s="443" t="s">
        <v>3647</v>
      </c>
      <c r="K113" s="443">
        <f>F113-H113</f>
        <v>2.5</v>
      </c>
      <c r="L113" s="458"/>
      <c r="M113" s="473"/>
      <c r="N113" s="458">
        <f t="shared" ref="N113:N114" si="25">(H113*-0.07)/100</f>
        <v>-0.10885000000000002</v>
      </c>
      <c r="O113" s="446">
        <f t="shared" ref="O113:O114" si="26">(K113+N113)/F113</f>
        <v>1.5133860759493672E-2</v>
      </c>
      <c r="P113" s="447" t="s">
        <v>599</v>
      </c>
      <c r="Q113" s="450">
        <v>44105</v>
      </c>
      <c r="R113" s="507" t="s">
        <v>3186</v>
      </c>
      <c r="S113" s="496"/>
      <c r="T113" s="16"/>
      <c r="U113" s="506"/>
      <c r="V113" s="506"/>
      <c r="W113" s="506"/>
      <c r="X113" s="506"/>
      <c r="Y113" s="506"/>
      <c r="Z113" s="506"/>
      <c r="AA113" s="404"/>
      <c r="AB113" s="404"/>
      <c r="AC113" s="404"/>
    </row>
    <row r="114" spans="1:29" ht="14.25">
      <c r="A114" s="467">
        <v>2</v>
      </c>
      <c r="B114" s="444">
        <v>44105</v>
      </c>
      <c r="C114" s="468"/>
      <c r="D114" s="481" t="s">
        <v>122</v>
      </c>
      <c r="E114" s="469" t="s">
        <v>600</v>
      </c>
      <c r="F114" s="508">
        <v>394</v>
      </c>
      <c r="G114" s="472">
        <v>385</v>
      </c>
      <c r="H114" s="469">
        <v>398.5</v>
      </c>
      <c r="I114" s="470" t="s">
        <v>3668</v>
      </c>
      <c r="J114" s="443" t="s">
        <v>3677</v>
      </c>
      <c r="K114" s="443">
        <f>H114-F114</f>
        <v>4.5</v>
      </c>
      <c r="L114" s="458"/>
      <c r="M114" s="473"/>
      <c r="N114" s="458">
        <f t="shared" si="25"/>
        <v>-0.27895000000000003</v>
      </c>
      <c r="O114" s="446">
        <f t="shared" si="26"/>
        <v>1.0713324873096447E-2</v>
      </c>
      <c r="P114" s="447" t="s">
        <v>599</v>
      </c>
      <c r="Q114" s="450">
        <v>44105</v>
      </c>
      <c r="R114" s="507" t="s">
        <v>3186</v>
      </c>
      <c r="S114" s="496"/>
      <c r="T114" s="16"/>
      <c r="U114" s="506"/>
      <c r="V114" s="506"/>
      <c r="W114" s="506"/>
      <c r="X114" s="506"/>
      <c r="Y114" s="506"/>
      <c r="Z114" s="506"/>
      <c r="AA114" s="404"/>
      <c r="AB114" s="404"/>
      <c r="AC114" s="404"/>
    </row>
    <row r="115" spans="1:29" s="404" customFormat="1" ht="14.25">
      <c r="A115" s="483">
        <v>3</v>
      </c>
      <c r="B115" s="438">
        <v>44105</v>
      </c>
      <c r="C115" s="441"/>
      <c r="D115" s="484" t="s">
        <v>93</v>
      </c>
      <c r="E115" s="442" t="s">
        <v>3627</v>
      </c>
      <c r="F115" s="518">
        <v>158</v>
      </c>
      <c r="G115" s="485">
        <v>163</v>
      </c>
      <c r="H115" s="442">
        <v>159.75</v>
      </c>
      <c r="I115" s="486">
        <v>148</v>
      </c>
      <c r="J115" s="479" t="s">
        <v>3686</v>
      </c>
      <c r="K115" s="479">
        <f>F115-H115</f>
        <v>-1.75</v>
      </c>
      <c r="L115" s="460"/>
      <c r="M115" s="519"/>
      <c r="N115" s="460">
        <f t="shared" ref="N115" si="27">(H115*-0.07)/100</f>
        <v>-0.11182500000000001</v>
      </c>
      <c r="O115" s="425">
        <f t="shared" ref="O115" si="28">(K115+N115)/F115</f>
        <v>-1.178370253164557E-2</v>
      </c>
      <c r="P115" s="439" t="s">
        <v>663</v>
      </c>
      <c r="Q115" s="520">
        <v>44109</v>
      </c>
      <c r="R115" s="504"/>
      <c r="S115" s="506"/>
      <c r="T115" s="506"/>
      <c r="U115" s="506"/>
      <c r="V115" s="506"/>
      <c r="W115" s="506"/>
      <c r="X115" s="506"/>
      <c r="Y115" s="506"/>
      <c r="Z115" s="506"/>
    </row>
    <row r="116" spans="1:29" s="404" customFormat="1" ht="14.25">
      <c r="A116" s="383"/>
      <c r="B116" s="408"/>
      <c r="C116" s="415"/>
      <c r="D116" s="449"/>
      <c r="E116" s="416"/>
      <c r="F116" s="512"/>
      <c r="G116" s="457"/>
      <c r="H116" s="416"/>
      <c r="I116" s="411"/>
      <c r="J116" s="512"/>
      <c r="K116" s="512"/>
      <c r="L116" s="513"/>
      <c r="M116" s="511"/>
      <c r="N116" s="513"/>
      <c r="O116" s="497"/>
      <c r="P116" s="417"/>
      <c r="Q116" s="475"/>
      <c r="R116" s="504"/>
      <c r="S116" s="506"/>
      <c r="T116" s="506"/>
      <c r="U116" s="506"/>
      <c r="V116" s="506"/>
      <c r="W116" s="506"/>
      <c r="X116" s="506"/>
      <c r="Y116" s="506"/>
      <c r="Z116" s="506"/>
    </row>
    <row r="117" spans="1:29" s="404" customFormat="1" ht="14.25">
      <c r="A117" s="383"/>
      <c r="B117" s="408"/>
      <c r="C117" s="415"/>
      <c r="D117" s="449"/>
      <c r="E117" s="416"/>
      <c r="F117" s="512"/>
      <c r="G117" s="457"/>
      <c r="H117" s="416"/>
      <c r="I117" s="411"/>
      <c r="J117" s="512"/>
      <c r="K117" s="512"/>
      <c r="L117" s="513"/>
      <c r="M117" s="511"/>
      <c r="N117" s="513"/>
      <c r="O117" s="497"/>
      <c r="P117" s="417"/>
      <c r="Q117" s="475"/>
      <c r="R117" s="504"/>
      <c r="S117" s="506"/>
      <c r="T117" s="506"/>
      <c r="U117" s="506"/>
      <c r="V117" s="506"/>
      <c r="W117" s="506"/>
      <c r="X117" s="506"/>
      <c r="Y117" s="506"/>
      <c r="Z117" s="506"/>
    </row>
    <row r="118" spans="1:29" s="404" customFormat="1" ht="14.25">
      <c r="A118" s="383"/>
      <c r="B118" s="408"/>
      <c r="C118" s="415"/>
      <c r="D118" s="449"/>
      <c r="E118" s="416"/>
      <c r="F118" s="499"/>
      <c r="G118" s="424"/>
      <c r="H118" s="416"/>
      <c r="I118" s="411"/>
      <c r="J118" s="512"/>
      <c r="K118" s="501"/>
      <c r="L118" s="513"/>
      <c r="M118" s="511"/>
      <c r="N118" s="513"/>
      <c r="O118" s="497"/>
      <c r="P118" s="503"/>
      <c r="Q118" s="475"/>
      <c r="R118" s="504"/>
      <c r="S118" s="506"/>
      <c r="T118" s="506"/>
      <c r="U118" s="506"/>
      <c r="V118" s="506"/>
      <c r="W118" s="506"/>
      <c r="X118" s="506"/>
      <c r="Y118" s="506"/>
      <c r="Z118" s="506"/>
    </row>
    <row r="119" spans="1:29" s="404" customFormat="1" ht="14.25">
      <c r="A119" s="383"/>
      <c r="B119" s="408"/>
      <c r="C119" s="415"/>
      <c r="D119" s="449"/>
      <c r="E119" s="416"/>
      <c r="F119" s="499"/>
      <c r="G119" s="424"/>
      <c r="H119" s="416"/>
      <c r="I119" s="411"/>
      <c r="J119" s="501"/>
      <c r="K119" s="501"/>
      <c r="L119" s="501"/>
      <c r="M119" s="501"/>
      <c r="N119" s="502"/>
      <c r="O119" s="517"/>
      <c r="P119" s="503"/>
      <c r="Q119" s="475"/>
      <c r="R119" s="504"/>
      <c r="S119" s="506"/>
      <c r="T119" s="506"/>
      <c r="U119" s="506"/>
      <c r="V119" s="506"/>
      <c r="W119" s="506"/>
      <c r="X119" s="506"/>
      <c r="Y119" s="506"/>
      <c r="Z119" s="506"/>
    </row>
    <row r="120" spans="1:29" s="404" customFormat="1" ht="14.25">
      <c r="A120" s="383"/>
      <c r="B120" s="408"/>
      <c r="C120" s="415"/>
      <c r="D120" s="449"/>
      <c r="E120" s="416"/>
      <c r="F120" s="512"/>
      <c r="G120" s="457"/>
      <c r="H120" s="416"/>
      <c r="I120" s="411"/>
      <c r="J120" s="512"/>
      <c r="K120" s="512"/>
      <c r="L120" s="513"/>
      <c r="M120" s="511"/>
      <c r="N120" s="513"/>
      <c r="O120" s="497"/>
      <c r="P120" s="417"/>
      <c r="Q120" s="475"/>
      <c r="R120" s="507"/>
      <c r="S120" s="496"/>
      <c r="T120" s="506"/>
      <c r="U120" s="506"/>
      <c r="V120" s="506"/>
      <c r="W120" s="506"/>
      <c r="X120" s="506"/>
      <c r="Y120" s="506"/>
      <c r="Z120" s="506"/>
    </row>
    <row r="121" spans="1:29" s="404" customFormat="1" ht="14.25">
      <c r="A121" s="383"/>
      <c r="B121" s="408"/>
      <c r="C121" s="415"/>
      <c r="D121" s="449"/>
      <c r="E121" s="416"/>
      <c r="F121" s="499"/>
      <c r="G121" s="424"/>
      <c r="H121" s="416"/>
      <c r="I121" s="411"/>
      <c r="J121" s="501"/>
      <c r="K121" s="501"/>
      <c r="L121" s="501"/>
      <c r="M121" s="501"/>
      <c r="N121" s="502"/>
      <c r="O121" s="517"/>
      <c r="P121" s="503"/>
      <c r="Q121" s="475"/>
      <c r="R121" s="507"/>
      <c r="S121" s="496"/>
      <c r="T121" s="506"/>
      <c r="U121" s="506"/>
      <c r="V121" s="506"/>
      <c r="W121" s="506"/>
      <c r="X121" s="506"/>
      <c r="Y121" s="506"/>
      <c r="Z121" s="506"/>
    </row>
    <row r="122" spans="1:29" s="404" customFormat="1" ht="14.25">
      <c r="A122" s="383"/>
      <c r="B122" s="408"/>
      <c r="C122" s="415"/>
      <c r="D122" s="449"/>
      <c r="E122" s="416"/>
      <c r="F122" s="499"/>
      <c r="G122" s="424"/>
      <c r="H122" s="416"/>
      <c r="I122" s="411"/>
      <c r="J122" s="501"/>
      <c r="K122" s="501"/>
      <c r="L122" s="501"/>
      <c r="M122" s="501"/>
      <c r="N122" s="502"/>
      <c r="O122" s="517"/>
      <c r="P122" s="503"/>
      <c r="Q122" s="475"/>
      <c r="R122" s="507"/>
      <c r="S122" s="496"/>
      <c r="T122" s="506"/>
      <c r="U122" s="506"/>
      <c r="V122" s="506"/>
      <c r="W122" s="506"/>
      <c r="X122" s="506"/>
      <c r="Y122" s="506"/>
      <c r="Z122" s="506"/>
    </row>
    <row r="123" spans="1:29" s="404" customFormat="1" ht="14.25">
      <c r="A123" s="383"/>
      <c r="B123" s="408"/>
      <c r="C123" s="415"/>
      <c r="D123" s="449"/>
      <c r="E123" s="416"/>
      <c r="F123" s="499"/>
      <c r="G123" s="424"/>
      <c r="H123" s="416"/>
      <c r="I123" s="411"/>
      <c r="J123" s="512"/>
      <c r="K123" s="501"/>
      <c r="L123" s="513"/>
      <c r="M123" s="511"/>
      <c r="N123" s="513"/>
      <c r="O123" s="497"/>
      <c r="P123" s="417"/>
      <c r="Q123" s="475"/>
      <c r="R123" s="507"/>
      <c r="S123" s="496"/>
      <c r="T123" s="506"/>
      <c r="U123" s="506"/>
      <c r="V123" s="506"/>
      <c r="W123" s="506"/>
      <c r="X123" s="506"/>
      <c r="Y123" s="506"/>
      <c r="Z123" s="506"/>
    </row>
    <row r="124" spans="1:29" s="404" customFormat="1" ht="14.25">
      <c r="A124" s="383"/>
      <c r="B124" s="408"/>
      <c r="C124" s="415"/>
      <c r="D124" s="449"/>
      <c r="E124" s="416"/>
      <c r="F124" s="512"/>
      <c r="G124" s="457"/>
      <c r="H124" s="416"/>
      <c r="I124" s="411"/>
      <c r="J124" s="512"/>
      <c r="K124" s="512"/>
      <c r="L124" s="513"/>
      <c r="M124" s="511"/>
      <c r="N124" s="513"/>
      <c r="O124" s="497"/>
      <c r="P124" s="417"/>
      <c r="Q124" s="475"/>
      <c r="R124" s="507"/>
      <c r="S124" s="496"/>
      <c r="T124" s="506"/>
      <c r="U124" s="506"/>
      <c r="V124" s="506"/>
      <c r="W124" s="506"/>
      <c r="X124" s="506"/>
      <c r="Y124" s="506"/>
      <c r="Z124" s="506"/>
    </row>
    <row r="125" spans="1:29" s="404" customFormat="1" ht="14.25">
      <c r="A125" s="383"/>
      <c r="B125" s="408"/>
      <c r="C125" s="415"/>
      <c r="D125" s="449"/>
      <c r="E125" s="416"/>
      <c r="F125" s="499"/>
      <c r="G125" s="424"/>
      <c r="H125" s="416"/>
      <c r="I125" s="411"/>
      <c r="J125" s="501"/>
      <c r="K125" s="501"/>
      <c r="L125" s="501"/>
      <c r="M125" s="501"/>
      <c r="N125" s="502"/>
      <c r="O125" s="517"/>
      <c r="P125" s="503"/>
      <c r="Q125" s="475"/>
      <c r="R125" s="507"/>
      <c r="S125" s="496"/>
      <c r="T125" s="506"/>
      <c r="U125" s="506"/>
      <c r="V125" s="506"/>
      <c r="W125" s="506"/>
      <c r="X125" s="506"/>
      <c r="Y125" s="506"/>
      <c r="Z125" s="506"/>
    </row>
    <row r="126" spans="1:29" s="404" customFormat="1" ht="14.25">
      <c r="A126" s="383"/>
      <c r="B126" s="408"/>
      <c r="C126" s="415"/>
      <c r="D126" s="449"/>
      <c r="E126" s="416"/>
      <c r="F126" s="499"/>
      <c r="G126" s="424"/>
      <c r="H126" s="416"/>
      <c r="I126" s="411"/>
      <c r="J126" s="501"/>
      <c r="K126" s="501"/>
      <c r="L126" s="501"/>
      <c r="M126" s="501"/>
      <c r="N126" s="502"/>
      <c r="O126" s="517"/>
      <c r="P126" s="503"/>
      <c r="Q126" s="475"/>
      <c r="R126" s="507"/>
      <c r="S126" s="496"/>
      <c r="T126" s="506"/>
      <c r="U126" s="506"/>
      <c r="V126" s="506"/>
      <c r="W126" s="506"/>
      <c r="X126" s="506"/>
      <c r="Y126" s="506"/>
      <c r="Z126" s="506"/>
    </row>
    <row r="127" spans="1:29" s="404" customFormat="1" ht="14.25">
      <c r="A127" s="383"/>
      <c r="B127" s="408"/>
      <c r="C127" s="415"/>
      <c r="D127" s="449"/>
      <c r="E127" s="416"/>
      <c r="F127" s="499"/>
      <c r="G127" s="424"/>
      <c r="H127" s="416"/>
      <c r="I127" s="411"/>
      <c r="J127" s="501"/>
      <c r="K127" s="501"/>
      <c r="L127" s="501"/>
      <c r="M127" s="501"/>
      <c r="N127" s="502"/>
      <c r="O127" s="517"/>
      <c r="P127" s="503"/>
      <c r="Q127" s="475"/>
      <c r="R127" s="507"/>
      <c r="S127" s="496"/>
      <c r="T127" s="506"/>
      <c r="U127" s="506"/>
      <c r="V127" s="506"/>
      <c r="W127" s="506"/>
      <c r="X127" s="506"/>
      <c r="Y127" s="506"/>
      <c r="Z127" s="506"/>
    </row>
    <row r="128" spans="1:29" s="404" customFormat="1" ht="14.25">
      <c r="A128" s="383"/>
      <c r="B128" s="408"/>
      <c r="C128" s="415"/>
      <c r="D128" s="449"/>
      <c r="E128" s="416"/>
      <c r="F128" s="499"/>
      <c r="G128" s="424"/>
      <c r="H128" s="416"/>
      <c r="I128" s="411"/>
      <c r="J128" s="512"/>
      <c r="K128" s="512"/>
      <c r="L128" s="513"/>
      <c r="M128" s="511"/>
      <c r="N128" s="513"/>
      <c r="O128" s="497"/>
      <c r="P128" s="417"/>
      <c r="Q128" s="475"/>
      <c r="R128" s="507"/>
      <c r="S128" s="496"/>
      <c r="T128" s="506"/>
      <c r="U128" s="506"/>
      <c r="V128" s="506"/>
      <c r="W128" s="506"/>
      <c r="X128" s="506"/>
      <c r="Y128" s="506"/>
      <c r="Z128" s="506"/>
    </row>
    <row r="129" spans="1:26" s="404" customFormat="1" ht="14.25">
      <c r="A129" s="383"/>
      <c r="B129" s="408"/>
      <c r="C129" s="415"/>
      <c r="D129" s="449"/>
      <c r="E129" s="416"/>
      <c r="F129" s="499"/>
      <c r="G129" s="424"/>
      <c r="H129" s="416"/>
      <c r="I129" s="411"/>
      <c r="J129" s="512"/>
      <c r="K129" s="512"/>
      <c r="L129" s="513"/>
      <c r="M129" s="511"/>
      <c r="N129" s="513"/>
      <c r="O129" s="497"/>
      <c r="P129" s="417"/>
      <c r="Q129" s="475"/>
      <c r="R129" s="507"/>
      <c r="S129" s="496"/>
      <c r="T129" s="506"/>
      <c r="U129" s="506"/>
      <c r="V129" s="506"/>
      <c r="W129" s="506"/>
      <c r="X129" s="506"/>
      <c r="Y129" s="506"/>
      <c r="Z129" s="506"/>
    </row>
    <row r="130" spans="1:26" s="404" customFormat="1" ht="14.25">
      <c r="A130" s="383"/>
      <c r="B130" s="408"/>
      <c r="C130" s="415"/>
      <c r="D130" s="449"/>
      <c r="E130" s="416"/>
      <c r="F130" s="499"/>
      <c r="G130" s="424"/>
      <c r="H130" s="416"/>
      <c r="I130" s="411"/>
      <c r="J130" s="501"/>
      <c r="K130" s="501"/>
      <c r="L130" s="501"/>
      <c r="M130" s="501"/>
      <c r="N130" s="502"/>
      <c r="O130" s="517"/>
      <c r="P130" s="503"/>
      <c r="Q130" s="475"/>
      <c r="R130" s="507"/>
      <c r="S130" s="496"/>
      <c r="T130" s="506"/>
      <c r="U130" s="506"/>
      <c r="V130" s="506"/>
      <c r="W130" s="506"/>
      <c r="X130" s="506"/>
      <c r="Y130" s="506"/>
      <c r="Z130" s="506"/>
    </row>
    <row r="131" spans="1:26" s="404" customFormat="1" ht="14.25">
      <c r="A131" s="383"/>
      <c r="B131" s="408"/>
      <c r="C131" s="415"/>
      <c r="D131" s="449"/>
      <c r="E131" s="416"/>
      <c r="F131" s="499"/>
      <c r="G131" s="424"/>
      <c r="H131" s="416"/>
      <c r="I131" s="411"/>
      <c r="J131" s="501"/>
      <c r="K131" s="501"/>
      <c r="L131" s="501"/>
      <c r="M131" s="501"/>
      <c r="N131" s="502"/>
      <c r="O131" s="517"/>
      <c r="P131" s="503"/>
      <c r="Q131" s="475"/>
      <c r="R131" s="507"/>
      <c r="S131" s="496"/>
      <c r="T131" s="506"/>
      <c r="U131" s="506"/>
      <c r="V131" s="506"/>
      <c r="W131" s="506"/>
      <c r="X131" s="506"/>
      <c r="Y131" s="506"/>
      <c r="Z131" s="506"/>
    </row>
    <row r="132" spans="1:26" ht="14.25">
      <c r="A132" s="383"/>
      <c r="B132" s="408"/>
      <c r="C132" s="415"/>
      <c r="D132" s="449"/>
      <c r="E132" s="416"/>
      <c r="F132" s="499"/>
      <c r="G132" s="424"/>
      <c r="H132" s="416"/>
      <c r="I132" s="411"/>
      <c r="J132" s="377"/>
      <c r="K132" s="377"/>
      <c r="L132" s="377"/>
      <c r="M132" s="377"/>
      <c r="N132" s="500"/>
      <c r="O132" s="497"/>
      <c r="P132" s="418"/>
      <c r="Q132" s="505"/>
      <c r="R132" s="142"/>
      <c r="S132" s="16"/>
      <c r="T132" s="16"/>
      <c r="U132" s="16"/>
      <c r="V132" s="16"/>
      <c r="W132" s="16"/>
      <c r="X132" s="16"/>
      <c r="Y132" s="16"/>
      <c r="Z132" s="16"/>
    </row>
    <row r="133" spans="1:26" ht="14.25">
      <c r="A133" s="383"/>
      <c r="B133" s="408"/>
      <c r="C133" s="415"/>
      <c r="D133" s="449"/>
      <c r="E133" s="416"/>
      <c r="F133" s="499"/>
      <c r="G133" s="424"/>
      <c r="H133" s="416"/>
      <c r="I133" s="411"/>
      <c r="J133" s="377"/>
      <c r="K133" s="377"/>
      <c r="L133" s="377"/>
      <c r="M133" s="377"/>
      <c r="N133" s="500"/>
      <c r="O133" s="497"/>
      <c r="P133" s="418"/>
      <c r="Q133" s="505"/>
      <c r="R133" s="14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P134" s="7"/>
      <c r="Q134" s="11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11"/>
      <c r="Q135" s="16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3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4" t="s">
        <v>619</v>
      </c>
      <c r="C137" s="104"/>
      <c r="D137" s="104"/>
      <c r="E137" s="104"/>
      <c r="F137" s="17"/>
      <c r="G137" s="17"/>
      <c r="H137" s="105"/>
      <c r="I137" s="17"/>
      <c r="J137" s="74"/>
      <c r="K137" s="75"/>
      <c r="L137" s="17"/>
      <c r="M137" s="17"/>
      <c r="N137" s="16"/>
      <c r="O137" s="99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620</v>
      </c>
      <c r="H138" s="21" t="s">
        <v>621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9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</v>
      </c>
      <c r="B139" s="106">
        <v>41579</v>
      </c>
      <c r="C139" s="106"/>
      <c r="D139" s="107" t="s">
        <v>622</v>
      </c>
      <c r="E139" s="108" t="s">
        <v>623</v>
      </c>
      <c r="F139" s="109">
        <v>82</v>
      </c>
      <c r="G139" s="108" t="s">
        <v>624</v>
      </c>
      <c r="H139" s="108">
        <v>100</v>
      </c>
      <c r="I139" s="126">
        <v>100</v>
      </c>
      <c r="J139" s="127" t="s">
        <v>625</v>
      </c>
      <c r="K139" s="128">
        <f t="shared" ref="K139:K170" si="29">H139-F139</f>
        <v>18</v>
      </c>
      <c r="L139" s="129">
        <f t="shared" ref="L139:L170" si="30">K139/F139</f>
        <v>0.21951219512195122</v>
      </c>
      <c r="M139" s="130" t="s">
        <v>599</v>
      </c>
      <c r="N139" s="131">
        <v>42657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</v>
      </c>
      <c r="B140" s="106">
        <v>41794</v>
      </c>
      <c r="C140" s="106"/>
      <c r="D140" s="107" t="s">
        <v>626</v>
      </c>
      <c r="E140" s="108" t="s">
        <v>600</v>
      </c>
      <c r="F140" s="109">
        <v>257</v>
      </c>
      <c r="G140" s="108" t="s">
        <v>624</v>
      </c>
      <c r="H140" s="108">
        <v>300</v>
      </c>
      <c r="I140" s="126">
        <v>300</v>
      </c>
      <c r="J140" s="127" t="s">
        <v>625</v>
      </c>
      <c r="K140" s="128">
        <f t="shared" si="29"/>
        <v>43</v>
      </c>
      <c r="L140" s="129">
        <f t="shared" si="30"/>
        <v>0.16731517509727625</v>
      </c>
      <c r="M140" s="130" t="s">
        <v>599</v>
      </c>
      <c r="N140" s="131">
        <v>41822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</v>
      </c>
      <c r="B141" s="106">
        <v>41828</v>
      </c>
      <c r="C141" s="106"/>
      <c r="D141" s="107" t="s">
        <v>627</v>
      </c>
      <c r="E141" s="108" t="s">
        <v>600</v>
      </c>
      <c r="F141" s="109">
        <v>393</v>
      </c>
      <c r="G141" s="108" t="s">
        <v>624</v>
      </c>
      <c r="H141" s="108">
        <v>468</v>
      </c>
      <c r="I141" s="126">
        <v>468</v>
      </c>
      <c r="J141" s="127" t="s">
        <v>625</v>
      </c>
      <c r="K141" s="128">
        <f t="shared" si="29"/>
        <v>75</v>
      </c>
      <c r="L141" s="129">
        <f t="shared" si="30"/>
        <v>0.19083969465648856</v>
      </c>
      <c r="M141" s="130" t="s">
        <v>599</v>
      </c>
      <c r="N141" s="131">
        <v>41863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</v>
      </c>
      <c r="B142" s="106">
        <v>41857</v>
      </c>
      <c r="C142" s="106"/>
      <c r="D142" s="107" t="s">
        <v>628</v>
      </c>
      <c r="E142" s="108" t="s">
        <v>600</v>
      </c>
      <c r="F142" s="109">
        <v>205</v>
      </c>
      <c r="G142" s="108" t="s">
        <v>624</v>
      </c>
      <c r="H142" s="108">
        <v>275</v>
      </c>
      <c r="I142" s="126">
        <v>250</v>
      </c>
      <c r="J142" s="127" t="s">
        <v>625</v>
      </c>
      <c r="K142" s="128">
        <f t="shared" si="29"/>
        <v>70</v>
      </c>
      <c r="L142" s="129">
        <f t="shared" si="30"/>
        <v>0.34146341463414637</v>
      </c>
      <c r="M142" s="130" t="s">
        <v>599</v>
      </c>
      <c r="N142" s="131">
        <v>41962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</v>
      </c>
      <c r="B143" s="106">
        <v>41886</v>
      </c>
      <c r="C143" s="106"/>
      <c r="D143" s="107" t="s">
        <v>629</v>
      </c>
      <c r="E143" s="108" t="s">
        <v>600</v>
      </c>
      <c r="F143" s="109">
        <v>162</v>
      </c>
      <c r="G143" s="108" t="s">
        <v>624</v>
      </c>
      <c r="H143" s="108">
        <v>190</v>
      </c>
      <c r="I143" s="126">
        <v>190</v>
      </c>
      <c r="J143" s="127" t="s">
        <v>625</v>
      </c>
      <c r="K143" s="128">
        <f t="shared" si="29"/>
        <v>28</v>
      </c>
      <c r="L143" s="129">
        <f t="shared" si="30"/>
        <v>0.1728395061728395</v>
      </c>
      <c r="M143" s="130" t="s">
        <v>599</v>
      </c>
      <c r="N143" s="131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</v>
      </c>
      <c r="B144" s="106">
        <v>41886</v>
      </c>
      <c r="C144" s="106"/>
      <c r="D144" s="107" t="s">
        <v>630</v>
      </c>
      <c r="E144" s="108" t="s">
        <v>600</v>
      </c>
      <c r="F144" s="109">
        <v>75</v>
      </c>
      <c r="G144" s="108" t="s">
        <v>624</v>
      </c>
      <c r="H144" s="108">
        <v>91.5</v>
      </c>
      <c r="I144" s="126" t="s">
        <v>631</v>
      </c>
      <c r="J144" s="127" t="s">
        <v>632</v>
      </c>
      <c r="K144" s="128">
        <f t="shared" si="29"/>
        <v>16.5</v>
      </c>
      <c r="L144" s="129">
        <f t="shared" si="30"/>
        <v>0.22</v>
      </c>
      <c r="M144" s="130" t="s">
        <v>599</v>
      </c>
      <c r="N144" s="131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</v>
      </c>
      <c r="B145" s="106">
        <v>41913</v>
      </c>
      <c r="C145" s="106"/>
      <c r="D145" s="107" t="s">
        <v>633</v>
      </c>
      <c r="E145" s="108" t="s">
        <v>600</v>
      </c>
      <c r="F145" s="109">
        <v>850</v>
      </c>
      <c r="G145" s="108" t="s">
        <v>624</v>
      </c>
      <c r="H145" s="108">
        <v>982.5</v>
      </c>
      <c r="I145" s="126">
        <v>1050</v>
      </c>
      <c r="J145" s="127" t="s">
        <v>634</v>
      </c>
      <c r="K145" s="128">
        <f t="shared" si="29"/>
        <v>132.5</v>
      </c>
      <c r="L145" s="129">
        <f t="shared" si="30"/>
        <v>0.15588235294117647</v>
      </c>
      <c r="M145" s="130" t="s">
        <v>599</v>
      </c>
      <c r="N145" s="131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</v>
      </c>
      <c r="B146" s="106">
        <v>41913</v>
      </c>
      <c r="C146" s="106"/>
      <c r="D146" s="107" t="s">
        <v>635</v>
      </c>
      <c r="E146" s="108" t="s">
        <v>600</v>
      </c>
      <c r="F146" s="109">
        <v>475</v>
      </c>
      <c r="G146" s="108" t="s">
        <v>624</v>
      </c>
      <c r="H146" s="108">
        <v>515</v>
      </c>
      <c r="I146" s="126">
        <v>600</v>
      </c>
      <c r="J146" s="127" t="s">
        <v>636</v>
      </c>
      <c r="K146" s="128">
        <f t="shared" si="29"/>
        <v>40</v>
      </c>
      <c r="L146" s="129">
        <f t="shared" si="30"/>
        <v>8.4210526315789472E-2</v>
      </c>
      <c r="M146" s="130" t="s">
        <v>599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9</v>
      </c>
      <c r="B147" s="106">
        <v>41913</v>
      </c>
      <c r="C147" s="106"/>
      <c r="D147" s="107" t="s">
        <v>637</v>
      </c>
      <c r="E147" s="108" t="s">
        <v>600</v>
      </c>
      <c r="F147" s="109">
        <v>86</v>
      </c>
      <c r="G147" s="108" t="s">
        <v>624</v>
      </c>
      <c r="H147" s="108">
        <v>99</v>
      </c>
      <c r="I147" s="126">
        <v>140</v>
      </c>
      <c r="J147" s="127" t="s">
        <v>638</v>
      </c>
      <c r="K147" s="128">
        <f t="shared" si="29"/>
        <v>13</v>
      </c>
      <c r="L147" s="129">
        <f t="shared" si="30"/>
        <v>0.15116279069767441</v>
      </c>
      <c r="M147" s="130" t="s">
        <v>599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10</v>
      </c>
      <c r="B148" s="106">
        <v>41926</v>
      </c>
      <c r="C148" s="106"/>
      <c r="D148" s="107" t="s">
        <v>639</v>
      </c>
      <c r="E148" s="108" t="s">
        <v>600</v>
      </c>
      <c r="F148" s="109">
        <v>496.6</v>
      </c>
      <c r="G148" s="108" t="s">
        <v>624</v>
      </c>
      <c r="H148" s="108">
        <v>621</v>
      </c>
      <c r="I148" s="126">
        <v>580</v>
      </c>
      <c r="J148" s="127" t="s">
        <v>625</v>
      </c>
      <c r="K148" s="128">
        <f t="shared" si="29"/>
        <v>124.39999999999998</v>
      </c>
      <c r="L148" s="129">
        <f t="shared" si="30"/>
        <v>0.25050342327829234</v>
      </c>
      <c r="M148" s="130" t="s">
        <v>599</v>
      </c>
      <c r="N148" s="131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11</v>
      </c>
      <c r="B149" s="106">
        <v>41926</v>
      </c>
      <c r="C149" s="106"/>
      <c r="D149" s="107" t="s">
        <v>640</v>
      </c>
      <c r="E149" s="108" t="s">
        <v>600</v>
      </c>
      <c r="F149" s="109">
        <v>2481.9</v>
      </c>
      <c r="G149" s="108" t="s">
        <v>624</v>
      </c>
      <c r="H149" s="108">
        <v>2840</v>
      </c>
      <c r="I149" s="126">
        <v>2870</v>
      </c>
      <c r="J149" s="127" t="s">
        <v>641</v>
      </c>
      <c r="K149" s="128">
        <f t="shared" si="29"/>
        <v>358.09999999999991</v>
      </c>
      <c r="L149" s="129">
        <f t="shared" si="30"/>
        <v>0.14428462065353154</v>
      </c>
      <c r="M149" s="130" t="s">
        <v>599</v>
      </c>
      <c r="N149" s="131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12</v>
      </c>
      <c r="B150" s="106">
        <v>41928</v>
      </c>
      <c r="C150" s="106"/>
      <c r="D150" s="107" t="s">
        <v>642</v>
      </c>
      <c r="E150" s="108" t="s">
        <v>600</v>
      </c>
      <c r="F150" s="109">
        <v>84.5</v>
      </c>
      <c r="G150" s="108" t="s">
        <v>624</v>
      </c>
      <c r="H150" s="108">
        <v>93</v>
      </c>
      <c r="I150" s="126">
        <v>110</v>
      </c>
      <c r="J150" s="127" t="s">
        <v>643</v>
      </c>
      <c r="K150" s="128">
        <f t="shared" si="29"/>
        <v>8.5</v>
      </c>
      <c r="L150" s="129">
        <f t="shared" si="30"/>
        <v>0.10059171597633136</v>
      </c>
      <c r="M150" s="130" t="s">
        <v>599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13</v>
      </c>
      <c r="B151" s="106">
        <v>41928</v>
      </c>
      <c r="C151" s="106"/>
      <c r="D151" s="107" t="s">
        <v>644</v>
      </c>
      <c r="E151" s="108" t="s">
        <v>600</v>
      </c>
      <c r="F151" s="109">
        <v>401</v>
      </c>
      <c r="G151" s="108" t="s">
        <v>624</v>
      </c>
      <c r="H151" s="108">
        <v>428</v>
      </c>
      <c r="I151" s="126">
        <v>450</v>
      </c>
      <c r="J151" s="127" t="s">
        <v>645</v>
      </c>
      <c r="K151" s="128">
        <f t="shared" si="29"/>
        <v>27</v>
      </c>
      <c r="L151" s="129">
        <f t="shared" si="30"/>
        <v>6.7331670822942641E-2</v>
      </c>
      <c r="M151" s="130" t="s">
        <v>599</v>
      </c>
      <c r="N151" s="131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14</v>
      </c>
      <c r="B152" s="106">
        <v>41928</v>
      </c>
      <c r="C152" s="106"/>
      <c r="D152" s="107" t="s">
        <v>646</v>
      </c>
      <c r="E152" s="108" t="s">
        <v>600</v>
      </c>
      <c r="F152" s="109">
        <v>101</v>
      </c>
      <c r="G152" s="108" t="s">
        <v>624</v>
      </c>
      <c r="H152" s="108">
        <v>112</v>
      </c>
      <c r="I152" s="126">
        <v>120</v>
      </c>
      <c r="J152" s="127" t="s">
        <v>647</v>
      </c>
      <c r="K152" s="128">
        <f t="shared" si="29"/>
        <v>11</v>
      </c>
      <c r="L152" s="129">
        <f t="shared" si="30"/>
        <v>0.10891089108910891</v>
      </c>
      <c r="M152" s="130" t="s">
        <v>599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15</v>
      </c>
      <c r="B153" s="106">
        <v>41954</v>
      </c>
      <c r="C153" s="106"/>
      <c r="D153" s="107" t="s">
        <v>648</v>
      </c>
      <c r="E153" s="108" t="s">
        <v>600</v>
      </c>
      <c r="F153" s="109">
        <v>59</v>
      </c>
      <c r="G153" s="108" t="s">
        <v>624</v>
      </c>
      <c r="H153" s="108">
        <v>76</v>
      </c>
      <c r="I153" s="126">
        <v>76</v>
      </c>
      <c r="J153" s="127" t="s">
        <v>625</v>
      </c>
      <c r="K153" s="128">
        <f t="shared" si="29"/>
        <v>17</v>
      </c>
      <c r="L153" s="129">
        <f t="shared" si="30"/>
        <v>0.28813559322033899</v>
      </c>
      <c r="M153" s="130" t="s">
        <v>599</v>
      </c>
      <c r="N153" s="131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16</v>
      </c>
      <c r="B154" s="106">
        <v>41954</v>
      </c>
      <c r="C154" s="106"/>
      <c r="D154" s="107" t="s">
        <v>637</v>
      </c>
      <c r="E154" s="108" t="s">
        <v>600</v>
      </c>
      <c r="F154" s="109">
        <v>99</v>
      </c>
      <c r="G154" s="108" t="s">
        <v>624</v>
      </c>
      <c r="H154" s="108">
        <v>120</v>
      </c>
      <c r="I154" s="126">
        <v>120</v>
      </c>
      <c r="J154" s="127" t="s">
        <v>649</v>
      </c>
      <c r="K154" s="128">
        <f t="shared" si="29"/>
        <v>21</v>
      </c>
      <c r="L154" s="129">
        <f t="shared" si="30"/>
        <v>0.21212121212121213</v>
      </c>
      <c r="M154" s="130" t="s">
        <v>599</v>
      </c>
      <c r="N154" s="131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17</v>
      </c>
      <c r="B155" s="106">
        <v>41956</v>
      </c>
      <c r="C155" s="106"/>
      <c r="D155" s="107" t="s">
        <v>650</v>
      </c>
      <c r="E155" s="108" t="s">
        <v>600</v>
      </c>
      <c r="F155" s="109">
        <v>22</v>
      </c>
      <c r="G155" s="108" t="s">
        <v>624</v>
      </c>
      <c r="H155" s="108">
        <v>33.549999999999997</v>
      </c>
      <c r="I155" s="126">
        <v>32</v>
      </c>
      <c r="J155" s="127" t="s">
        <v>651</v>
      </c>
      <c r="K155" s="128">
        <f t="shared" si="29"/>
        <v>11.549999999999997</v>
      </c>
      <c r="L155" s="129">
        <f t="shared" si="30"/>
        <v>0.52499999999999991</v>
      </c>
      <c r="M155" s="130" t="s">
        <v>599</v>
      </c>
      <c r="N155" s="131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18</v>
      </c>
      <c r="B156" s="106">
        <v>41976</v>
      </c>
      <c r="C156" s="106"/>
      <c r="D156" s="107" t="s">
        <v>652</v>
      </c>
      <c r="E156" s="108" t="s">
        <v>600</v>
      </c>
      <c r="F156" s="109">
        <v>440</v>
      </c>
      <c r="G156" s="108" t="s">
        <v>624</v>
      </c>
      <c r="H156" s="108">
        <v>520</v>
      </c>
      <c r="I156" s="126">
        <v>520</v>
      </c>
      <c r="J156" s="127" t="s">
        <v>653</v>
      </c>
      <c r="K156" s="128">
        <f t="shared" si="29"/>
        <v>80</v>
      </c>
      <c r="L156" s="129">
        <f t="shared" si="30"/>
        <v>0.18181818181818182</v>
      </c>
      <c r="M156" s="130" t="s">
        <v>599</v>
      </c>
      <c r="N156" s="131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19</v>
      </c>
      <c r="B157" s="106">
        <v>41976</v>
      </c>
      <c r="C157" s="106"/>
      <c r="D157" s="107" t="s">
        <v>654</v>
      </c>
      <c r="E157" s="108" t="s">
        <v>600</v>
      </c>
      <c r="F157" s="109">
        <v>360</v>
      </c>
      <c r="G157" s="108" t="s">
        <v>624</v>
      </c>
      <c r="H157" s="108">
        <v>427</v>
      </c>
      <c r="I157" s="126">
        <v>425</v>
      </c>
      <c r="J157" s="127" t="s">
        <v>655</v>
      </c>
      <c r="K157" s="128">
        <f t="shared" si="29"/>
        <v>67</v>
      </c>
      <c r="L157" s="129">
        <f t="shared" si="30"/>
        <v>0.18611111111111112</v>
      </c>
      <c r="M157" s="130" t="s">
        <v>599</v>
      </c>
      <c r="N157" s="131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20</v>
      </c>
      <c r="B158" s="106">
        <v>42012</v>
      </c>
      <c r="C158" s="106"/>
      <c r="D158" s="107" t="s">
        <v>656</v>
      </c>
      <c r="E158" s="108" t="s">
        <v>600</v>
      </c>
      <c r="F158" s="109">
        <v>360</v>
      </c>
      <c r="G158" s="108" t="s">
        <v>624</v>
      </c>
      <c r="H158" s="108">
        <v>455</v>
      </c>
      <c r="I158" s="126">
        <v>420</v>
      </c>
      <c r="J158" s="127" t="s">
        <v>657</v>
      </c>
      <c r="K158" s="128">
        <f t="shared" si="29"/>
        <v>95</v>
      </c>
      <c r="L158" s="129">
        <f t="shared" si="30"/>
        <v>0.2638888888888889</v>
      </c>
      <c r="M158" s="130" t="s">
        <v>599</v>
      </c>
      <c r="N158" s="131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21</v>
      </c>
      <c r="B159" s="106">
        <v>42012</v>
      </c>
      <c r="C159" s="106"/>
      <c r="D159" s="107" t="s">
        <v>658</v>
      </c>
      <c r="E159" s="108" t="s">
        <v>600</v>
      </c>
      <c r="F159" s="109">
        <v>130</v>
      </c>
      <c r="G159" s="108"/>
      <c r="H159" s="108">
        <v>175.5</v>
      </c>
      <c r="I159" s="126">
        <v>165</v>
      </c>
      <c r="J159" s="127" t="s">
        <v>659</v>
      </c>
      <c r="K159" s="128">
        <f t="shared" si="29"/>
        <v>45.5</v>
      </c>
      <c r="L159" s="129">
        <f t="shared" si="30"/>
        <v>0.35</v>
      </c>
      <c r="M159" s="130" t="s">
        <v>599</v>
      </c>
      <c r="N159" s="131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22</v>
      </c>
      <c r="B160" s="106">
        <v>42040</v>
      </c>
      <c r="C160" s="106"/>
      <c r="D160" s="107" t="s">
        <v>390</v>
      </c>
      <c r="E160" s="108" t="s">
        <v>623</v>
      </c>
      <c r="F160" s="109">
        <v>98</v>
      </c>
      <c r="G160" s="108"/>
      <c r="H160" s="108">
        <v>120</v>
      </c>
      <c r="I160" s="126">
        <v>120</v>
      </c>
      <c r="J160" s="127" t="s">
        <v>625</v>
      </c>
      <c r="K160" s="128">
        <f t="shared" si="29"/>
        <v>22</v>
      </c>
      <c r="L160" s="129">
        <f t="shared" si="30"/>
        <v>0.22448979591836735</v>
      </c>
      <c r="M160" s="130" t="s">
        <v>599</v>
      </c>
      <c r="N160" s="131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23</v>
      </c>
      <c r="B161" s="106">
        <v>42040</v>
      </c>
      <c r="C161" s="106"/>
      <c r="D161" s="107" t="s">
        <v>660</v>
      </c>
      <c r="E161" s="108" t="s">
        <v>623</v>
      </c>
      <c r="F161" s="109">
        <v>196</v>
      </c>
      <c r="G161" s="108"/>
      <c r="H161" s="108">
        <v>262</v>
      </c>
      <c r="I161" s="126">
        <v>255</v>
      </c>
      <c r="J161" s="127" t="s">
        <v>625</v>
      </c>
      <c r="K161" s="128">
        <f t="shared" si="29"/>
        <v>66</v>
      </c>
      <c r="L161" s="129">
        <f t="shared" si="30"/>
        <v>0.33673469387755101</v>
      </c>
      <c r="M161" s="130" t="s">
        <v>599</v>
      </c>
      <c r="N161" s="131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24</v>
      </c>
      <c r="B162" s="110">
        <v>42067</v>
      </c>
      <c r="C162" s="110"/>
      <c r="D162" s="111" t="s">
        <v>389</v>
      </c>
      <c r="E162" s="112" t="s">
        <v>623</v>
      </c>
      <c r="F162" s="113">
        <v>235</v>
      </c>
      <c r="G162" s="113"/>
      <c r="H162" s="114">
        <v>77</v>
      </c>
      <c r="I162" s="132" t="s">
        <v>661</v>
      </c>
      <c r="J162" s="133" t="s">
        <v>662</v>
      </c>
      <c r="K162" s="134">
        <f t="shared" si="29"/>
        <v>-158</v>
      </c>
      <c r="L162" s="135">
        <f t="shared" si="30"/>
        <v>-0.67234042553191486</v>
      </c>
      <c r="M162" s="136" t="s">
        <v>663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25</v>
      </c>
      <c r="B163" s="106">
        <v>42067</v>
      </c>
      <c r="C163" s="106"/>
      <c r="D163" s="107" t="s">
        <v>481</v>
      </c>
      <c r="E163" s="108" t="s">
        <v>623</v>
      </c>
      <c r="F163" s="109">
        <v>185</v>
      </c>
      <c r="G163" s="108"/>
      <c r="H163" s="108">
        <v>224</v>
      </c>
      <c r="I163" s="126" t="s">
        <v>664</v>
      </c>
      <c r="J163" s="127" t="s">
        <v>625</v>
      </c>
      <c r="K163" s="128">
        <f t="shared" si="29"/>
        <v>39</v>
      </c>
      <c r="L163" s="129">
        <f t="shared" si="30"/>
        <v>0.21081081081081082</v>
      </c>
      <c r="M163" s="130" t="s">
        <v>599</v>
      </c>
      <c r="N163" s="131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26</v>
      </c>
      <c r="B164" s="115">
        <v>42090</v>
      </c>
      <c r="C164" s="115"/>
      <c r="D164" s="116" t="s">
        <v>665</v>
      </c>
      <c r="E164" s="117" t="s">
        <v>623</v>
      </c>
      <c r="F164" s="118">
        <v>49.5</v>
      </c>
      <c r="G164" s="119"/>
      <c r="H164" s="119">
        <v>15.85</v>
      </c>
      <c r="I164" s="119">
        <v>67</v>
      </c>
      <c r="J164" s="138" t="s">
        <v>666</v>
      </c>
      <c r="K164" s="119">
        <f t="shared" si="29"/>
        <v>-33.65</v>
      </c>
      <c r="L164" s="139">
        <f t="shared" si="30"/>
        <v>-0.67979797979797973</v>
      </c>
      <c r="M164" s="136" t="s">
        <v>663</v>
      </c>
      <c r="N164" s="140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27</v>
      </c>
      <c r="B165" s="106">
        <v>42093</v>
      </c>
      <c r="C165" s="106"/>
      <c r="D165" s="107" t="s">
        <v>667</v>
      </c>
      <c r="E165" s="108" t="s">
        <v>623</v>
      </c>
      <c r="F165" s="109">
        <v>183.5</v>
      </c>
      <c r="G165" s="108"/>
      <c r="H165" s="108">
        <v>219</v>
      </c>
      <c r="I165" s="126">
        <v>218</v>
      </c>
      <c r="J165" s="127" t="s">
        <v>668</v>
      </c>
      <c r="K165" s="128">
        <f t="shared" si="29"/>
        <v>35.5</v>
      </c>
      <c r="L165" s="129">
        <f t="shared" si="30"/>
        <v>0.19346049046321526</v>
      </c>
      <c r="M165" s="130" t="s">
        <v>599</v>
      </c>
      <c r="N165" s="131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28</v>
      </c>
      <c r="B166" s="106">
        <v>42114</v>
      </c>
      <c r="C166" s="106"/>
      <c r="D166" s="107" t="s">
        <v>669</v>
      </c>
      <c r="E166" s="108" t="s">
        <v>623</v>
      </c>
      <c r="F166" s="109">
        <f>(227+237)/2</f>
        <v>232</v>
      </c>
      <c r="G166" s="108"/>
      <c r="H166" s="108">
        <v>298</v>
      </c>
      <c r="I166" s="126">
        <v>298</v>
      </c>
      <c r="J166" s="127" t="s">
        <v>625</v>
      </c>
      <c r="K166" s="128">
        <f t="shared" si="29"/>
        <v>66</v>
      </c>
      <c r="L166" s="129">
        <f t="shared" si="30"/>
        <v>0.28448275862068967</v>
      </c>
      <c r="M166" s="130" t="s">
        <v>599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29</v>
      </c>
      <c r="B167" s="106">
        <v>42128</v>
      </c>
      <c r="C167" s="106"/>
      <c r="D167" s="107" t="s">
        <v>670</v>
      </c>
      <c r="E167" s="108" t="s">
        <v>600</v>
      </c>
      <c r="F167" s="109">
        <v>385</v>
      </c>
      <c r="G167" s="108"/>
      <c r="H167" s="108">
        <f>212.5+331</f>
        <v>543.5</v>
      </c>
      <c r="I167" s="126">
        <v>510</v>
      </c>
      <c r="J167" s="127" t="s">
        <v>671</v>
      </c>
      <c r="K167" s="128">
        <f t="shared" si="29"/>
        <v>158.5</v>
      </c>
      <c r="L167" s="129">
        <f t="shared" si="30"/>
        <v>0.41168831168831171</v>
      </c>
      <c r="M167" s="130" t="s">
        <v>599</v>
      </c>
      <c r="N167" s="131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30</v>
      </c>
      <c r="B168" s="106">
        <v>42128</v>
      </c>
      <c r="C168" s="106"/>
      <c r="D168" s="107" t="s">
        <v>672</v>
      </c>
      <c r="E168" s="108" t="s">
        <v>600</v>
      </c>
      <c r="F168" s="109">
        <v>115.5</v>
      </c>
      <c r="G168" s="108"/>
      <c r="H168" s="108">
        <v>146</v>
      </c>
      <c r="I168" s="126">
        <v>142</v>
      </c>
      <c r="J168" s="127" t="s">
        <v>673</v>
      </c>
      <c r="K168" s="128">
        <f t="shared" si="29"/>
        <v>30.5</v>
      </c>
      <c r="L168" s="129">
        <f t="shared" si="30"/>
        <v>0.26406926406926406</v>
      </c>
      <c r="M168" s="130" t="s">
        <v>599</v>
      </c>
      <c r="N168" s="131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31</v>
      </c>
      <c r="B169" s="106">
        <v>42151</v>
      </c>
      <c r="C169" s="106"/>
      <c r="D169" s="107" t="s">
        <v>674</v>
      </c>
      <c r="E169" s="108" t="s">
        <v>600</v>
      </c>
      <c r="F169" s="109">
        <v>237.5</v>
      </c>
      <c r="G169" s="108"/>
      <c r="H169" s="108">
        <v>279.5</v>
      </c>
      <c r="I169" s="126">
        <v>278</v>
      </c>
      <c r="J169" s="127" t="s">
        <v>625</v>
      </c>
      <c r="K169" s="128">
        <f t="shared" si="29"/>
        <v>42</v>
      </c>
      <c r="L169" s="129">
        <f t="shared" si="30"/>
        <v>0.17684210526315788</v>
      </c>
      <c r="M169" s="130" t="s">
        <v>599</v>
      </c>
      <c r="N169" s="131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32</v>
      </c>
      <c r="B170" s="106">
        <v>42174</v>
      </c>
      <c r="C170" s="106"/>
      <c r="D170" s="107" t="s">
        <v>644</v>
      </c>
      <c r="E170" s="108" t="s">
        <v>623</v>
      </c>
      <c r="F170" s="109">
        <v>340</v>
      </c>
      <c r="G170" s="108"/>
      <c r="H170" s="108">
        <v>448</v>
      </c>
      <c r="I170" s="126">
        <v>448</v>
      </c>
      <c r="J170" s="127" t="s">
        <v>625</v>
      </c>
      <c r="K170" s="128">
        <f t="shared" si="29"/>
        <v>108</v>
      </c>
      <c r="L170" s="129">
        <f t="shared" si="30"/>
        <v>0.31764705882352939</v>
      </c>
      <c r="M170" s="130" t="s">
        <v>599</v>
      </c>
      <c r="N170" s="131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33</v>
      </c>
      <c r="B171" s="106">
        <v>42191</v>
      </c>
      <c r="C171" s="106"/>
      <c r="D171" s="107" t="s">
        <v>675</v>
      </c>
      <c r="E171" s="108" t="s">
        <v>623</v>
      </c>
      <c r="F171" s="109">
        <v>390</v>
      </c>
      <c r="G171" s="108"/>
      <c r="H171" s="108">
        <v>460</v>
      </c>
      <c r="I171" s="126">
        <v>460</v>
      </c>
      <c r="J171" s="127" t="s">
        <v>625</v>
      </c>
      <c r="K171" s="128">
        <f t="shared" ref="K171:K191" si="31">H171-F171</f>
        <v>70</v>
      </c>
      <c r="L171" s="129">
        <f t="shared" ref="L171:L191" si="32">K171/F171</f>
        <v>0.17948717948717949</v>
      </c>
      <c r="M171" s="130" t="s">
        <v>599</v>
      </c>
      <c r="N171" s="131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34</v>
      </c>
      <c r="B172" s="110">
        <v>42195</v>
      </c>
      <c r="C172" s="110"/>
      <c r="D172" s="111" t="s">
        <v>676</v>
      </c>
      <c r="E172" s="112" t="s">
        <v>623</v>
      </c>
      <c r="F172" s="113">
        <v>122.5</v>
      </c>
      <c r="G172" s="113"/>
      <c r="H172" s="114">
        <v>61</v>
      </c>
      <c r="I172" s="132">
        <v>172</v>
      </c>
      <c r="J172" s="133" t="s">
        <v>677</v>
      </c>
      <c r="K172" s="134">
        <f t="shared" si="31"/>
        <v>-61.5</v>
      </c>
      <c r="L172" s="135">
        <f t="shared" si="32"/>
        <v>-0.50204081632653064</v>
      </c>
      <c r="M172" s="136" t="s">
        <v>663</v>
      </c>
      <c r="N172" s="137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35</v>
      </c>
      <c r="B173" s="106">
        <v>42219</v>
      </c>
      <c r="C173" s="106"/>
      <c r="D173" s="107" t="s">
        <v>678</v>
      </c>
      <c r="E173" s="108" t="s">
        <v>623</v>
      </c>
      <c r="F173" s="109">
        <v>297.5</v>
      </c>
      <c r="G173" s="108"/>
      <c r="H173" s="108">
        <v>350</v>
      </c>
      <c r="I173" s="126">
        <v>360</v>
      </c>
      <c r="J173" s="127" t="s">
        <v>679</v>
      </c>
      <c r="K173" s="128">
        <f t="shared" si="31"/>
        <v>52.5</v>
      </c>
      <c r="L173" s="129">
        <f t="shared" si="32"/>
        <v>0.17647058823529413</v>
      </c>
      <c r="M173" s="130" t="s">
        <v>599</v>
      </c>
      <c r="N173" s="131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36</v>
      </c>
      <c r="B174" s="106">
        <v>42219</v>
      </c>
      <c r="C174" s="106"/>
      <c r="D174" s="107" t="s">
        <v>680</v>
      </c>
      <c r="E174" s="108" t="s">
        <v>623</v>
      </c>
      <c r="F174" s="109">
        <v>115.5</v>
      </c>
      <c r="G174" s="108"/>
      <c r="H174" s="108">
        <v>149</v>
      </c>
      <c r="I174" s="126">
        <v>140</v>
      </c>
      <c r="J174" s="141" t="s">
        <v>681</v>
      </c>
      <c r="K174" s="128">
        <f t="shared" si="31"/>
        <v>33.5</v>
      </c>
      <c r="L174" s="129">
        <f t="shared" si="32"/>
        <v>0.29004329004329005</v>
      </c>
      <c r="M174" s="130" t="s">
        <v>599</v>
      </c>
      <c r="N174" s="131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37</v>
      </c>
      <c r="B175" s="106">
        <v>42251</v>
      </c>
      <c r="C175" s="106"/>
      <c r="D175" s="107" t="s">
        <v>674</v>
      </c>
      <c r="E175" s="108" t="s">
        <v>623</v>
      </c>
      <c r="F175" s="109">
        <v>226</v>
      </c>
      <c r="G175" s="108"/>
      <c r="H175" s="108">
        <v>292</v>
      </c>
      <c r="I175" s="126">
        <v>292</v>
      </c>
      <c r="J175" s="127" t="s">
        <v>682</v>
      </c>
      <c r="K175" s="128">
        <f t="shared" si="31"/>
        <v>66</v>
      </c>
      <c r="L175" s="129">
        <f t="shared" si="32"/>
        <v>0.29203539823008851</v>
      </c>
      <c r="M175" s="130" t="s">
        <v>599</v>
      </c>
      <c r="N175" s="131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38</v>
      </c>
      <c r="B176" s="106">
        <v>42254</v>
      </c>
      <c r="C176" s="106"/>
      <c r="D176" s="107" t="s">
        <v>669</v>
      </c>
      <c r="E176" s="108" t="s">
        <v>623</v>
      </c>
      <c r="F176" s="109">
        <v>232.5</v>
      </c>
      <c r="G176" s="108"/>
      <c r="H176" s="108">
        <v>312.5</v>
      </c>
      <c r="I176" s="126">
        <v>310</v>
      </c>
      <c r="J176" s="127" t="s">
        <v>625</v>
      </c>
      <c r="K176" s="128">
        <f t="shared" si="31"/>
        <v>80</v>
      </c>
      <c r="L176" s="129">
        <f t="shared" si="32"/>
        <v>0.34408602150537637</v>
      </c>
      <c r="M176" s="130" t="s">
        <v>599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39</v>
      </c>
      <c r="B177" s="106">
        <v>42268</v>
      </c>
      <c r="C177" s="106"/>
      <c r="D177" s="107" t="s">
        <v>683</v>
      </c>
      <c r="E177" s="108" t="s">
        <v>623</v>
      </c>
      <c r="F177" s="109">
        <v>196.5</v>
      </c>
      <c r="G177" s="108"/>
      <c r="H177" s="108">
        <v>238</v>
      </c>
      <c r="I177" s="126">
        <v>238</v>
      </c>
      <c r="J177" s="127" t="s">
        <v>682</v>
      </c>
      <c r="K177" s="128">
        <f t="shared" si="31"/>
        <v>41.5</v>
      </c>
      <c r="L177" s="129">
        <f t="shared" si="32"/>
        <v>0.21119592875318066</v>
      </c>
      <c r="M177" s="130" t="s">
        <v>599</v>
      </c>
      <c r="N177" s="131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40</v>
      </c>
      <c r="B178" s="106">
        <v>42271</v>
      </c>
      <c r="C178" s="106"/>
      <c r="D178" s="107" t="s">
        <v>622</v>
      </c>
      <c r="E178" s="108" t="s">
        <v>623</v>
      </c>
      <c r="F178" s="109">
        <v>65</v>
      </c>
      <c r="G178" s="108"/>
      <c r="H178" s="108">
        <v>82</v>
      </c>
      <c r="I178" s="126">
        <v>82</v>
      </c>
      <c r="J178" s="127" t="s">
        <v>682</v>
      </c>
      <c r="K178" s="128">
        <f t="shared" si="31"/>
        <v>17</v>
      </c>
      <c r="L178" s="129">
        <f t="shared" si="32"/>
        <v>0.26153846153846155</v>
      </c>
      <c r="M178" s="130" t="s">
        <v>599</v>
      </c>
      <c r="N178" s="131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41</v>
      </c>
      <c r="B179" s="106">
        <v>42291</v>
      </c>
      <c r="C179" s="106"/>
      <c r="D179" s="107" t="s">
        <v>684</v>
      </c>
      <c r="E179" s="108" t="s">
        <v>623</v>
      </c>
      <c r="F179" s="109">
        <v>144</v>
      </c>
      <c r="G179" s="108"/>
      <c r="H179" s="108">
        <v>182.5</v>
      </c>
      <c r="I179" s="126">
        <v>181</v>
      </c>
      <c r="J179" s="127" t="s">
        <v>682</v>
      </c>
      <c r="K179" s="128">
        <f t="shared" si="31"/>
        <v>38.5</v>
      </c>
      <c r="L179" s="129">
        <f t="shared" si="32"/>
        <v>0.2673611111111111</v>
      </c>
      <c r="M179" s="130" t="s">
        <v>599</v>
      </c>
      <c r="N179" s="131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42</v>
      </c>
      <c r="B180" s="106">
        <v>42291</v>
      </c>
      <c r="C180" s="106"/>
      <c r="D180" s="107" t="s">
        <v>685</v>
      </c>
      <c r="E180" s="108" t="s">
        <v>623</v>
      </c>
      <c r="F180" s="109">
        <v>264</v>
      </c>
      <c r="G180" s="108"/>
      <c r="H180" s="108">
        <v>311</v>
      </c>
      <c r="I180" s="126">
        <v>311</v>
      </c>
      <c r="J180" s="127" t="s">
        <v>682</v>
      </c>
      <c r="K180" s="128">
        <f t="shared" si="31"/>
        <v>47</v>
      </c>
      <c r="L180" s="129">
        <f t="shared" si="32"/>
        <v>0.17803030303030304</v>
      </c>
      <c r="M180" s="130" t="s">
        <v>599</v>
      </c>
      <c r="N180" s="131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43</v>
      </c>
      <c r="B181" s="106">
        <v>42318</v>
      </c>
      <c r="C181" s="106"/>
      <c r="D181" s="107" t="s">
        <v>686</v>
      </c>
      <c r="E181" s="108" t="s">
        <v>600</v>
      </c>
      <c r="F181" s="109">
        <v>549.5</v>
      </c>
      <c r="G181" s="108"/>
      <c r="H181" s="108">
        <v>630</v>
      </c>
      <c r="I181" s="126">
        <v>630</v>
      </c>
      <c r="J181" s="127" t="s">
        <v>682</v>
      </c>
      <c r="K181" s="128">
        <f t="shared" si="31"/>
        <v>80.5</v>
      </c>
      <c r="L181" s="129">
        <f t="shared" si="32"/>
        <v>0.1464968152866242</v>
      </c>
      <c r="M181" s="130" t="s">
        <v>599</v>
      </c>
      <c r="N181" s="131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44</v>
      </c>
      <c r="B182" s="106">
        <v>42342</v>
      </c>
      <c r="C182" s="106"/>
      <c r="D182" s="107" t="s">
        <v>687</v>
      </c>
      <c r="E182" s="108" t="s">
        <v>623</v>
      </c>
      <c r="F182" s="109">
        <v>1027.5</v>
      </c>
      <c r="G182" s="108"/>
      <c r="H182" s="108">
        <v>1315</v>
      </c>
      <c r="I182" s="126">
        <v>1250</v>
      </c>
      <c r="J182" s="127" t="s">
        <v>682</v>
      </c>
      <c r="K182" s="128">
        <f t="shared" si="31"/>
        <v>287.5</v>
      </c>
      <c r="L182" s="129">
        <f t="shared" si="32"/>
        <v>0.27980535279805352</v>
      </c>
      <c r="M182" s="130" t="s">
        <v>599</v>
      </c>
      <c r="N182" s="131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45</v>
      </c>
      <c r="B183" s="106">
        <v>42367</v>
      </c>
      <c r="C183" s="106"/>
      <c r="D183" s="107" t="s">
        <v>688</v>
      </c>
      <c r="E183" s="108" t="s">
        <v>623</v>
      </c>
      <c r="F183" s="109">
        <v>465</v>
      </c>
      <c r="G183" s="108"/>
      <c r="H183" s="108">
        <v>540</v>
      </c>
      <c r="I183" s="126">
        <v>540</v>
      </c>
      <c r="J183" s="127" t="s">
        <v>682</v>
      </c>
      <c r="K183" s="128">
        <f t="shared" si="31"/>
        <v>75</v>
      </c>
      <c r="L183" s="129">
        <f t="shared" si="32"/>
        <v>0.16129032258064516</v>
      </c>
      <c r="M183" s="130" t="s">
        <v>599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46</v>
      </c>
      <c r="B184" s="106">
        <v>42380</v>
      </c>
      <c r="C184" s="106"/>
      <c r="D184" s="107" t="s">
        <v>390</v>
      </c>
      <c r="E184" s="108" t="s">
        <v>600</v>
      </c>
      <c r="F184" s="109">
        <v>81</v>
      </c>
      <c r="G184" s="108"/>
      <c r="H184" s="108">
        <v>110</v>
      </c>
      <c r="I184" s="126">
        <v>110</v>
      </c>
      <c r="J184" s="127" t="s">
        <v>682</v>
      </c>
      <c r="K184" s="128">
        <f t="shared" si="31"/>
        <v>29</v>
      </c>
      <c r="L184" s="129">
        <f t="shared" si="32"/>
        <v>0.35802469135802467</v>
      </c>
      <c r="M184" s="130" t="s">
        <v>599</v>
      </c>
      <c r="N184" s="131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47</v>
      </c>
      <c r="B185" s="106">
        <v>42382</v>
      </c>
      <c r="C185" s="106"/>
      <c r="D185" s="107" t="s">
        <v>689</v>
      </c>
      <c r="E185" s="108" t="s">
        <v>600</v>
      </c>
      <c r="F185" s="109">
        <v>417.5</v>
      </c>
      <c r="G185" s="108"/>
      <c r="H185" s="108">
        <v>547</v>
      </c>
      <c r="I185" s="126">
        <v>535</v>
      </c>
      <c r="J185" s="127" t="s">
        <v>682</v>
      </c>
      <c r="K185" s="128">
        <f t="shared" si="31"/>
        <v>129.5</v>
      </c>
      <c r="L185" s="129">
        <f t="shared" si="32"/>
        <v>0.31017964071856285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48</v>
      </c>
      <c r="B186" s="106">
        <v>42408</v>
      </c>
      <c r="C186" s="106"/>
      <c r="D186" s="107" t="s">
        <v>690</v>
      </c>
      <c r="E186" s="108" t="s">
        <v>623</v>
      </c>
      <c r="F186" s="109">
        <v>650</v>
      </c>
      <c r="G186" s="108"/>
      <c r="H186" s="108">
        <v>800</v>
      </c>
      <c r="I186" s="126">
        <v>800</v>
      </c>
      <c r="J186" s="127" t="s">
        <v>682</v>
      </c>
      <c r="K186" s="128">
        <f t="shared" si="31"/>
        <v>150</v>
      </c>
      <c r="L186" s="129">
        <f t="shared" si="32"/>
        <v>0.23076923076923078</v>
      </c>
      <c r="M186" s="130" t="s">
        <v>599</v>
      </c>
      <c r="N186" s="131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49</v>
      </c>
      <c r="B187" s="106">
        <v>42433</v>
      </c>
      <c r="C187" s="106"/>
      <c r="D187" s="107" t="s">
        <v>197</v>
      </c>
      <c r="E187" s="108" t="s">
        <v>623</v>
      </c>
      <c r="F187" s="109">
        <v>437.5</v>
      </c>
      <c r="G187" s="108"/>
      <c r="H187" s="108">
        <v>504.5</v>
      </c>
      <c r="I187" s="126">
        <v>522</v>
      </c>
      <c r="J187" s="127" t="s">
        <v>691</v>
      </c>
      <c r="K187" s="128">
        <f t="shared" si="31"/>
        <v>67</v>
      </c>
      <c r="L187" s="129">
        <f t="shared" si="32"/>
        <v>0.15314285714285714</v>
      </c>
      <c r="M187" s="130" t="s">
        <v>599</v>
      </c>
      <c r="N187" s="131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50</v>
      </c>
      <c r="B188" s="106">
        <v>42438</v>
      </c>
      <c r="C188" s="106"/>
      <c r="D188" s="107" t="s">
        <v>692</v>
      </c>
      <c r="E188" s="108" t="s">
        <v>623</v>
      </c>
      <c r="F188" s="109">
        <v>189.5</v>
      </c>
      <c r="G188" s="108"/>
      <c r="H188" s="108">
        <v>218</v>
      </c>
      <c r="I188" s="126">
        <v>218</v>
      </c>
      <c r="J188" s="127" t="s">
        <v>682</v>
      </c>
      <c r="K188" s="128">
        <f t="shared" si="31"/>
        <v>28.5</v>
      </c>
      <c r="L188" s="129">
        <f t="shared" si="32"/>
        <v>0.15039577836411611</v>
      </c>
      <c r="M188" s="130" t="s">
        <v>599</v>
      </c>
      <c r="N188" s="131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51</v>
      </c>
      <c r="B189" s="115">
        <v>42471</v>
      </c>
      <c r="C189" s="115"/>
      <c r="D189" s="116" t="s">
        <v>693</v>
      </c>
      <c r="E189" s="117" t="s">
        <v>623</v>
      </c>
      <c r="F189" s="118">
        <v>36.5</v>
      </c>
      <c r="G189" s="119"/>
      <c r="H189" s="119">
        <v>15.85</v>
      </c>
      <c r="I189" s="119">
        <v>60</v>
      </c>
      <c r="J189" s="138" t="s">
        <v>694</v>
      </c>
      <c r="K189" s="134">
        <f t="shared" si="31"/>
        <v>-20.65</v>
      </c>
      <c r="L189" s="168">
        <f t="shared" si="32"/>
        <v>-0.5657534246575342</v>
      </c>
      <c r="M189" s="136" t="s">
        <v>663</v>
      </c>
      <c r="N189" s="16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52</v>
      </c>
      <c r="B190" s="106">
        <v>42472</v>
      </c>
      <c r="C190" s="106"/>
      <c r="D190" s="107" t="s">
        <v>695</v>
      </c>
      <c r="E190" s="108" t="s">
        <v>623</v>
      </c>
      <c r="F190" s="109">
        <v>93</v>
      </c>
      <c r="G190" s="108"/>
      <c r="H190" s="108">
        <v>149</v>
      </c>
      <c r="I190" s="126">
        <v>140</v>
      </c>
      <c r="J190" s="141" t="s">
        <v>696</v>
      </c>
      <c r="K190" s="128">
        <f t="shared" si="31"/>
        <v>56</v>
      </c>
      <c r="L190" s="129">
        <f t="shared" si="32"/>
        <v>0.60215053763440862</v>
      </c>
      <c r="M190" s="130" t="s">
        <v>599</v>
      </c>
      <c r="N190" s="131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53</v>
      </c>
      <c r="B191" s="106">
        <v>42472</v>
      </c>
      <c r="C191" s="106"/>
      <c r="D191" s="107" t="s">
        <v>697</v>
      </c>
      <c r="E191" s="108" t="s">
        <v>623</v>
      </c>
      <c r="F191" s="109">
        <v>130</v>
      </c>
      <c r="G191" s="108"/>
      <c r="H191" s="108">
        <v>150</v>
      </c>
      <c r="I191" s="126" t="s">
        <v>698</v>
      </c>
      <c r="J191" s="127" t="s">
        <v>682</v>
      </c>
      <c r="K191" s="128">
        <f t="shared" si="31"/>
        <v>20</v>
      </c>
      <c r="L191" s="129">
        <f t="shared" si="32"/>
        <v>0.15384615384615385</v>
      </c>
      <c r="M191" s="130" t="s">
        <v>599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54</v>
      </c>
      <c r="B192" s="106">
        <v>42473</v>
      </c>
      <c r="C192" s="106"/>
      <c r="D192" s="107" t="s">
        <v>354</v>
      </c>
      <c r="E192" s="108" t="s">
        <v>623</v>
      </c>
      <c r="F192" s="109">
        <v>196</v>
      </c>
      <c r="G192" s="108"/>
      <c r="H192" s="108">
        <v>299</v>
      </c>
      <c r="I192" s="126">
        <v>299</v>
      </c>
      <c r="J192" s="127" t="s">
        <v>682</v>
      </c>
      <c r="K192" s="128">
        <v>103</v>
      </c>
      <c r="L192" s="129">
        <v>0.52551020408163296</v>
      </c>
      <c r="M192" s="130" t="s">
        <v>599</v>
      </c>
      <c r="N192" s="131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55</v>
      </c>
      <c r="B193" s="106">
        <v>42473</v>
      </c>
      <c r="C193" s="106"/>
      <c r="D193" s="107" t="s">
        <v>756</v>
      </c>
      <c r="E193" s="108" t="s">
        <v>623</v>
      </c>
      <c r="F193" s="109">
        <v>88</v>
      </c>
      <c r="G193" s="108"/>
      <c r="H193" s="108">
        <v>103</v>
      </c>
      <c r="I193" s="126">
        <v>103</v>
      </c>
      <c r="J193" s="127" t="s">
        <v>682</v>
      </c>
      <c r="K193" s="128">
        <v>15</v>
      </c>
      <c r="L193" s="129">
        <v>0.170454545454545</v>
      </c>
      <c r="M193" s="130" t="s">
        <v>599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56</v>
      </c>
      <c r="B194" s="106">
        <v>42492</v>
      </c>
      <c r="C194" s="106"/>
      <c r="D194" s="107" t="s">
        <v>699</v>
      </c>
      <c r="E194" s="108" t="s">
        <v>623</v>
      </c>
      <c r="F194" s="109">
        <v>127.5</v>
      </c>
      <c r="G194" s="108"/>
      <c r="H194" s="108">
        <v>148</v>
      </c>
      <c r="I194" s="126" t="s">
        <v>700</v>
      </c>
      <c r="J194" s="127" t="s">
        <v>682</v>
      </c>
      <c r="K194" s="128">
        <f>H194-F194</f>
        <v>20.5</v>
      </c>
      <c r="L194" s="129">
        <f>K194/F194</f>
        <v>0.16078431372549021</v>
      </c>
      <c r="M194" s="130" t="s">
        <v>599</v>
      </c>
      <c r="N194" s="131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57</v>
      </c>
      <c r="B195" s="106">
        <v>42493</v>
      </c>
      <c r="C195" s="106"/>
      <c r="D195" s="107" t="s">
        <v>701</v>
      </c>
      <c r="E195" s="108" t="s">
        <v>623</v>
      </c>
      <c r="F195" s="109">
        <v>675</v>
      </c>
      <c r="G195" s="108"/>
      <c r="H195" s="108">
        <v>815</v>
      </c>
      <c r="I195" s="126" t="s">
        <v>702</v>
      </c>
      <c r="J195" s="127" t="s">
        <v>682</v>
      </c>
      <c r="K195" s="128">
        <f>H195-F195</f>
        <v>140</v>
      </c>
      <c r="L195" s="129">
        <f>K195/F195</f>
        <v>0.2074074074074074</v>
      </c>
      <c r="M195" s="130" t="s">
        <v>599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58</v>
      </c>
      <c r="B196" s="110">
        <v>42522</v>
      </c>
      <c r="C196" s="110"/>
      <c r="D196" s="111" t="s">
        <v>757</v>
      </c>
      <c r="E196" s="112" t="s">
        <v>623</v>
      </c>
      <c r="F196" s="113">
        <v>500</v>
      </c>
      <c r="G196" s="113"/>
      <c r="H196" s="114">
        <v>232.5</v>
      </c>
      <c r="I196" s="132" t="s">
        <v>758</v>
      </c>
      <c r="J196" s="133" t="s">
        <v>759</v>
      </c>
      <c r="K196" s="134">
        <f>H196-F196</f>
        <v>-267.5</v>
      </c>
      <c r="L196" s="135">
        <f>K196/F196</f>
        <v>-0.53500000000000003</v>
      </c>
      <c r="M196" s="136" t="s">
        <v>663</v>
      </c>
      <c r="N196" s="137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59</v>
      </c>
      <c r="B197" s="106">
        <v>42527</v>
      </c>
      <c r="C197" s="106"/>
      <c r="D197" s="107" t="s">
        <v>703</v>
      </c>
      <c r="E197" s="108" t="s">
        <v>623</v>
      </c>
      <c r="F197" s="109">
        <v>110</v>
      </c>
      <c r="G197" s="108"/>
      <c r="H197" s="108">
        <v>126.5</v>
      </c>
      <c r="I197" s="126">
        <v>125</v>
      </c>
      <c r="J197" s="127" t="s">
        <v>632</v>
      </c>
      <c r="K197" s="128">
        <f>H197-F197</f>
        <v>16.5</v>
      </c>
      <c r="L197" s="129">
        <f>K197/F197</f>
        <v>0.15</v>
      </c>
      <c r="M197" s="130" t="s">
        <v>599</v>
      </c>
      <c r="N197" s="131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60</v>
      </c>
      <c r="B198" s="106">
        <v>42538</v>
      </c>
      <c r="C198" s="106"/>
      <c r="D198" s="107" t="s">
        <v>704</v>
      </c>
      <c r="E198" s="108" t="s">
        <v>623</v>
      </c>
      <c r="F198" s="109">
        <v>44</v>
      </c>
      <c r="G198" s="108"/>
      <c r="H198" s="108">
        <v>69.5</v>
      </c>
      <c r="I198" s="126">
        <v>69.5</v>
      </c>
      <c r="J198" s="127" t="s">
        <v>705</v>
      </c>
      <c r="K198" s="128">
        <f>H198-F198</f>
        <v>25.5</v>
      </c>
      <c r="L198" s="129">
        <f>K198/F198</f>
        <v>0.57954545454545459</v>
      </c>
      <c r="M198" s="130" t="s">
        <v>599</v>
      </c>
      <c r="N198" s="131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61</v>
      </c>
      <c r="B199" s="106">
        <v>42549</v>
      </c>
      <c r="C199" s="106"/>
      <c r="D199" s="148" t="s">
        <v>760</v>
      </c>
      <c r="E199" s="108" t="s">
        <v>623</v>
      </c>
      <c r="F199" s="109">
        <v>262.5</v>
      </c>
      <c r="G199" s="108"/>
      <c r="H199" s="108">
        <v>340</v>
      </c>
      <c r="I199" s="126">
        <v>333</v>
      </c>
      <c r="J199" s="127" t="s">
        <v>761</v>
      </c>
      <c r="K199" s="128">
        <v>77.5</v>
      </c>
      <c r="L199" s="129">
        <v>0.29523809523809502</v>
      </c>
      <c r="M199" s="130" t="s">
        <v>599</v>
      </c>
      <c r="N199" s="131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62</v>
      </c>
      <c r="B200" s="106">
        <v>42549</v>
      </c>
      <c r="C200" s="106"/>
      <c r="D200" s="148" t="s">
        <v>762</v>
      </c>
      <c r="E200" s="108" t="s">
        <v>623</v>
      </c>
      <c r="F200" s="109">
        <v>840</v>
      </c>
      <c r="G200" s="108"/>
      <c r="H200" s="108">
        <v>1230</v>
      </c>
      <c r="I200" s="126">
        <v>1230</v>
      </c>
      <c r="J200" s="127" t="s">
        <v>682</v>
      </c>
      <c r="K200" s="128">
        <v>390</v>
      </c>
      <c r="L200" s="129">
        <v>0.46428571428571402</v>
      </c>
      <c r="M200" s="130" t="s">
        <v>599</v>
      </c>
      <c r="N200" s="131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5">
        <v>63</v>
      </c>
      <c r="B201" s="143">
        <v>42556</v>
      </c>
      <c r="C201" s="143"/>
      <c r="D201" s="144" t="s">
        <v>706</v>
      </c>
      <c r="E201" s="145" t="s">
        <v>623</v>
      </c>
      <c r="F201" s="146">
        <v>395</v>
      </c>
      <c r="G201" s="147"/>
      <c r="H201" s="147">
        <f>(468.5+342.5)/2</f>
        <v>405.5</v>
      </c>
      <c r="I201" s="147">
        <v>510</v>
      </c>
      <c r="J201" s="170" t="s">
        <v>707</v>
      </c>
      <c r="K201" s="171">
        <f t="shared" ref="K201:K207" si="33">H201-F201</f>
        <v>10.5</v>
      </c>
      <c r="L201" s="172">
        <f t="shared" ref="L201:L207" si="34">K201/F201</f>
        <v>2.6582278481012658E-2</v>
      </c>
      <c r="M201" s="173" t="s">
        <v>708</v>
      </c>
      <c r="N201" s="174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64</v>
      </c>
      <c r="B202" s="110">
        <v>42584</v>
      </c>
      <c r="C202" s="110"/>
      <c r="D202" s="111" t="s">
        <v>709</v>
      </c>
      <c r="E202" s="112" t="s">
        <v>600</v>
      </c>
      <c r="F202" s="113">
        <f>169.5-12.8</f>
        <v>156.69999999999999</v>
      </c>
      <c r="G202" s="113"/>
      <c r="H202" s="114">
        <v>77</v>
      </c>
      <c r="I202" s="132" t="s">
        <v>710</v>
      </c>
      <c r="J202" s="384" t="s">
        <v>3401</v>
      </c>
      <c r="K202" s="134">
        <f t="shared" si="33"/>
        <v>-79.699999999999989</v>
      </c>
      <c r="L202" s="135">
        <f t="shared" si="34"/>
        <v>-0.50861518825781749</v>
      </c>
      <c r="M202" s="136" t="s">
        <v>663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65</v>
      </c>
      <c r="B203" s="110">
        <v>42586</v>
      </c>
      <c r="C203" s="110"/>
      <c r="D203" s="111" t="s">
        <v>711</v>
      </c>
      <c r="E203" s="112" t="s">
        <v>623</v>
      </c>
      <c r="F203" s="113">
        <v>400</v>
      </c>
      <c r="G203" s="113"/>
      <c r="H203" s="114">
        <v>305</v>
      </c>
      <c r="I203" s="132">
        <v>475</v>
      </c>
      <c r="J203" s="133" t="s">
        <v>712</v>
      </c>
      <c r="K203" s="134">
        <f t="shared" si="33"/>
        <v>-95</v>
      </c>
      <c r="L203" s="135">
        <f t="shared" si="34"/>
        <v>-0.23749999999999999</v>
      </c>
      <c r="M203" s="136" t="s">
        <v>663</v>
      </c>
      <c r="N203" s="137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66</v>
      </c>
      <c r="B204" s="106">
        <v>42593</v>
      </c>
      <c r="C204" s="106"/>
      <c r="D204" s="107" t="s">
        <v>713</v>
      </c>
      <c r="E204" s="108" t="s">
        <v>623</v>
      </c>
      <c r="F204" s="109">
        <v>86.5</v>
      </c>
      <c r="G204" s="108"/>
      <c r="H204" s="108">
        <v>130</v>
      </c>
      <c r="I204" s="126">
        <v>130</v>
      </c>
      <c r="J204" s="141" t="s">
        <v>714</v>
      </c>
      <c r="K204" s="128">
        <f t="shared" si="33"/>
        <v>43.5</v>
      </c>
      <c r="L204" s="129">
        <f t="shared" si="34"/>
        <v>0.50289017341040465</v>
      </c>
      <c r="M204" s="130" t="s">
        <v>599</v>
      </c>
      <c r="N204" s="131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67</v>
      </c>
      <c r="B205" s="110">
        <v>42600</v>
      </c>
      <c r="C205" s="110"/>
      <c r="D205" s="111" t="s">
        <v>381</v>
      </c>
      <c r="E205" s="112" t="s">
        <v>623</v>
      </c>
      <c r="F205" s="113">
        <v>133.5</v>
      </c>
      <c r="G205" s="113"/>
      <c r="H205" s="114">
        <v>126.5</v>
      </c>
      <c r="I205" s="132">
        <v>178</v>
      </c>
      <c r="J205" s="133" t="s">
        <v>715</v>
      </c>
      <c r="K205" s="134">
        <f t="shared" si="33"/>
        <v>-7</v>
      </c>
      <c r="L205" s="135">
        <f t="shared" si="34"/>
        <v>-5.2434456928838954E-2</v>
      </c>
      <c r="M205" s="136" t="s">
        <v>663</v>
      </c>
      <c r="N205" s="137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68</v>
      </c>
      <c r="B206" s="106">
        <v>42613</v>
      </c>
      <c r="C206" s="106"/>
      <c r="D206" s="107" t="s">
        <v>716</v>
      </c>
      <c r="E206" s="108" t="s">
        <v>623</v>
      </c>
      <c r="F206" s="109">
        <v>560</v>
      </c>
      <c r="G206" s="108"/>
      <c r="H206" s="108">
        <v>725</v>
      </c>
      <c r="I206" s="126">
        <v>725</v>
      </c>
      <c r="J206" s="127" t="s">
        <v>625</v>
      </c>
      <c r="K206" s="128">
        <f t="shared" si="33"/>
        <v>165</v>
      </c>
      <c r="L206" s="129">
        <f t="shared" si="34"/>
        <v>0.29464285714285715</v>
      </c>
      <c r="M206" s="130" t="s">
        <v>599</v>
      </c>
      <c r="N206" s="131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69</v>
      </c>
      <c r="B207" s="106">
        <v>42614</v>
      </c>
      <c r="C207" s="106"/>
      <c r="D207" s="107" t="s">
        <v>717</v>
      </c>
      <c r="E207" s="108" t="s">
        <v>623</v>
      </c>
      <c r="F207" s="109">
        <v>160.5</v>
      </c>
      <c r="G207" s="108"/>
      <c r="H207" s="108">
        <v>210</v>
      </c>
      <c r="I207" s="126">
        <v>210</v>
      </c>
      <c r="J207" s="127" t="s">
        <v>625</v>
      </c>
      <c r="K207" s="128">
        <f t="shared" si="33"/>
        <v>49.5</v>
      </c>
      <c r="L207" s="129">
        <f t="shared" si="34"/>
        <v>0.30841121495327101</v>
      </c>
      <c r="M207" s="130" t="s">
        <v>599</v>
      </c>
      <c r="N207" s="131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70</v>
      </c>
      <c r="B208" s="106">
        <v>42646</v>
      </c>
      <c r="C208" s="106"/>
      <c r="D208" s="148" t="s">
        <v>405</v>
      </c>
      <c r="E208" s="108" t="s">
        <v>623</v>
      </c>
      <c r="F208" s="109">
        <v>430</v>
      </c>
      <c r="G208" s="108"/>
      <c r="H208" s="108">
        <v>596</v>
      </c>
      <c r="I208" s="126">
        <v>575</v>
      </c>
      <c r="J208" s="127" t="s">
        <v>763</v>
      </c>
      <c r="K208" s="128">
        <v>166</v>
      </c>
      <c r="L208" s="129">
        <v>0.38604651162790699</v>
      </c>
      <c r="M208" s="130" t="s">
        <v>599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71</v>
      </c>
      <c r="B209" s="106">
        <v>42657</v>
      </c>
      <c r="C209" s="106"/>
      <c r="D209" s="107" t="s">
        <v>718</v>
      </c>
      <c r="E209" s="108" t="s">
        <v>623</v>
      </c>
      <c r="F209" s="109">
        <v>280</v>
      </c>
      <c r="G209" s="108"/>
      <c r="H209" s="108">
        <v>345</v>
      </c>
      <c r="I209" s="126">
        <v>345</v>
      </c>
      <c r="J209" s="127" t="s">
        <v>625</v>
      </c>
      <c r="K209" s="128">
        <f t="shared" ref="K209:K214" si="35">H209-F209</f>
        <v>65</v>
      </c>
      <c r="L209" s="129">
        <f>K209/F209</f>
        <v>0.23214285714285715</v>
      </c>
      <c r="M209" s="130" t="s">
        <v>599</v>
      </c>
      <c r="N209" s="131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72</v>
      </c>
      <c r="B210" s="106">
        <v>42657</v>
      </c>
      <c r="C210" s="106"/>
      <c r="D210" s="107" t="s">
        <v>719</v>
      </c>
      <c r="E210" s="108" t="s">
        <v>623</v>
      </c>
      <c r="F210" s="109">
        <v>245</v>
      </c>
      <c r="G210" s="108"/>
      <c r="H210" s="108">
        <v>325.5</v>
      </c>
      <c r="I210" s="126">
        <v>330</v>
      </c>
      <c r="J210" s="127" t="s">
        <v>720</v>
      </c>
      <c r="K210" s="128">
        <f t="shared" si="35"/>
        <v>80.5</v>
      </c>
      <c r="L210" s="129">
        <f>K210/F210</f>
        <v>0.32857142857142857</v>
      </c>
      <c r="M210" s="130" t="s">
        <v>599</v>
      </c>
      <c r="N210" s="131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73</v>
      </c>
      <c r="B211" s="106">
        <v>42660</v>
      </c>
      <c r="C211" s="106"/>
      <c r="D211" s="107" t="s">
        <v>349</v>
      </c>
      <c r="E211" s="108" t="s">
        <v>623</v>
      </c>
      <c r="F211" s="109">
        <v>125</v>
      </c>
      <c r="G211" s="108"/>
      <c r="H211" s="108">
        <v>160</v>
      </c>
      <c r="I211" s="126">
        <v>160</v>
      </c>
      <c r="J211" s="127" t="s">
        <v>682</v>
      </c>
      <c r="K211" s="128">
        <f t="shared" si="35"/>
        <v>35</v>
      </c>
      <c r="L211" s="129">
        <v>0.28000000000000003</v>
      </c>
      <c r="M211" s="130" t="s">
        <v>599</v>
      </c>
      <c r="N211" s="131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74</v>
      </c>
      <c r="B212" s="106">
        <v>42660</v>
      </c>
      <c r="C212" s="106"/>
      <c r="D212" s="107" t="s">
        <v>483</v>
      </c>
      <c r="E212" s="108" t="s">
        <v>623</v>
      </c>
      <c r="F212" s="109">
        <v>114</v>
      </c>
      <c r="G212" s="108"/>
      <c r="H212" s="108">
        <v>145</v>
      </c>
      <c r="I212" s="126">
        <v>145</v>
      </c>
      <c r="J212" s="127" t="s">
        <v>682</v>
      </c>
      <c r="K212" s="128">
        <f t="shared" si="35"/>
        <v>31</v>
      </c>
      <c r="L212" s="129">
        <f>K212/F212</f>
        <v>0.27192982456140352</v>
      </c>
      <c r="M212" s="130" t="s">
        <v>599</v>
      </c>
      <c r="N212" s="131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75</v>
      </c>
      <c r="B213" s="106">
        <v>42660</v>
      </c>
      <c r="C213" s="106"/>
      <c r="D213" s="107" t="s">
        <v>721</v>
      </c>
      <c r="E213" s="108" t="s">
        <v>623</v>
      </c>
      <c r="F213" s="109">
        <v>212</v>
      </c>
      <c r="G213" s="108"/>
      <c r="H213" s="108">
        <v>280</v>
      </c>
      <c r="I213" s="126">
        <v>276</v>
      </c>
      <c r="J213" s="127" t="s">
        <v>722</v>
      </c>
      <c r="K213" s="128">
        <f t="shared" si="35"/>
        <v>68</v>
      </c>
      <c r="L213" s="129">
        <f>K213/F213</f>
        <v>0.32075471698113206</v>
      </c>
      <c r="M213" s="130" t="s">
        <v>599</v>
      </c>
      <c r="N213" s="131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76</v>
      </c>
      <c r="B214" s="106">
        <v>42678</v>
      </c>
      <c r="C214" s="106"/>
      <c r="D214" s="107" t="s">
        <v>151</v>
      </c>
      <c r="E214" s="108" t="s">
        <v>623</v>
      </c>
      <c r="F214" s="109">
        <v>155</v>
      </c>
      <c r="G214" s="108"/>
      <c r="H214" s="108">
        <v>210</v>
      </c>
      <c r="I214" s="126">
        <v>210</v>
      </c>
      <c r="J214" s="127" t="s">
        <v>723</v>
      </c>
      <c r="K214" s="128">
        <f t="shared" si="35"/>
        <v>55</v>
      </c>
      <c r="L214" s="129">
        <f>K214/F214</f>
        <v>0.35483870967741937</v>
      </c>
      <c r="M214" s="130" t="s">
        <v>599</v>
      </c>
      <c r="N214" s="131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77</v>
      </c>
      <c r="B215" s="110">
        <v>42710</v>
      </c>
      <c r="C215" s="110"/>
      <c r="D215" s="111" t="s">
        <v>764</v>
      </c>
      <c r="E215" s="112" t="s">
        <v>623</v>
      </c>
      <c r="F215" s="113">
        <v>150.5</v>
      </c>
      <c r="G215" s="113"/>
      <c r="H215" s="114">
        <v>72.5</v>
      </c>
      <c r="I215" s="132">
        <v>174</v>
      </c>
      <c r="J215" s="133" t="s">
        <v>765</v>
      </c>
      <c r="K215" s="134">
        <v>-78</v>
      </c>
      <c r="L215" s="135">
        <v>-0.51827242524916906</v>
      </c>
      <c r="M215" s="136" t="s">
        <v>663</v>
      </c>
      <c r="N215" s="137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78</v>
      </c>
      <c r="B216" s="106">
        <v>42712</v>
      </c>
      <c r="C216" s="106"/>
      <c r="D216" s="107" t="s">
        <v>125</v>
      </c>
      <c r="E216" s="108" t="s">
        <v>623</v>
      </c>
      <c r="F216" s="109">
        <v>380</v>
      </c>
      <c r="G216" s="108"/>
      <c r="H216" s="108">
        <v>478</v>
      </c>
      <c r="I216" s="126">
        <v>468</v>
      </c>
      <c r="J216" s="127" t="s">
        <v>682</v>
      </c>
      <c r="K216" s="128">
        <f>H216-F216</f>
        <v>98</v>
      </c>
      <c r="L216" s="129">
        <f>K216/F216</f>
        <v>0.25789473684210529</v>
      </c>
      <c r="M216" s="130" t="s">
        <v>599</v>
      </c>
      <c r="N216" s="131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79</v>
      </c>
      <c r="B217" s="106">
        <v>42734</v>
      </c>
      <c r="C217" s="106"/>
      <c r="D217" s="107" t="s">
        <v>248</v>
      </c>
      <c r="E217" s="108" t="s">
        <v>623</v>
      </c>
      <c r="F217" s="109">
        <v>305</v>
      </c>
      <c r="G217" s="108"/>
      <c r="H217" s="108">
        <v>375</v>
      </c>
      <c r="I217" s="126">
        <v>375</v>
      </c>
      <c r="J217" s="127" t="s">
        <v>682</v>
      </c>
      <c r="K217" s="128">
        <f>H217-F217</f>
        <v>70</v>
      </c>
      <c r="L217" s="129">
        <f>K217/F217</f>
        <v>0.22950819672131148</v>
      </c>
      <c r="M217" s="130" t="s">
        <v>599</v>
      </c>
      <c r="N217" s="131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80</v>
      </c>
      <c r="B218" s="106">
        <v>42739</v>
      </c>
      <c r="C218" s="106"/>
      <c r="D218" s="107" t="s">
        <v>351</v>
      </c>
      <c r="E218" s="108" t="s">
        <v>623</v>
      </c>
      <c r="F218" s="109">
        <v>99.5</v>
      </c>
      <c r="G218" s="108"/>
      <c r="H218" s="108">
        <v>158</v>
      </c>
      <c r="I218" s="126">
        <v>158</v>
      </c>
      <c r="J218" s="127" t="s">
        <v>682</v>
      </c>
      <c r="K218" s="128">
        <f>H218-F218</f>
        <v>58.5</v>
      </c>
      <c r="L218" s="129">
        <f>K218/F218</f>
        <v>0.5879396984924623</v>
      </c>
      <c r="M218" s="130" t="s">
        <v>599</v>
      </c>
      <c r="N218" s="131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81</v>
      </c>
      <c r="B219" s="106">
        <v>42739</v>
      </c>
      <c r="C219" s="106"/>
      <c r="D219" s="107" t="s">
        <v>351</v>
      </c>
      <c r="E219" s="108" t="s">
        <v>623</v>
      </c>
      <c r="F219" s="109">
        <v>99.5</v>
      </c>
      <c r="G219" s="108"/>
      <c r="H219" s="108">
        <v>158</v>
      </c>
      <c r="I219" s="126">
        <v>158</v>
      </c>
      <c r="J219" s="127" t="s">
        <v>682</v>
      </c>
      <c r="K219" s="128">
        <v>58.5</v>
      </c>
      <c r="L219" s="129">
        <v>0.58793969849246197</v>
      </c>
      <c r="M219" s="130" t="s">
        <v>599</v>
      </c>
      <c r="N219" s="131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82</v>
      </c>
      <c r="B220" s="106">
        <v>42786</v>
      </c>
      <c r="C220" s="106"/>
      <c r="D220" s="107" t="s">
        <v>169</v>
      </c>
      <c r="E220" s="108" t="s">
        <v>623</v>
      </c>
      <c r="F220" s="109">
        <v>140.5</v>
      </c>
      <c r="G220" s="108"/>
      <c r="H220" s="108">
        <v>220</v>
      </c>
      <c r="I220" s="126">
        <v>220</v>
      </c>
      <c r="J220" s="127" t="s">
        <v>682</v>
      </c>
      <c r="K220" s="128">
        <f>H220-F220</f>
        <v>79.5</v>
      </c>
      <c r="L220" s="129">
        <f>K220/F220</f>
        <v>0.5658362989323843</v>
      </c>
      <c r="M220" s="130" t="s">
        <v>599</v>
      </c>
      <c r="N220" s="131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83</v>
      </c>
      <c r="B221" s="106">
        <v>42786</v>
      </c>
      <c r="C221" s="106"/>
      <c r="D221" s="107" t="s">
        <v>766</v>
      </c>
      <c r="E221" s="108" t="s">
        <v>623</v>
      </c>
      <c r="F221" s="109">
        <v>202.5</v>
      </c>
      <c r="G221" s="108"/>
      <c r="H221" s="108">
        <v>234</v>
      </c>
      <c r="I221" s="126">
        <v>234</v>
      </c>
      <c r="J221" s="127" t="s">
        <v>682</v>
      </c>
      <c r="K221" s="128">
        <v>31.5</v>
      </c>
      <c r="L221" s="129">
        <v>0.155555555555556</v>
      </c>
      <c r="M221" s="130" t="s">
        <v>599</v>
      </c>
      <c r="N221" s="131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84</v>
      </c>
      <c r="B222" s="106">
        <v>42818</v>
      </c>
      <c r="C222" s="106"/>
      <c r="D222" s="107" t="s">
        <v>557</v>
      </c>
      <c r="E222" s="108" t="s">
        <v>623</v>
      </c>
      <c r="F222" s="109">
        <v>300.5</v>
      </c>
      <c r="G222" s="108"/>
      <c r="H222" s="108">
        <v>417.5</v>
      </c>
      <c r="I222" s="126">
        <v>420</v>
      </c>
      <c r="J222" s="127" t="s">
        <v>724</v>
      </c>
      <c r="K222" s="128">
        <f>H222-F222</f>
        <v>117</v>
      </c>
      <c r="L222" s="129">
        <f>K222/F222</f>
        <v>0.38935108153078202</v>
      </c>
      <c r="M222" s="130" t="s">
        <v>599</v>
      </c>
      <c r="N222" s="131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85</v>
      </c>
      <c r="B223" s="106">
        <v>42818</v>
      </c>
      <c r="C223" s="106"/>
      <c r="D223" s="107" t="s">
        <v>762</v>
      </c>
      <c r="E223" s="108" t="s">
        <v>623</v>
      </c>
      <c r="F223" s="109">
        <v>850</v>
      </c>
      <c r="G223" s="108"/>
      <c r="H223" s="108">
        <v>1042.5</v>
      </c>
      <c r="I223" s="126">
        <v>1023</v>
      </c>
      <c r="J223" s="127" t="s">
        <v>767</v>
      </c>
      <c r="K223" s="128">
        <v>192.5</v>
      </c>
      <c r="L223" s="129">
        <v>0.22647058823529401</v>
      </c>
      <c r="M223" s="130" t="s">
        <v>599</v>
      </c>
      <c r="N223" s="131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86</v>
      </c>
      <c r="B224" s="106">
        <v>42830</v>
      </c>
      <c r="C224" s="106"/>
      <c r="D224" s="107" t="s">
        <v>501</v>
      </c>
      <c r="E224" s="108" t="s">
        <v>623</v>
      </c>
      <c r="F224" s="109">
        <v>785</v>
      </c>
      <c r="G224" s="108"/>
      <c r="H224" s="108">
        <v>930</v>
      </c>
      <c r="I224" s="126">
        <v>920</v>
      </c>
      <c r="J224" s="127" t="s">
        <v>725</v>
      </c>
      <c r="K224" s="128">
        <f>H224-F224</f>
        <v>145</v>
      </c>
      <c r="L224" s="129">
        <f>K224/F224</f>
        <v>0.18471337579617833</v>
      </c>
      <c r="M224" s="130" t="s">
        <v>599</v>
      </c>
      <c r="N224" s="131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87</v>
      </c>
      <c r="B225" s="110">
        <v>42831</v>
      </c>
      <c r="C225" s="110"/>
      <c r="D225" s="111" t="s">
        <v>768</v>
      </c>
      <c r="E225" s="112" t="s">
        <v>623</v>
      </c>
      <c r="F225" s="113">
        <v>40</v>
      </c>
      <c r="G225" s="113"/>
      <c r="H225" s="114">
        <v>13.1</v>
      </c>
      <c r="I225" s="132">
        <v>60</v>
      </c>
      <c r="J225" s="138" t="s">
        <v>769</v>
      </c>
      <c r="K225" s="134">
        <v>-26.9</v>
      </c>
      <c r="L225" s="135">
        <v>-0.67249999999999999</v>
      </c>
      <c r="M225" s="136" t="s">
        <v>663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88</v>
      </c>
      <c r="B226" s="106">
        <v>42837</v>
      </c>
      <c r="C226" s="106"/>
      <c r="D226" s="107" t="s">
        <v>88</v>
      </c>
      <c r="E226" s="108" t="s">
        <v>623</v>
      </c>
      <c r="F226" s="109">
        <v>289.5</v>
      </c>
      <c r="G226" s="108"/>
      <c r="H226" s="108">
        <v>354</v>
      </c>
      <c r="I226" s="126">
        <v>360</v>
      </c>
      <c r="J226" s="127" t="s">
        <v>726</v>
      </c>
      <c r="K226" s="128">
        <f t="shared" ref="K226:K234" si="36">H226-F226</f>
        <v>64.5</v>
      </c>
      <c r="L226" s="129">
        <f t="shared" ref="L226:L234" si="37">K226/F226</f>
        <v>0.22279792746113988</v>
      </c>
      <c r="M226" s="130" t="s">
        <v>599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89</v>
      </c>
      <c r="B227" s="106">
        <v>42845</v>
      </c>
      <c r="C227" s="106"/>
      <c r="D227" s="107" t="s">
        <v>438</v>
      </c>
      <c r="E227" s="108" t="s">
        <v>623</v>
      </c>
      <c r="F227" s="109">
        <v>700</v>
      </c>
      <c r="G227" s="108"/>
      <c r="H227" s="108">
        <v>840</v>
      </c>
      <c r="I227" s="126">
        <v>840</v>
      </c>
      <c r="J227" s="127" t="s">
        <v>727</v>
      </c>
      <c r="K227" s="128">
        <f t="shared" si="36"/>
        <v>140</v>
      </c>
      <c r="L227" s="129">
        <f t="shared" si="37"/>
        <v>0.2</v>
      </c>
      <c r="M227" s="130" t="s">
        <v>599</v>
      </c>
      <c r="N227" s="131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90</v>
      </c>
      <c r="B228" s="106">
        <v>42887</v>
      </c>
      <c r="C228" s="106"/>
      <c r="D228" s="148" t="s">
        <v>363</v>
      </c>
      <c r="E228" s="108" t="s">
        <v>623</v>
      </c>
      <c r="F228" s="109">
        <v>130</v>
      </c>
      <c r="G228" s="108"/>
      <c r="H228" s="108">
        <v>144.25</v>
      </c>
      <c r="I228" s="126">
        <v>170</v>
      </c>
      <c r="J228" s="127" t="s">
        <v>728</v>
      </c>
      <c r="K228" s="128">
        <f t="shared" si="36"/>
        <v>14.25</v>
      </c>
      <c r="L228" s="129">
        <f t="shared" si="37"/>
        <v>0.10961538461538461</v>
      </c>
      <c r="M228" s="130" t="s">
        <v>599</v>
      </c>
      <c r="N228" s="131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91</v>
      </c>
      <c r="B229" s="106">
        <v>42901</v>
      </c>
      <c r="C229" s="106"/>
      <c r="D229" s="148" t="s">
        <v>729</v>
      </c>
      <c r="E229" s="108" t="s">
        <v>623</v>
      </c>
      <c r="F229" s="109">
        <v>214.5</v>
      </c>
      <c r="G229" s="108"/>
      <c r="H229" s="108">
        <v>262</v>
      </c>
      <c r="I229" s="126">
        <v>262</v>
      </c>
      <c r="J229" s="127" t="s">
        <v>730</v>
      </c>
      <c r="K229" s="128">
        <f t="shared" si="36"/>
        <v>47.5</v>
      </c>
      <c r="L229" s="129">
        <f t="shared" si="37"/>
        <v>0.22144522144522144</v>
      </c>
      <c r="M229" s="130" t="s">
        <v>599</v>
      </c>
      <c r="N229" s="131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92</v>
      </c>
      <c r="B230" s="154">
        <v>42933</v>
      </c>
      <c r="C230" s="154"/>
      <c r="D230" s="155" t="s">
        <v>731</v>
      </c>
      <c r="E230" s="156" t="s">
        <v>623</v>
      </c>
      <c r="F230" s="157">
        <v>370</v>
      </c>
      <c r="G230" s="156"/>
      <c r="H230" s="156">
        <v>447.5</v>
      </c>
      <c r="I230" s="178">
        <v>450</v>
      </c>
      <c r="J230" s="231" t="s">
        <v>682</v>
      </c>
      <c r="K230" s="128">
        <f t="shared" si="36"/>
        <v>77.5</v>
      </c>
      <c r="L230" s="180">
        <f t="shared" si="37"/>
        <v>0.20945945945945946</v>
      </c>
      <c r="M230" s="181" t="s">
        <v>599</v>
      </c>
      <c r="N230" s="182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93</v>
      </c>
      <c r="B231" s="154">
        <v>42943</v>
      </c>
      <c r="C231" s="154"/>
      <c r="D231" s="155" t="s">
        <v>167</v>
      </c>
      <c r="E231" s="156" t="s">
        <v>623</v>
      </c>
      <c r="F231" s="157">
        <v>657.5</v>
      </c>
      <c r="G231" s="156"/>
      <c r="H231" s="156">
        <v>825</v>
      </c>
      <c r="I231" s="178">
        <v>820</v>
      </c>
      <c r="J231" s="231" t="s">
        <v>682</v>
      </c>
      <c r="K231" s="128">
        <f t="shared" si="36"/>
        <v>167.5</v>
      </c>
      <c r="L231" s="180">
        <f t="shared" si="37"/>
        <v>0.25475285171102663</v>
      </c>
      <c r="M231" s="181" t="s">
        <v>599</v>
      </c>
      <c r="N231" s="182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94</v>
      </c>
      <c r="B232" s="106">
        <v>42964</v>
      </c>
      <c r="C232" s="106"/>
      <c r="D232" s="107" t="s">
        <v>368</v>
      </c>
      <c r="E232" s="108" t="s">
        <v>623</v>
      </c>
      <c r="F232" s="109">
        <v>605</v>
      </c>
      <c r="G232" s="108"/>
      <c r="H232" s="108">
        <v>750</v>
      </c>
      <c r="I232" s="126">
        <v>750</v>
      </c>
      <c r="J232" s="127" t="s">
        <v>725</v>
      </c>
      <c r="K232" s="128">
        <f t="shared" si="36"/>
        <v>145</v>
      </c>
      <c r="L232" s="129">
        <f t="shared" si="37"/>
        <v>0.23966942148760331</v>
      </c>
      <c r="M232" s="130" t="s">
        <v>599</v>
      </c>
      <c r="N232" s="131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6">
        <v>95</v>
      </c>
      <c r="B233" s="149">
        <v>42979</v>
      </c>
      <c r="C233" s="149"/>
      <c r="D233" s="150" t="s">
        <v>509</v>
      </c>
      <c r="E233" s="151" t="s">
        <v>623</v>
      </c>
      <c r="F233" s="152">
        <v>255</v>
      </c>
      <c r="G233" s="153"/>
      <c r="H233" s="153">
        <v>217.25</v>
      </c>
      <c r="I233" s="153">
        <v>320</v>
      </c>
      <c r="J233" s="175" t="s">
        <v>732</v>
      </c>
      <c r="K233" s="134">
        <f t="shared" si="36"/>
        <v>-37.75</v>
      </c>
      <c r="L233" s="176">
        <f t="shared" si="37"/>
        <v>-0.14803921568627451</v>
      </c>
      <c r="M233" s="136" t="s">
        <v>663</v>
      </c>
      <c r="N233" s="17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96</v>
      </c>
      <c r="B234" s="106">
        <v>42997</v>
      </c>
      <c r="C234" s="106"/>
      <c r="D234" s="107" t="s">
        <v>733</v>
      </c>
      <c r="E234" s="108" t="s">
        <v>623</v>
      </c>
      <c r="F234" s="109">
        <v>215</v>
      </c>
      <c r="G234" s="108"/>
      <c r="H234" s="108">
        <v>258</v>
      </c>
      <c r="I234" s="126">
        <v>258</v>
      </c>
      <c r="J234" s="127" t="s">
        <v>682</v>
      </c>
      <c r="K234" s="128">
        <f t="shared" si="36"/>
        <v>43</v>
      </c>
      <c r="L234" s="129">
        <f t="shared" si="37"/>
        <v>0.2</v>
      </c>
      <c r="M234" s="130" t="s">
        <v>599</v>
      </c>
      <c r="N234" s="131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97</v>
      </c>
      <c r="B235" s="106">
        <v>42997</v>
      </c>
      <c r="C235" s="106"/>
      <c r="D235" s="107" t="s">
        <v>733</v>
      </c>
      <c r="E235" s="108" t="s">
        <v>623</v>
      </c>
      <c r="F235" s="109">
        <v>215</v>
      </c>
      <c r="G235" s="108"/>
      <c r="H235" s="108">
        <v>258</v>
      </c>
      <c r="I235" s="126">
        <v>258</v>
      </c>
      <c r="J235" s="231" t="s">
        <v>682</v>
      </c>
      <c r="K235" s="128">
        <v>43</v>
      </c>
      <c r="L235" s="129">
        <v>0.2</v>
      </c>
      <c r="M235" s="130" t="s">
        <v>599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98</v>
      </c>
      <c r="B236" s="207">
        <v>42998</v>
      </c>
      <c r="C236" s="207"/>
      <c r="D236" s="375" t="s">
        <v>2979</v>
      </c>
      <c r="E236" s="208" t="s">
        <v>623</v>
      </c>
      <c r="F236" s="209">
        <v>75</v>
      </c>
      <c r="G236" s="208"/>
      <c r="H236" s="208">
        <v>90</v>
      </c>
      <c r="I236" s="232">
        <v>90</v>
      </c>
      <c r="J236" s="127" t="s">
        <v>734</v>
      </c>
      <c r="K236" s="128">
        <f t="shared" ref="K236:K241" si="38">H236-F236</f>
        <v>15</v>
      </c>
      <c r="L236" s="129">
        <f t="shared" ref="L236:L241" si="39">K236/F236</f>
        <v>0.2</v>
      </c>
      <c r="M236" s="130" t="s">
        <v>599</v>
      </c>
      <c r="N236" s="131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99</v>
      </c>
      <c r="B237" s="154">
        <v>43011</v>
      </c>
      <c r="C237" s="154"/>
      <c r="D237" s="155" t="s">
        <v>735</v>
      </c>
      <c r="E237" s="156" t="s">
        <v>623</v>
      </c>
      <c r="F237" s="157">
        <v>315</v>
      </c>
      <c r="G237" s="156"/>
      <c r="H237" s="156">
        <v>392</v>
      </c>
      <c r="I237" s="178">
        <v>384</v>
      </c>
      <c r="J237" s="231" t="s">
        <v>736</v>
      </c>
      <c r="K237" s="128">
        <f t="shared" si="38"/>
        <v>77</v>
      </c>
      <c r="L237" s="180">
        <f t="shared" si="39"/>
        <v>0.24444444444444444</v>
      </c>
      <c r="M237" s="181" t="s">
        <v>599</v>
      </c>
      <c r="N237" s="182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100</v>
      </c>
      <c r="B238" s="154">
        <v>43013</v>
      </c>
      <c r="C238" s="154"/>
      <c r="D238" s="155" t="s">
        <v>737</v>
      </c>
      <c r="E238" s="156" t="s">
        <v>623</v>
      </c>
      <c r="F238" s="157">
        <v>145</v>
      </c>
      <c r="G238" s="156"/>
      <c r="H238" s="156">
        <v>179</v>
      </c>
      <c r="I238" s="178">
        <v>180</v>
      </c>
      <c r="J238" s="231" t="s">
        <v>613</v>
      </c>
      <c r="K238" s="128">
        <f t="shared" si="38"/>
        <v>34</v>
      </c>
      <c r="L238" s="180">
        <f t="shared" si="39"/>
        <v>0.23448275862068965</v>
      </c>
      <c r="M238" s="181" t="s">
        <v>599</v>
      </c>
      <c r="N238" s="182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101</v>
      </c>
      <c r="B239" s="154">
        <v>43014</v>
      </c>
      <c r="C239" s="154"/>
      <c r="D239" s="155" t="s">
        <v>339</v>
      </c>
      <c r="E239" s="156" t="s">
        <v>623</v>
      </c>
      <c r="F239" s="157">
        <v>256</v>
      </c>
      <c r="G239" s="156"/>
      <c r="H239" s="156">
        <v>323</v>
      </c>
      <c r="I239" s="178">
        <v>320</v>
      </c>
      <c r="J239" s="231" t="s">
        <v>682</v>
      </c>
      <c r="K239" s="128">
        <f t="shared" si="38"/>
        <v>67</v>
      </c>
      <c r="L239" s="180">
        <f t="shared" si="39"/>
        <v>0.26171875</v>
      </c>
      <c r="M239" s="181" t="s">
        <v>599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102</v>
      </c>
      <c r="B240" s="154">
        <v>43017</v>
      </c>
      <c r="C240" s="154"/>
      <c r="D240" s="155" t="s">
        <v>360</v>
      </c>
      <c r="E240" s="156" t="s">
        <v>623</v>
      </c>
      <c r="F240" s="157">
        <v>137.5</v>
      </c>
      <c r="G240" s="156"/>
      <c r="H240" s="156">
        <v>184</v>
      </c>
      <c r="I240" s="178">
        <v>183</v>
      </c>
      <c r="J240" s="179" t="s">
        <v>738</v>
      </c>
      <c r="K240" s="128">
        <f t="shared" si="38"/>
        <v>46.5</v>
      </c>
      <c r="L240" s="180">
        <f t="shared" si="39"/>
        <v>0.33818181818181819</v>
      </c>
      <c r="M240" s="181" t="s">
        <v>599</v>
      </c>
      <c r="N240" s="182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103</v>
      </c>
      <c r="B241" s="154">
        <v>43018</v>
      </c>
      <c r="C241" s="154"/>
      <c r="D241" s="155" t="s">
        <v>739</v>
      </c>
      <c r="E241" s="156" t="s">
        <v>623</v>
      </c>
      <c r="F241" s="157">
        <v>125.5</v>
      </c>
      <c r="G241" s="156"/>
      <c r="H241" s="156">
        <v>158</v>
      </c>
      <c r="I241" s="178">
        <v>155</v>
      </c>
      <c r="J241" s="179" t="s">
        <v>740</v>
      </c>
      <c r="K241" s="128">
        <f t="shared" si="38"/>
        <v>32.5</v>
      </c>
      <c r="L241" s="180">
        <f t="shared" si="39"/>
        <v>0.25896414342629481</v>
      </c>
      <c r="M241" s="181" t="s">
        <v>599</v>
      </c>
      <c r="N241" s="182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104</v>
      </c>
      <c r="B242" s="154">
        <v>43018</v>
      </c>
      <c r="C242" s="154"/>
      <c r="D242" s="155" t="s">
        <v>770</v>
      </c>
      <c r="E242" s="156" t="s">
        <v>623</v>
      </c>
      <c r="F242" s="157">
        <v>895</v>
      </c>
      <c r="G242" s="156"/>
      <c r="H242" s="156">
        <v>1122.5</v>
      </c>
      <c r="I242" s="178">
        <v>1078</v>
      </c>
      <c r="J242" s="179" t="s">
        <v>771</v>
      </c>
      <c r="K242" s="128">
        <v>227.5</v>
      </c>
      <c r="L242" s="180">
        <v>0.25418994413407803</v>
      </c>
      <c r="M242" s="181" t="s">
        <v>599</v>
      </c>
      <c r="N242" s="182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105</v>
      </c>
      <c r="B243" s="154">
        <v>43020</v>
      </c>
      <c r="C243" s="154"/>
      <c r="D243" s="155" t="s">
        <v>347</v>
      </c>
      <c r="E243" s="156" t="s">
        <v>623</v>
      </c>
      <c r="F243" s="157">
        <v>525</v>
      </c>
      <c r="G243" s="156"/>
      <c r="H243" s="156">
        <v>629</v>
      </c>
      <c r="I243" s="178">
        <v>629</v>
      </c>
      <c r="J243" s="231" t="s">
        <v>682</v>
      </c>
      <c r="K243" s="128">
        <v>104</v>
      </c>
      <c r="L243" s="180">
        <v>0.19809523809523799</v>
      </c>
      <c r="M243" s="181" t="s">
        <v>599</v>
      </c>
      <c r="N243" s="182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106</v>
      </c>
      <c r="B244" s="154">
        <v>43046</v>
      </c>
      <c r="C244" s="154"/>
      <c r="D244" s="155" t="s">
        <v>393</v>
      </c>
      <c r="E244" s="156" t="s">
        <v>623</v>
      </c>
      <c r="F244" s="157">
        <v>740</v>
      </c>
      <c r="G244" s="156"/>
      <c r="H244" s="156">
        <v>892.5</v>
      </c>
      <c r="I244" s="178">
        <v>900</v>
      </c>
      <c r="J244" s="179" t="s">
        <v>741</v>
      </c>
      <c r="K244" s="128">
        <f>H244-F244</f>
        <v>152.5</v>
      </c>
      <c r="L244" s="180">
        <f>K244/F244</f>
        <v>0.20608108108108109</v>
      </c>
      <c r="M244" s="181" t="s">
        <v>599</v>
      </c>
      <c r="N244" s="182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107</v>
      </c>
      <c r="B245" s="106">
        <v>43073</v>
      </c>
      <c r="C245" s="106"/>
      <c r="D245" s="107" t="s">
        <v>742</v>
      </c>
      <c r="E245" s="108" t="s">
        <v>623</v>
      </c>
      <c r="F245" s="109">
        <v>118.5</v>
      </c>
      <c r="G245" s="108"/>
      <c r="H245" s="108">
        <v>143.5</v>
      </c>
      <c r="I245" s="126">
        <v>145</v>
      </c>
      <c r="J245" s="141" t="s">
        <v>743</v>
      </c>
      <c r="K245" s="128">
        <f>H245-F245</f>
        <v>25</v>
      </c>
      <c r="L245" s="129">
        <f>K245/F245</f>
        <v>0.2109704641350211</v>
      </c>
      <c r="M245" s="130" t="s">
        <v>599</v>
      </c>
      <c r="N245" s="131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108</v>
      </c>
      <c r="B246" s="110">
        <v>43090</v>
      </c>
      <c r="C246" s="110"/>
      <c r="D246" s="158" t="s">
        <v>443</v>
      </c>
      <c r="E246" s="112" t="s">
        <v>623</v>
      </c>
      <c r="F246" s="113">
        <v>715</v>
      </c>
      <c r="G246" s="113"/>
      <c r="H246" s="114">
        <v>500</v>
      </c>
      <c r="I246" s="132">
        <v>872</v>
      </c>
      <c r="J246" s="138" t="s">
        <v>744</v>
      </c>
      <c r="K246" s="134">
        <f>H246-F246</f>
        <v>-215</v>
      </c>
      <c r="L246" s="135">
        <f>K246/F246</f>
        <v>-0.30069930069930068</v>
      </c>
      <c r="M246" s="136" t="s">
        <v>663</v>
      </c>
      <c r="N246" s="137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109</v>
      </c>
      <c r="B247" s="106">
        <v>43098</v>
      </c>
      <c r="C247" s="106"/>
      <c r="D247" s="107" t="s">
        <v>735</v>
      </c>
      <c r="E247" s="108" t="s">
        <v>623</v>
      </c>
      <c r="F247" s="109">
        <v>435</v>
      </c>
      <c r="G247" s="108"/>
      <c r="H247" s="108">
        <v>542.5</v>
      </c>
      <c r="I247" s="126">
        <v>539</v>
      </c>
      <c r="J247" s="141" t="s">
        <v>682</v>
      </c>
      <c r="K247" s="128">
        <v>107.5</v>
      </c>
      <c r="L247" s="129">
        <v>0.247126436781609</v>
      </c>
      <c r="M247" s="130" t="s">
        <v>599</v>
      </c>
      <c r="N247" s="131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110</v>
      </c>
      <c r="B248" s="106">
        <v>43098</v>
      </c>
      <c r="C248" s="106"/>
      <c r="D248" s="107" t="s">
        <v>571</v>
      </c>
      <c r="E248" s="108" t="s">
        <v>623</v>
      </c>
      <c r="F248" s="109">
        <v>885</v>
      </c>
      <c r="G248" s="108"/>
      <c r="H248" s="108">
        <v>1090</v>
      </c>
      <c r="I248" s="126">
        <v>1084</v>
      </c>
      <c r="J248" s="141" t="s">
        <v>682</v>
      </c>
      <c r="K248" s="128">
        <v>205</v>
      </c>
      <c r="L248" s="129">
        <v>0.23163841807909599</v>
      </c>
      <c r="M248" s="130" t="s">
        <v>599</v>
      </c>
      <c r="N248" s="131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7">
        <v>111</v>
      </c>
      <c r="B249" s="348">
        <v>43192</v>
      </c>
      <c r="C249" s="348"/>
      <c r="D249" s="116" t="s">
        <v>752</v>
      </c>
      <c r="E249" s="351" t="s">
        <v>623</v>
      </c>
      <c r="F249" s="354">
        <v>478.5</v>
      </c>
      <c r="G249" s="351"/>
      <c r="H249" s="351">
        <v>442</v>
      </c>
      <c r="I249" s="357">
        <v>613</v>
      </c>
      <c r="J249" s="384" t="s">
        <v>3403</v>
      </c>
      <c r="K249" s="134">
        <f>H249-F249</f>
        <v>-36.5</v>
      </c>
      <c r="L249" s="135">
        <f>K249/F249</f>
        <v>-7.6280041797283177E-2</v>
      </c>
      <c r="M249" s="136" t="s">
        <v>663</v>
      </c>
      <c r="N249" s="137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112</v>
      </c>
      <c r="B250" s="110">
        <v>43194</v>
      </c>
      <c r="C250" s="110"/>
      <c r="D250" s="374" t="s">
        <v>2978</v>
      </c>
      <c r="E250" s="112" t="s">
        <v>623</v>
      </c>
      <c r="F250" s="113">
        <f>141.5-7.3</f>
        <v>134.19999999999999</v>
      </c>
      <c r="G250" s="113"/>
      <c r="H250" s="114">
        <v>77</v>
      </c>
      <c r="I250" s="132">
        <v>180</v>
      </c>
      <c r="J250" s="384" t="s">
        <v>3402</v>
      </c>
      <c r="K250" s="134">
        <f>H250-F250</f>
        <v>-57.199999999999989</v>
      </c>
      <c r="L250" s="135">
        <f>K250/F250</f>
        <v>-0.42622950819672129</v>
      </c>
      <c r="M250" s="136" t="s">
        <v>663</v>
      </c>
      <c r="N250" s="137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113</v>
      </c>
      <c r="B251" s="110">
        <v>43209</v>
      </c>
      <c r="C251" s="110"/>
      <c r="D251" s="111" t="s">
        <v>745</v>
      </c>
      <c r="E251" s="112" t="s">
        <v>623</v>
      </c>
      <c r="F251" s="113">
        <v>430</v>
      </c>
      <c r="G251" s="113"/>
      <c r="H251" s="114">
        <v>220</v>
      </c>
      <c r="I251" s="132">
        <v>537</v>
      </c>
      <c r="J251" s="138" t="s">
        <v>746</v>
      </c>
      <c r="K251" s="134">
        <f>H251-F251</f>
        <v>-210</v>
      </c>
      <c r="L251" s="135">
        <f>K251/F251</f>
        <v>-0.48837209302325579</v>
      </c>
      <c r="M251" s="136" t="s">
        <v>663</v>
      </c>
      <c r="N251" s="137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114</v>
      </c>
      <c r="B252" s="159">
        <v>43220</v>
      </c>
      <c r="C252" s="159"/>
      <c r="D252" s="160" t="s">
        <v>394</v>
      </c>
      <c r="E252" s="161" t="s">
        <v>623</v>
      </c>
      <c r="F252" s="163">
        <v>153.5</v>
      </c>
      <c r="G252" s="163"/>
      <c r="H252" s="163">
        <v>196</v>
      </c>
      <c r="I252" s="163">
        <v>196</v>
      </c>
      <c r="J252" s="359" t="s">
        <v>3494</v>
      </c>
      <c r="K252" s="183">
        <f>H252-F252</f>
        <v>42.5</v>
      </c>
      <c r="L252" s="184">
        <f>K252/F252</f>
        <v>0.27687296416938112</v>
      </c>
      <c r="M252" s="162" t="s">
        <v>599</v>
      </c>
      <c r="N252" s="185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115</v>
      </c>
      <c r="B253" s="110">
        <v>43306</v>
      </c>
      <c r="C253" s="110"/>
      <c r="D253" s="111" t="s">
        <v>768</v>
      </c>
      <c r="E253" s="112" t="s">
        <v>623</v>
      </c>
      <c r="F253" s="113">
        <v>27.5</v>
      </c>
      <c r="G253" s="113"/>
      <c r="H253" s="114">
        <v>13.1</v>
      </c>
      <c r="I253" s="132">
        <v>60</v>
      </c>
      <c r="J253" s="138" t="s">
        <v>772</v>
      </c>
      <c r="K253" s="134">
        <v>-14.4</v>
      </c>
      <c r="L253" s="135">
        <v>-0.52363636363636401</v>
      </c>
      <c r="M253" s="136" t="s">
        <v>663</v>
      </c>
      <c r="N253" s="137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116</v>
      </c>
      <c r="B254" s="348">
        <v>43318</v>
      </c>
      <c r="C254" s="348"/>
      <c r="D254" s="116" t="s">
        <v>747</v>
      </c>
      <c r="E254" s="351" t="s">
        <v>623</v>
      </c>
      <c r="F254" s="351">
        <v>148.5</v>
      </c>
      <c r="G254" s="351"/>
      <c r="H254" s="351">
        <v>102</v>
      </c>
      <c r="I254" s="357">
        <v>182</v>
      </c>
      <c r="J254" s="138" t="s">
        <v>3493</v>
      </c>
      <c r="K254" s="134">
        <f>H254-F254</f>
        <v>-46.5</v>
      </c>
      <c r="L254" s="135">
        <f>K254/F254</f>
        <v>-0.31313131313131315</v>
      </c>
      <c r="M254" s="136" t="s">
        <v>663</v>
      </c>
      <c r="N254" s="137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117</v>
      </c>
      <c r="B255" s="106">
        <v>43335</v>
      </c>
      <c r="C255" s="106"/>
      <c r="D255" s="107" t="s">
        <v>773</v>
      </c>
      <c r="E255" s="108" t="s">
        <v>623</v>
      </c>
      <c r="F255" s="156">
        <v>285</v>
      </c>
      <c r="G255" s="108"/>
      <c r="H255" s="108">
        <v>355</v>
      </c>
      <c r="I255" s="126">
        <v>364</v>
      </c>
      <c r="J255" s="141" t="s">
        <v>774</v>
      </c>
      <c r="K255" s="128">
        <v>70</v>
      </c>
      <c r="L255" s="129">
        <v>0.24561403508771901</v>
      </c>
      <c r="M255" s="130" t="s">
        <v>599</v>
      </c>
      <c r="N255" s="131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118</v>
      </c>
      <c r="B256" s="106">
        <v>43341</v>
      </c>
      <c r="C256" s="106"/>
      <c r="D256" s="107" t="s">
        <v>384</v>
      </c>
      <c r="E256" s="108" t="s">
        <v>623</v>
      </c>
      <c r="F256" s="156">
        <v>525</v>
      </c>
      <c r="G256" s="108"/>
      <c r="H256" s="108">
        <v>585</v>
      </c>
      <c r="I256" s="126">
        <v>635</v>
      </c>
      <c r="J256" s="141" t="s">
        <v>748</v>
      </c>
      <c r="K256" s="128">
        <f t="shared" ref="K256:K268" si="40">H256-F256</f>
        <v>60</v>
      </c>
      <c r="L256" s="129">
        <f t="shared" ref="L256:L268" si="41">K256/F256</f>
        <v>0.11428571428571428</v>
      </c>
      <c r="M256" s="130" t="s">
        <v>599</v>
      </c>
      <c r="N256" s="131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119</v>
      </c>
      <c r="B257" s="106">
        <v>43395</v>
      </c>
      <c r="C257" s="106"/>
      <c r="D257" s="107" t="s">
        <v>368</v>
      </c>
      <c r="E257" s="108" t="s">
        <v>623</v>
      </c>
      <c r="F257" s="156">
        <v>475</v>
      </c>
      <c r="G257" s="108"/>
      <c r="H257" s="108">
        <v>574</v>
      </c>
      <c r="I257" s="126">
        <v>570</v>
      </c>
      <c r="J257" s="141" t="s">
        <v>682</v>
      </c>
      <c r="K257" s="128">
        <f t="shared" si="40"/>
        <v>99</v>
      </c>
      <c r="L257" s="129">
        <f t="shared" si="41"/>
        <v>0.20842105263157895</v>
      </c>
      <c r="M257" s="130" t="s">
        <v>599</v>
      </c>
      <c r="N257" s="131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120</v>
      </c>
      <c r="B258" s="154">
        <v>43397</v>
      </c>
      <c r="C258" s="154"/>
      <c r="D258" s="413" t="s">
        <v>391</v>
      </c>
      <c r="E258" s="156" t="s">
        <v>623</v>
      </c>
      <c r="F258" s="156">
        <v>707.5</v>
      </c>
      <c r="G258" s="156"/>
      <c r="H258" s="156">
        <v>872</v>
      </c>
      <c r="I258" s="178">
        <v>872</v>
      </c>
      <c r="J258" s="179" t="s">
        <v>682</v>
      </c>
      <c r="K258" s="128">
        <f t="shared" si="40"/>
        <v>164.5</v>
      </c>
      <c r="L258" s="180">
        <f t="shared" si="41"/>
        <v>0.23250883392226149</v>
      </c>
      <c r="M258" s="181" t="s">
        <v>599</v>
      </c>
      <c r="N258" s="182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121</v>
      </c>
      <c r="B259" s="154">
        <v>43398</v>
      </c>
      <c r="C259" s="154"/>
      <c r="D259" s="413" t="s">
        <v>348</v>
      </c>
      <c r="E259" s="156" t="s">
        <v>623</v>
      </c>
      <c r="F259" s="156">
        <v>162</v>
      </c>
      <c r="G259" s="156"/>
      <c r="H259" s="156">
        <v>204</v>
      </c>
      <c r="I259" s="178">
        <v>209</v>
      </c>
      <c r="J259" s="179" t="s">
        <v>3492</v>
      </c>
      <c r="K259" s="128">
        <f t="shared" si="40"/>
        <v>42</v>
      </c>
      <c r="L259" s="180">
        <f t="shared" si="41"/>
        <v>0.25925925925925924</v>
      </c>
      <c r="M259" s="181" t="s">
        <v>599</v>
      </c>
      <c r="N259" s="182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122</v>
      </c>
      <c r="B260" s="207">
        <v>43399</v>
      </c>
      <c r="C260" s="207"/>
      <c r="D260" s="155" t="s">
        <v>495</v>
      </c>
      <c r="E260" s="208" t="s">
        <v>623</v>
      </c>
      <c r="F260" s="208">
        <v>240</v>
      </c>
      <c r="G260" s="208"/>
      <c r="H260" s="208">
        <v>297</v>
      </c>
      <c r="I260" s="232">
        <v>297</v>
      </c>
      <c r="J260" s="179" t="s">
        <v>682</v>
      </c>
      <c r="K260" s="233">
        <f t="shared" si="40"/>
        <v>57</v>
      </c>
      <c r="L260" s="234">
        <f t="shared" si="41"/>
        <v>0.23749999999999999</v>
      </c>
      <c r="M260" s="235" t="s">
        <v>599</v>
      </c>
      <c r="N260" s="236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123</v>
      </c>
      <c r="B261" s="106">
        <v>43439</v>
      </c>
      <c r="C261" s="106"/>
      <c r="D261" s="148" t="s">
        <v>749</v>
      </c>
      <c r="E261" s="108" t="s">
        <v>623</v>
      </c>
      <c r="F261" s="108">
        <v>202.5</v>
      </c>
      <c r="G261" s="108"/>
      <c r="H261" s="108">
        <v>255</v>
      </c>
      <c r="I261" s="126">
        <v>252</v>
      </c>
      <c r="J261" s="141" t="s">
        <v>682</v>
      </c>
      <c r="K261" s="128">
        <f t="shared" si="40"/>
        <v>52.5</v>
      </c>
      <c r="L261" s="129">
        <f t="shared" si="41"/>
        <v>0.25925925925925924</v>
      </c>
      <c r="M261" s="130" t="s">
        <v>599</v>
      </c>
      <c r="N261" s="131">
        <v>43542</v>
      </c>
      <c r="O261" s="57"/>
      <c r="P261" s="16"/>
      <c r="Q261" s="16"/>
      <c r="R261" s="94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124</v>
      </c>
      <c r="B262" s="207">
        <v>43465</v>
      </c>
      <c r="C262" s="106"/>
      <c r="D262" s="413" t="s">
        <v>423</v>
      </c>
      <c r="E262" s="208" t="s">
        <v>623</v>
      </c>
      <c r="F262" s="208">
        <v>710</v>
      </c>
      <c r="G262" s="208"/>
      <c r="H262" s="208">
        <v>866</v>
      </c>
      <c r="I262" s="232">
        <v>866</v>
      </c>
      <c r="J262" s="179" t="s">
        <v>682</v>
      </c>
      <c r="K262" s="128">
        <f t="shared" si="40"/>
        <v>156</v>
      </c>
      <c r="L262" s="129">
        <f t="shared" si="41"/>
        <v>0.21971830985915494</v>
      </c>
      <c r="M262" s="130" t="s">
        <v>599</v>
      </c>
      <c r="N262" s="362">
        <v>43553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125</v>
      </c>
      <c r="B263" s="207">
        <v>43522</v>
      </c>
      <c r="C263" s="207"/>
      <c r="D263" s="413" t="s">
        <v>141</v>
      </c>
      <c r="E263" s="208" t="s">
        <v>623</v>
      </c>
      <c r="F263" s="208">
        <v>337.25</v>
      </c>
      <c r="G263" s="208"/>
      <c r="H263" s="208">
        <v>398.5</v>
      </c>
      <c r="I263" s="232">
        <v>411</v>
      </c>
      <c r="J263" s="141" t="s">
        <v>3491</v>
      </c>
      <c r="K263" s="128">
        <f t="shared" si="40"/>
        <v>61.25</v>
      </c>
      <c r="L263" s="129">
        <f t="shared" si="41"/>
        <v>0.1816160118606375</v>
      </c>
      <c r="M263" s="130" t="s">
        <v>599</v>
      </c>
      <c r="N263" s="362">
        <v>43760</v>
      </c>
      <c r="O263" s="57"/>
      <c r="P263" s="16"/>
      <c r="Q263" s="16"/>
      <c r="R263" s="9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126</v>
      </c>
      <c r="B264" s="164">
        <v>43559</v>
      </c>
      <c r="C264" s="164"/>
      <c r="D264" s="165" t="s">
        <v>410</v>
      </c>
      <c r="E264" s="166" t="s">
        <v>623</v>
      </c>
      <c r="F264" s="166">
        <v>130</v>
      </c>
      <c r="G264" s="166"/>
      <c r="H264" s="166">
        <v>65</v>
      </c>
      <c r="I264" s="186">
        <v>158</v>
      </c>
      <c r="J264" s="138" t="s">
        <v>750</v>
      </c>
      <c r="K264" s="134">
        <f t="shared" si="40"/>
        <v>-65</v>
      </c>
      <c r="L264" s="135">
        <f t="shared" si="41"/>
        <v>-0.5</v>
      </c>
      <c r="M264" s="136" t="s">
        <v>663</v>
      </c>
      <c r="N264" s="137">
        <v>43726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127</v>
      </c>
      <c r="B265" s="187">
        <v>43017</v>
      </c>
      <c r="C265" s="187"/>
      <c r="D265" s="188" t="s">
        <v>169</v>
      </c>
      <c r="E265" s="189" t="s">
        <v>623</v>
      </c>
      <c r="F265" s="190">
        <v>141.5</v>
      </c>
      <c r="G265" s="191"/>
      <c r="H265" s="191">
        <v>183.5</v>
      </c>
      <c r="I265" s="191">
        <v>210</v>
      </c>
      <c r="J265" s="218" t="s">
        <v>3440</v>
      </c>
      <c r="K265" s="219">
        <f t="shared" si="40"/>
        <v>42</v>
      </c>
      <c r="L265" s="220">
        <f t="shared" si="41"/>
        <v>0.29681978798586572</v>
      </c>
      <c r="M265" s="190" t="s">
        <v>599</v>
      </c>
      <c r="N265" s="221">
        <v>43042</v>
      </c>
      <c r="O265" s="57"/>
      <c r="P265" s="16"/>
      <c r="Q265" s="16"/>
      <c r="R265" s="94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128</v>
      </c>
      <c r="B266" s="164">
        <v>43074</v>
      </c>
      <c r="C266" s="164"/>
      <c r="D266" s="165" t="s">
        <v>303</v>
      </c>
      <c r="E266" s="166" t="s">
        <v>623</v>
      </c>
      <c r="F266" s="167">
        <v>172</v>
      </c>
      <c r="G266" s="166"/>
      <c r="H266" s="166">
        <v>155.25</v>
      </c>
      <c r="I266" s="186">
        <v>230</v>
      </c>
      <c r="J266" s="384" t="s">
        <v>3400</v>
      </c>
      <c r="K266" s="134">
        <f t="shared" ref="K266" si="42">H266-F266</f>
        <v>-16.75</v>
      </c>
      <c r="L266" s="135">
        <f t="shared" ref="L266" si="43">K266/F266</f>
        <v>-9.7383720930232565E-2</v>
      </c>
      <c r="M266" s="136" t="s">
        <v>663</v>
      </c>
      <c r="N266" s="137">
        <v>43787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129</v>
      </c>
      <c r="B267" s="187">
        <v>43398</v>
      </c>
      <c r="C267" s="187"/>
      <c r="D267" s="188" t="s">
        <v>104</v>
      </c>
      <c r="E267" s="189" t="s">
        <v>623</v>
      </c>
      <c r="F267" s="191">
        <v>698.5</v>
      </c>
      <c r="G267" s="191"/>
      <c r="H267" s="191">
        <v>850</v>
      </c>
      <c r="I267" s="191">
        <v>890</v>
      </c>
      <c r="J267" s="222" t="s">
        <v>3488</v>
      </c>
      <c r="K267" s="219">
        <f t="shared" si="40"/>
        <v>151.5</v>
      </c>
      <c r="L267" s="220">
        <f t="shared" si="41"/>
        <v>0.21689334287759485</v>
      </c>
      <c r="M267" s="190" t="s">
        <v>599</v>
      </c>
      <c r="N267" s="221">
        <v>43453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130</v>
      </c>
      <c r="B268" s="159">
        <v>42877</v>
      </c>
      <c r="C268" s="159"/>
      <c r="D268" s="160" t="s">
        <v>383</v>
      </c>
      <c r="E268" s="161" t="s">
        <v>623</v>
      </c>
      <c r="F268" s="162">
        <v>127.6</v>
      </c>
      <c r="G268" s="163"/>
      <c r="H268" s="163">
        <v>138</v>
      </c>
      <c r="I268" s="163">
        <v>190</v>
      </c>
      <c r="J268" s="385" t="s">
        <v>3404</v>
      </c>
      <c r="K268" s="183">
        <f t="shared" si="40"/>
        <v>10.400000000000006</v>
      </c>
      <c r="L268" s="184">
        <f t="shared" si="41"/>
        <v>8.1504702194357417E-2</v>
      </c>
      <c r="M268" s="162" t="s">
        <v>599</v>
      </c>
      <c r="N268" s="185">
        <v>43774</v>
      </c>
      <c r="O268" s="57"/>
      <c r="P268" s="16"/>
      <c r="Q268" s="16"/>
      <c r="R268" s="94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131</v>
      </c>
      <c r="B269" s="195">
        <v>43158</v>
      </c>
      <c r="C269" s="195"/>
      <c r="D269" s="192" t="s">
        <v>754</v>
      </c>
      <c r="E269" s="196" t="s">
        <v>623</v>
      </c>
      <c r="F269" s="197">
        <v>317</v>
      </c>
      <c r="G269" s="196"/>
      <c r="H269" s="196"/>
      <c r="I269" s="225">
        <v>398</v>
      </c>
      <c r="J269" s="238" t="s">
        <v>601</v>
      </c>
      <c r="K269" s="194"/>
      <c r="L269" s="193"/>
      <c r="M269" s="224" t="s">
        <v>601</v>
      </c>
      <c r="N269" s="223"/>
      <c r="O269" s="57"/>
      <c r="P269" s="16"/>
      <c r="Q269" s="16"/>
      <c r="R269" s="342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132</v>
      </c>
      <c r="B270" s="164">
        <v>43164</v>
      </c>
      <c r="C270" s="164"/>
      <c r="D270" s="165" t="s">
        <v>135</v>
      </c>
      <c r="E270" s="166" t="s">
        <v>623</v>
      </c>
      <c r="F270" s="167">
        <f>510-14.4</f>
        <v>495.6</v>
      </c>
      <c r="G270" s="166"/>
      <c r="H270" s="166">
        <v>350</v>
      </c>
      <c r="I270" s="186">
        <v>672</v>
      </c>
      <c r="J270" s="384" t="s">
        <v>3461</v>
      </c>
      <c r="K270" s="134">
        <f t="shared" ref="K270" si="44">H270-F270</f>
        <v>-145.60000000000002</v>
      </c>
      <c r="L270" s="135">
        <f t="shared" ref="L270" si="45">K270/F270</f>
        <v>-0.29378531073446329</v>
      </c>
      <c r="M270" s="136" t="s">
        <v>663</v>
      </c>
      <c r="N270" s="137">
        <v>43887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133</v>
      </c>
      <c r="B271" s="164">
        <v>43237</v>
      </c>
      <c r="C271" s="164"/>
      <c r="D271" s="165" t="s">
        <v>489</v>
      </c>
      <c r="E271" s="166" t="s">
        <v>623</v>
      </c>
      <c r="F271" s="167">
        <v>230.3</v>
      </c>
      <c r="G271" s="166"/>
      <c r="H271" s="166">
        <v>102.5</v>
      </c>
      <c r="I271" s="186">
        <v>348</v>
      </c>
      <c r="J271" s="384" t="s">
        <v>3482</v>
      </c>
      <c r="K271" s="134">
        <f t="shared" ref="K271" si="46">H271-F271</f>
        <v>-127.80000000000001</v>
      </c>
      <c r="L271" s="135">
        <f t="shared" ref="L271" si="47">K271/F271</f>
        <v>-0.55492835432045162</v>
      </c>
      <c r="M271" s="136" t="s">
        <v>663</v>
      </c>
      <c r="N271" s="137">
        <v>43896</v>
      </c>
      <c r="O271" s="57"/>
      <c r="P271" s="16"/>
      <c r="Q271" s="16"/>
      <c r="R271" s="34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5">
        <v>134</v>
      </c>
      <c r="B272" s="198">
        <v>43258</v>
      </c>
      <c r="C272" s="198"/>
      <c r="D272" s="201" t="s">
        <v>449</v>
      </c>
      <c r="E272" s="199" t="s">
        <v>623</v>
      </c>
      <c r="F272" s="197">
        <f>342.5-5.1</f>
        <v>337.4</v>
      </c>
      <c r="G272" s="199"/>
      <c r="H272" s="199"/>
      <c r="I272" s="226">
        <v>439</v>
      </c>
      <c r="J272" s="238" t="s">
        <v>601</v>
      </c>
      <c r="K272" s="228"/>
      <c r="L272" s="229"/>
      <c r="M272" s="227" t="s">
        <v>601</v>
      </c>
      <c r="N272" s="230"/>
      <c r="O272" s="57"/>
      <c r="P272" s="16"/>
      <c r="Q272" s="16"/>
      <c r="R272" s="342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5">
        <v>135</v>
      </c>
      <c r="B273" s="198">
        <v>43285</v>
      </c>
      <c r="C273" s="198"/>
      <c r="D273" s="202" t="s">
        <v>49</v>
      </c>
      <c r="E273" s="199" t="s">
        <v>623</v>
      </c>
      <c r="F273" s="197">
        <f>127.5-5.53</f>
        <v>121.97</v>
      </c>
      <c r="G273" s="199"/>
      <c r="H273" s="199"/>
      <c r="I273" s="226">
        <v>170</v>
      </c>
      <c r="J273" s="238" t="s">
        <v>601</v>
      </c>
      <c r="K273" s="228"/>
      <c r="L273" s="229"/>
      <c r="M273" s="227" t="s">
        <v>601</v>
      </c>
      <c r="N273" s="230"/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136</v>
      </c>
      <c r="B274" s="164">
        <v>43294</v>
      </c>
      <c r="C274" s="164"/>
      <c r="D274" s="165" t="s">
        <v>243</v>
      </c>
      <c r="E274" s="166" t="s">
        <v>623</v>
      </c>
      <c r="F274" s="167">
        <v>46.5</v>
      </c>
      <c r="G274" s="166"/>
      <c r="H274" s="166">
        <v>17</v>
      </c>
      <c r="I274" s="186">
        <v>59</v>
      </c>
      <c r="J274" s="384" t="s">
        <v>3460</v>
      </c>
      <c r="K274" s="134">
        <f t="shared" ref="K274" si="48">H274-F274</f>
        <v>-29.5</v>
      </c>
      <c r="L274" s="135">
        <f t="shared" ref="L274" si="49">K274/F274</f>
        <v>-0.63440860215053763</v>
      </c>
      <c r="M274" s="136" t="s">
        <v>663</v>
      </c>
      <c r="N274" s="137">
        <v>43887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137</v>
      </c>
      <c r="B275" s="195">
        <v>43396</v>
      </c>
      <c r="C275" s="195"/>
      <c r="D275" s="202" t="s">
        <v>425</v>
      </c>
      <c r="E275" s="199" t="s">
        <v>623</v>
      </c>
      <c r="F275" s="200">
        <v>156.5</v>
      </c>
      <c r="G275" s="199"/>
      <c r="H275" s="199"/>
      <c r="I275" s="226">
        <v>191</v>
      </c>
      <c r="J275" s="238" t="s">
        <v>601</v>
      </c>
      <c r="K275" s="228"/>
      <c r="L275" s="229"/>
      <c r="M275" s="227" t="s">
        <v>601</v>
      </c>
      <c r="N275" s="230"/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138</v>
      </c>
      <c r="B276" s="195">
        <v>43439</v>
      </c>
      <c r="C276" s="195"/>
      <c r="D276" s="202" t="s">
        <v>330</v>
      </c>
      <c r="E276" s="199" t="s">
        <v>623</v>
      </c>
      <c r="F276" s="200">
        <v>259.5</v>
      </c>
      <c r="G276" s="199"/>
      <c r="H276" s="199"/>
      <c r="I276" s="226">
        <v>321</v>
      </c>
      <c r="J276" s="238" t="s">
        <v>601</v>
      </c>
      <c r="K276" s="228"/>
      <c r="L276" s="229"/>
      <c r="M276" s="227" t="s">
        <v>601</v>
      </c>
      <c r="N276" s="230"/>
      <c r="O276" s="16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139</v>
      </c>
      <c r="B277" s="164">
        <v>43439</v>
      </c>
      <c r="C277" s="164"/>
      <c r="D277" s="165" t="s">
        <v>775</v>
      </c>
      <c r="E277" s="166" t="s">
        <v>623</v>
      </c>
      <c r="F277" s="166">
        <v>715</v>
      </c>
      <c r="G277" s="166"/>
      <c r="H277" s="166">
        <v>445</v>
      </c>
      <c r="I277" s="186">
        <v>840</v>
      </c>
      <c r="J277" s="138" t="s">
        <v>2994</v>
      </c>
      <c r="K277" s="134">
        <f t="shared" ref="K277:K280" si="50">H277-F277</f>
        <v>-270</v>
      </c>
      <c r="L277" s="135">
        <f t="shared" ref="L277:L280" si="51">K277/F277</f>
        <v>-0.3776223776223776</v>
      </c>
      <c r="M277" s="136" t="s">
        <v>663</v>
      </c>
      <c r="N277" s="137">
        <v>43800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140</v>
      </c>
      <c r="B278" s="207">
        <v>43469</v>
      </c>
      <c r="C278" s="207"/>
      <c r="D278" s="155" t="s">
        <v>145</v>
      </c>
      <c r="E278" s="208" t="s">
        <v>623</v>
      </c>
      <c r="F278" s="208">
        <v>875</v>
      </c>
      <c r="G278" s="208"/>
      <c r="H278" s="208">
        <v>1165</v>
      </c>
      <c r="I278" s="232">
        <v>1185</v>
      </c>
      <c r="J278" s="141" t="s">
        <v>3489</v>
      </c>
      <c r="K278" s="128">
        <f t="shared" si="50"/>
        <v>290</v>
      </c>
      <c r="L278" s="129">
        <f t="shared" si="51"/>
        <v>0.33142857142857141</v>
      </c>
      <c r="M278" s="130" t="s">
        <v>599</v>
      </c>
      <c r="N278" s="362">
        <v>43847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141</v>
      </c>
      <c r="B279" s="207">
        <v>43559</v>
      </c>
      <c r="C279" s="207"/>
      <c r="D279" s="413" t="s">
        <v>345</v>
      </c>
      <c r="E279" s="208" t="s">
        <v>623</v>
      </c>
      <c r="F279" s="208">
        <f>387-14.63</f>
        <v>372.37</v>
      </c>
      <c r="G279" s="208"/>
      <c r="H279" s="208">
        <v>490</v>
      </c>
      <c r="I279" s="232">
        <v>490</v>
      </c>
      <c r="J279" s="141" t="s">
        <v>682</v>
      </c>
      <c r="K279" s="128">
        <f t="shared" si="50"/>
        <v>117.63</v>
      </c>
      <c r="L279" s="129">
        <f t="shared" si="51"/>
        <v>0.31589548030185027</v>
      </c>
      <c r="M279" s="130" t="s">
        <v>599</v>
      </c>
      <c r="N279" s="362">
        <v>43850</v>
      </c>
      <c r="O279" s="57"/>
      <c r="P279" s="16"/>
      <c r="Q279" s="16"/>
      <c r="R279" s="344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142</v>
      </c>
      <c r="B280" s="164">
        <v>43578</v>
      </c>
      <c r="C280" s="164"/>
      <c r="D280" s="165" t="s">
        <v>776</v>
      </c>
      <c r="E280" s="166" t="s">
        <v>600</v>
      </c>
      <c r="F280" s="166">
        <v>220</v>
      </c>
      <c r="G280" s="166"/>
      <c r="H280" s="166">
        <v>127.5</v>
      </c>
      <c r="I280" s="186">
        <v>284</v>
      </c>
      <c r="J280" s="384" t="s">
        <v>3483</v>
      </c>
      <c r="K280" s="134">
        <f t="shared" si="50"/>
        <v>-92.5</v>
      </c>
      <c r="L280" s="135">
        <f t="shared" si="51"/>
        <v>-0.42045454545454547</v>
      </c>
      <c r="M280" s="136" t="s">
        <v>663</v>
      </c>
      <c r="N280" s="137">
        <v>43896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143</v>
      </c>
      <c r="B281" s="207">
        <v>43622</v>
      </c>
      <c r="C281" s="207"/>
      <c r="D281" s="413" t="s">
        <v>496</v>
      </c>
      <c r="E281" s="208" t="s">
        <v>600</v>
      </c>
      <c r="F281" s="208">
        <v>332.8</v>
      </c>
      <c r="G281" s="208"/>
      <c r="H281" s="208">
        <v>405</v>
      </c>
      <c r="I281" s="232">
        <v>419</v>
      </c>
      <c r="J281" s="141" t="s">
        <v>3490</v>
      </c>
      <c r="K281" s="128">
        <f t="shared" ref="K281" si="52">H281-F281</f>
        <v>72.199999999999989</v>
      </c>
      <c r="L281" s="129">
        <f t="shared" ref="L281" si="53">K281/F281</f>
        <v>0.21694711538461534</v>
      </c>
      <c r="M281" s="130" t="s">
        <v>599</v>
      </c>
      <c r="N281" s="362">
        <v>43860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4">
        <v>144</v>
      </c>
      <c r="B282" s="143">
        <v>43641</v>
      </c>
      <c r="C282" s="143"/>
      <c r="D282" s="144" t="s">
        <v>139</v>
      </c>
      <c r="E282" s="145" t="s">
        <v>623</v>
      </c>
      <c r="F282" s="146">
        <v>386</v>
      </c>
      <c r="G282" s="147"/>
      <c r="H282" s="147">
        <v>395</v>
      </c>
      <c r="I282" s="147">
        <v>452</v>
      </c>
      <c r="J282" s="170" t="s">
        <v>3405</v>
      </c>
      <c r="K282" s="171">
        <f t="shared" ref="K282" si="54">H282-F282</f>
        <v>9</v>
      </c>
      <c r="L282" s="172">
        <f t="shared" ref="L282" si="55">K282/F282</f>
        <v>2.3316062176165803E-2</v>
      </c>
      <c r="M282" s="173" t="s">
        <v>708</v>
      </c>
      <c r="N282" s="174">
        <v>43868</v>
      </c>
      <c r="O282" s="16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2">
        <v>145</v>
      </c>
      <c r="B283" s="195">
        <v>43707</v>
      </c>
      <c r="C283" s="195"/>
      <c r="D283" s="202" t="s">
        <v>260</v>
      </c>
      <c r="E283" s="199" t="s">
        <v>623</v>
      </c>
      <c r="F283" s="199" t="s">
        <v>755</v>
      </c>
      <c r="G283" s="199"/>
      <c r="H283" s="199"/>
      <c r="I283" s="226">
        <v>190</v>
      </c>
      <c r="J283" s="238" t="s">
        <v>601</v>
      </c>
      <c r="K283" s="228"/>
      <c r="L283" s="229"/>
      <c r="M283" s="358" t="s">
        <v>601</v>
      </c>
      <c r="N283" s="230"/>
      <c r="O283" s="16"/>
      <c r="P283" s="16"/>
      <c r="Q283" s="16"/>
      <c r="R283" s="344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146</v>
      </c>
      <c r="B284" s="207">
        <v>43731</v>
      </c>
      <c r="C284" s="207"/>
      <c r="D284" s="155" t="s">
        <v>440</v>
      </c>
      <c r="E284" s="208" t="s">
        <v>623</v>
      </c>
      <c r="F284" s="208">
        <v>235</v>
      </c>
      <c r="G284" s="208"/>
      <c r="H284" s="208">
        <v>295</v>
      </c>
      <c r="I284" s="232">
        <v>296</v>
      </c>
      <c r="J284" s="141" t="s">
        <v>3147</v>
      </c>
      <c r="K284" s="128">
        <f t="shared" ref="K284" si="56">H284-F284</f>
        <v>60</v>
      </c>
      <c r="L284" s="129">
        <f t="shared" ref="L284" si="57">K284/F284</f>
        <v>0.25531914893617019</v>
      </c>
      <c r="M284" s="130" t="s">
        <v>599</v>
      </c>
      <c r="N284" s="362">
        <v>43844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147</v>
      </c>
      <c r="B285" s="207">
        <v>43752</v>
      </c>
      <c r="C285" s="207"/>
      <c r="D285" s="155" t="s">
        <v>2977</v>
      </c>
      <c r="E285" s="208" t="s">
        <v>623</v>
      </c>
      <c r="F285" s="208">
        <v>277.5</v>
      </c>
      <c r="G285" s="208"/>
      <c r="H285" s="208">
        <v>333</v>
      </c>
      <c r="I285" s="232">
        <v>333</v>
      </c>
      <c r="J285" s="141" t="s">
        <v>3148</v>
      </c>
      <c r="K285" s="128">
        <f t="shared" ref="K285" si="58">H285-F285</f>
        <v>55.5</v>
      </c>
      <c r="L285" s="129">
        <f t="shared" ref="L285" si="59">K285/F285</f>
        <v>0.2</v>
      </c>
      <c r="M285" s="130" t="s">
        <v>599</v>
      </c>
      <c r="N285" s="362">
        <v>43846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148</v>
      </c>
      <c r="B286" s="207">
        <v>43752</v>
      </c>
      <c r="C286" s="207"/>
      <c r="D286" s="155" t="s">
        <v>2976</v>
      </c>
      <c r="E286" s="208" t="s">
        <v>623</v>
      </c>
      <c r="F286" s="208">
        <v>930</v>
      </c>
      <c r="G286" s="208"/>
      <c r="H286" s="208">
        <v>1165</v>
      </c>
      <c r="I286" s="232">
        <v>1200</v>
      </c>
      <c r="J286" s="141" t="s">
        <v>3150</v>
      </c>
      <c r="K286" s="128">
        <f t="shared" ref="K286" si="60">H286-F286</f>
        <v>235</v>
      </c>
      <c r="L286" s="129">
        <f t="shared" ref="L286" si="61">K286/F286</f>
        <v>0.25268817204301075</v>
      </c>
      <c r="M286" s="130" t="s">
        <v>599</v>
      </c>
      <c r="N286" s="362">
        <v>43847</v>
      </c>
      <c r="O286" s="57"/>
      <c r="P286" s="16"/>
      <c r="Q286" s="16"/>
      <c r="R286" s="344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149</v>
      </c>
      <c r="B287" s="347">
        <v>43753</v>
      </c>
      <c r="C287" s="212"/>
      <c r="D287" s="373" t="s">
        <v>2975</v>
      </c>
      <c r="E287" s="350" t="s">
        <v>623</v>
      </c>
      <c r="F287" s="353">
        <v>111</v>
      </c>
      <c r="G287" s="350"/>
      <c r="H287" s="350"/>
      <c r="I287" s="356">
        <v>141</v>
      </c>
      <c r="J287" s="238" t="s">
        <v>601</v>
      </c>
      <c r="K287" s="238"/>
      <c r="L287" s="123"/>
      <c r="M287" s="361" t="s">
        <v>601</v>
      </c>
      <c r="N287" s="240"/>
      <c r="O287" s="1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150</v>
      </c>
      <c r="B288" s="207">
        <v>43753</v>
      </c>
      <c r="C288" s="207"/>
      <c r="D288" s="155" t="s">
        <v>2974</v>
      </c>
      <c r="E288" s="208" t="s">
        <v>623</v>
      </c>
      <c r="F288" s="209">
        <v>296</v>
      </c>
      <c r="G288" s="208"/>
      <c r="H288" s="208">
        <v>370</v>
      </c>
      <c r="I288" s="232">
        <v>370</v>
      </c>
      <c r="J288" s="141" t="s">
        <v>682</v>
      </c>
      <c r="K288" s="128">
        <f t="shared" ref="K288" si="62">H288-F288</f>
        <v>74</v>
      </c>
      <c r="L288" s="129">
        <f t="shared" ref="L288" si="63">K288/F288</f>
        <v>0.25</v>
      </c>
      <c r="M288" s="130" t="s">
        <v>599</v>
      </c>
      <c r="N288" s="362">
        <v>43853</v>
      </c>
      <c r="O288" s="57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2">
        <v>151</v>
      </c>
      <c r="B289" s="211">
        <v>43754</v>
      </c>
      <c r="C289" s="211"/>
      <c r="D289" s="192" t="s">
        <v>2973</v>
      </c>
      <c r="E289" s="349" t="s">
        <v>623</v>
      </c>
      <c r="F289" s="352" t="s">
        <v>2939</v>
      </c>
      <c r="G289" s="349"/>
      <c r="H289" s="349"/>
      <c r="I289" s="355">
        <v>344</v>
      </c>
      <c r="J289" s="238" t="s">
        <v>601</v>
      </c>
      <c r="K289" s="241"/>
      <c r="L289" s="360"/>
      <c r="M289" s="343" t="s">
        <v>601</v>
      </c>
      <c r="N289" s="363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6">
        <v>152</v>
      </c>
      <c r="B290" s="212">
        <v>43832</v>
      </c>
      <c r="C290" s="212"/>
      <c r="D290" s="216" t="s">
        <v>2253</v>
      </c>
      <c r="E290" s="213" t="s">
        <v>623</v>
      </c>
      <c r="F290" s="214" t="s">
        <v>3135</v>
      </c>
      <c r="G290" s="213"/>
      <c r="H290" s="213"/>
      <c r="I290" s="237">
        <v>590</v>
      </c>
      <c r="J290" s="238" t="s">
        <v>601</v>
      </c>
      <c r="K290" s="238"/>
      <c r="L290" s="123"/>
      <c r="M290" s="343" t="s">
        <v>601</v>
      </c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153</v>
      </c>
      <c r="B291" s="207">
        <v>43966</v>
      </c>
      <c r="C291" s="207"/>
      <c r="D291" s="155" t="s">
        <v>65</v>
      </c>
      <c r="E291" s="208" t="s">
        <v>623</v>
      </c>
      <c r="F291" s="209">
        <v>67.5</v>
      </c>
      <c r="G291" s="208"/>
      <c r="H291" s="208">
        <v>86</v>
      </c>
      <c r="I291" s="232">
        <v>86</v>
      </c>
      <c r="J291" s="141" t="s">
        <v>3628</v>
      </c>
      <c r="K291" s="128">
        <f t="shared" ref="K291" si="64">H291-F291</f>
        <v>18.5</v>
      </c>
      <c r="L291" s="129">
        <f t="shared" ref="L291" si="65">K291/F291</f>
        <v>0.27407407407407408</v>
      </c>
      <c r="M291" s="130" t="s">
        <v>599</v>
      </c>
      <c r="N291" s="362">
        <v>44008</v>
      </c>
      <c r="O291" s="57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>
        <v>154</v>
      </c>
      <c r="B292" s="3">
        <v>44035</v>
      </c>
      <c r="C292" s="212"/>
      <c r="D292" s="216" t="s">
        <v>495</v>
      </c>
      <c r="E292" s="213" t="s">
        <v>623</v>
      </c>
      <c r="F292" s="214" t="s">
        <v>3631</v>
      </c>
      <c r="G292" s="213"/>
      <c r="H292" s="213"/>
      <c r="I292" s="237">
        <v>296</v>
      </c>
      <c r="J292" s="238" t="s">
        <v>601</v>
      </c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>
        <v>155</v>
      </c>
      <c r="B293" s="212">
        <v>44092</v>
      </c>
      <c r="C293" s="212"/>
      <c r="D293" s="216" t="s">
        <v>416</v>
      </c>
      <c r="E293" s="213" t="s">
        <v>623</v>
      </c>
      <c r="F293" s="214" t="s">
        <v>3645</v>
      </c>
      <c r="G293" s="213"/>
      <c r="H293" s="213"/>
      <c r="I293" s="237">
        <v>248</v>
      </c>
      <c r="J293" s="238" t="s">
        <v>601</v>
      </c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R296" s="344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R301" s="242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R302" s="242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R303" s="242"/>
    </row>
    <row r="304" spans="1:26">
      <c r="A304" s="210"/>
      <c r="B304" s="200" t="s">
        <v>2980</v>
      </c>
      <c r="O304" s="16"/>
      <c r="R304" s="242"/>
    </row>
    <row r="305" spans="18:18">
      <c r="R305" s="242"/>
    </row>
    <row r="306" spans="18:18">
      <c r="R306" s="242"/>
    </row>
    <row r="307" spans="18:18">
      <c r="R307" s="242"/>
    </row>
    <row r="308" spans="18:18">
      <c r="R308" s="242"/>
    </row>
    <row r="309" spans="18:18">
      <c r="R309" s="242"/>
    </row>
    <row r="310" spans="18:18">
      <c r="R310" s="242"/>
    </row>
    <row r="311" spans="18:18">
      <c r="R311" s="242"/>
    </row>
    <row r="321" spans="1:1">
      <c r="A321" s="217"/>
    </row>
    <row r="322" spans="1:1">
      <c r="A322" s="217"/>
    </row>
    <row r="323" spans="1:1">
      <c r="A323" s="213"/>
    </row>
  </sheetData>
  <autoFilter ref="R1:R31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2020-10-07T02:20:34Z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