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0490" windowHeight="77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F&amp;O)'!$R$1:$R$274</definedName>
  </definedNames>
  <calcPr calcId="152511"/>
</workbook>
</file>

<file path=xl/calcChain.xml><?xml version="1.0" encoding="utf-8"?>
<calcChain xmlns="http://schemas.openxmlformats.org/spreadsheetml/2006/main">
  <c r="P23" i="6" l="1"/>
  <c r="P24" i="6"/>
  <c r="P25" i="6"/>
  <c r="L49" i="6"/>
  <c r="K49" i="6"/>
  <c r="M49" i="6" s="1"/>
  <c r="K59" i="6"/>
  <c r="L48" i="6"/>
  <c r="K48" i="6"/>
  <c r="M48" i="6" s="1"/>
  <c r="L47" i="6"/>
  <c r="K47" i="6"/>
  <c r="M59" i="6" l="1"/>
  <c r="M47" i="6"/>
  <c r="L13" i="6"/>
  <c r="K13" i="6"/>
  <c r="M13" i="6" s="1"/>
  <c r="K58" i="6"/>
  <c r="M58" i="6" s="1"/>
  <c r="L44" i="6"/>
  <c r="K44" i="6"/>
  <c r="L46" i="6"/>
  <c r="K46" i="6"/>
  <c r="M44" i="6" l="1"/>
  <c r="M46" i="6"/>
  <c r="P22" i="6"/>
  <c r="P20" i="6"/>
  <c r="P19" i="6"/>
  <c r="L21" i="6"/>
  <c r="K21" i="6"/>
  <c r="L15" i="6"/>
  <c r="K15" i="6"/>
  <c r="M15" i="6" s="1"/>
  <c r="L41" i="6"/>
  <c r="K41" i="6"/>
  <c r="M41" i="6" s="1"/>
  <c r="L43" i="6"/>
  <c r="K43" i="6"/>
  <c r="M43" i="6" l="1"/>
  <c r="M21" i="6"/>
  <c r="L16" i="6" l="1"/>
  <c r="K16" i="6"/>
  <c r="M16" i="6" s="1"/>
  <c r="L12" i="6"/>
  <c r="K12" i="6"/>
  <c r="K56" i="6"/>
  <c r="M56" i="6" s="1"/>
  <c r="L18" i="6"/>
  <c r="K18" i="6"/>
  <c r="M18" i="6" l="1"/>
  <c r="M12" i="6"/>
  <c r="P17" i="6" l="1"/>
  <c r="K271" i="6" l="1"/>
  <c r="L271" i="6" s="1"/>
  <c r="P14" i="6" l="1"/>
  <c r="P10" i="6"/>
  <c r="P11" i="6"/>
  <c r="K259" i="6"/>
  <c r="L259" i="6" s="1"/>
  <c r="K260" i="6" l="1"/>
  <c r="L260" i="6" s="1"/>
  <c r="K253" i="6"/>
  <c r="L253" i="6" s="1"/>
  <c r="K270" i="6" l="1"/>
  <c r="L270" i="6" s="1"/>
  <c r="K264" i="6"/>
  <c r="L264" i="6" s="1"/>
  <c r="K266" i="6" l="1"/>
  <c r="L266" i="6" s="1"/>
  <c r="L6" i="2" l="1"/>
  <c r="K6" i="3"/>
  <c r="D7" i="5" l="1"/>
  <c r="M7" i="6"/>
  <c r="K261" i="6" l="1"/>
  <c r="L261" i="6" s="1"/>
  <c r="K258" i="6" l="1"/>
  <c r="L258" i="6" s="1"/>
  <c r="K262" i="6" l="1"/>
  <c r="L262" i="6" s="1"/>
  <c r="K257" i="6"/>
  <c r="L257" i="6" s="1"/>
  <c r="K256" i="6"/>
  <c r="L256" i="6" s="1"/>
  <c r="K254" i="6"/>
  <c r="L254" i="6" s="1"/>
  <c r="H252" i="6"/>
  <c r="K252" i="6" s="1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F213" i="6"/>
  <c r="K213" i="6" s="1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3" i="6"/>
  <c r="L193" i="6" s="1"/>
  <c r="K192" i="6"/>
  <c r="L192" i="6" s="1"/>
  <c r="F191" i="6"/>
  <c r="K191" i="6" s="1"/>
  <c r="L191" i="6" s="1"/>
  <c r="K190" i="6"/>
  <c r="L190" i="6" s="1"/>
  <c r="K187" i="6"/>
  <c r="L187" i="6" s="1"/>
  <c r="K186" i="6"/>
  <c r="L186" i="6" s="1"/>
  <c r="K185" i="6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3" i="6"/>
  <c r="L163" i="6" s="1"/>
  <c r="K161" i="6"/>
  <c r="L161" i="6" s="1"/>
  <c r="K159" i="6"/>
  <c r="L159" i="6" s="1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L145" i="6" s="1"/>
  <c r="K144" i="6"/>
  <c r="L144" i="6" s="1"/>
  <c r="F143" i="6"/>
  <c r="K143" i="6" s="1"/>
  <c r="L143" i="6" s="1"/>
  <c r="H142" i="6"/>
  <c r="K142" i="6" s="1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H108" i="6"/>
  <c r="K108" i="6" s="1"/>
  <c r="L108" i="6" s="1"/>
  <c r="F107" i="6"/>
  <c r="K107" i="6" s="1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6" i="4"/>
</calcChain>
</file>

<file path=xl/sharedStrings.xml><?xml version="1.0" encoding="utf-8"?>
<sst xmlns="http://schemas.openxmlformats.org/spreadsheetml/2006/main" count="3191" uniqueCount="1152">
  <si>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</si>
  <si>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</si>
  <si>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</si>
  <si>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</si>
  <si>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</si>
  <si>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</si>
  <si>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</si>
  <si>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</si>
  <si>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</si>
  <si>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</si>
  <si>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</si>
  <si>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</si>
  <si>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</si>
  <si>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</si>
  <si>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</si>
  <si>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</si>
  <si>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</si>
  <si>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</si>
  <si>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</si>
  <si>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</si>
  <si>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</si>
  <si>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</si>
  <si>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</si>
  <si>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</si>
  <si>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</si>
  <si>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</si>
  <si>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</si>
  <si>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</si>
  <si>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</si>
  <si>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</si>
  <si>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</si>
  <si>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</si>
  <si>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</si>
  <si>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</si>
  <si>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</si>
  <si>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</si>
  <si>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</si>
  <si>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</si>
  <si>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</si>
  <si>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</si>
  <si>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</si>
  <si>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</si>
  <si>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</si>
  <si>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</si>
  <si>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</si>
  <si>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</si>
  <si>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</si>
  <si>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</si>
  <si>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</si>
  <si>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</si>
  <si>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</si>
  <si>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</si>
  <si>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</si>
  <si>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</si>
  <si>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</si>
  <si>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</si>
  <si>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</si>
  <si>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</si>
  <si>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</si>
  <si>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</si>
  <si>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</si>
  <si>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</si>
  <si>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</si>
  <si>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</si>
  <si>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</si>
  <si>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</si>
  <si>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</si>
  <si>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</si>
  <si>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</si>
  <si>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</si>
  <si>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</si>
  <si>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</si>
  <si>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</si>
  <si>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</si>
  <si>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</si>
  <si>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</si>
  <si>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</si>
  <si>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</si>
  <si>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</si>
  <si>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</si>
  <si>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</si>
  <si>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</si>
  <si>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</si>
  <si>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</si>
  <si>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</si>
  <si>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</si>
  <si>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</si>
  <si>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</si>
  <si>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</si>
  <si>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</si>
  <si>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</si>
  <si>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</si>
  <si>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</si>
  <si>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</si>
  <si>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</si>
  <si>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</si>
  <si>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</si>
  <si>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</si>
  <si>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</si>
  <si>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</si>
  <si>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</si>
  <si>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</si>
  <si>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</si>
  <si>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</si>
  <si>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</si>
  <si>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</si>
  <si>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</si>
  <si>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</si>
  <si>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</si>
  <si>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</si>
  <si>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</si>
  <si>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</si>
  <si>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</si>
  <si>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</si>
  <si>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</si>
  <si>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</si>
  <si>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</si>
  <si>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</si>
  <si>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</si>
  <si>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</si>
  <si>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</si>
  <si>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</si>
  <si>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</si>
  <si>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</si>
  <si>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</si>
  <si>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</si>
  <si>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</si>
  <si>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</si>
  <si>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</si>
  <si>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</si>
  <si>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</si>
  <si>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</si>
  <si>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</si>
  <si>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</si>
  <si>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</si>
  <si>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</si>
  <si>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</si>
  <si>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</si>
  <si>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</si>
  <si>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</si>
  <si>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</si>
  <si>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</si>
  <si>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</si>
  <si>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</si>
  <si>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</si>
  <si>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</si>
  <si>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</si>
  <si>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</si>
  <si>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</si>
  <si>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</si>
  <si>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</si>
  <si>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</si>
  <si>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</si>
  <si>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</si>
  <si>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</si>
  <si>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</si>
  <si>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</si>
  <si>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</si>
  <si>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</si>
  <si>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</si>
  <si>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</si>
  <si>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</si>
  <si>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</si>
  <si>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</si>
  <si>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</si>
  <si>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</si>
  <si>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</si>
  <si>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</si>
  <si>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</si>
  <si>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</si>
  <si>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</si>
  <si>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</si>
  <si>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</si>
  <si>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</si>
  <si>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</si>
  <si>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</si>
  <si>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</si>
  <si>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</si>
  <si>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</si>
  <si>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</si>
  <si>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</si>
  <si>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</si>
  <si>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</si>
  <si>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</si>
  <si>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</si>
  <si>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</si>
  <si>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</si>
  <si>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</si>
  <si>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</si>
  <si>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</si>
  <si>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</si>
  <si>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</si>
  <si>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</si>
  <si>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</si>
  <si>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</si>
  <si>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</si>
  <si>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</si>
  <si>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</si>
  <si>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</si>
  <si>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</si>
  <si>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</si>
  <si>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</si>
  <si>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</si>
  <si>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</si>
  <si>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</si>
  <si>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</si>
  <si>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</si>
  <si>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</si>
  <si>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</si>
  <si>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</si>
  <si>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</si>
  <si>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</si>
  <si>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</si>
  <si>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</si>
  <si>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</si>
  <si>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</si>
  <si>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</si>
  <si>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</si>
  <si>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</si>
  <si>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</si>
  <si>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</si>
  <si>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</si>
  <si>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</si>
  <si>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</si>
  <si>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</si>
  <si>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</si>
  <si>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</si>
  <si>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</si>
  <si>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</si>
  <si>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</si>
  <si>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</si>
  <si>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</si>
  <si>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</si>
  <si>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</si>
  <si>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</si>
  <si>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</si>
  <si>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</si>
  <si>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</si>
  <si>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</si>
  <si>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</si>
  <si>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</si>
  <si>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</si>
  <si>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</si>
  <si>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</si>
  <si>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</si>
  <si>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</si>
  <si>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</si>
  <si>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</si>
  <si>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</si>
  <si>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</si>
  <si>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</si>
  <si>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</si>
  <si>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</si>
  <si>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</si>
  <si>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</si>
  <si>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</si>
  <si>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</si>
  <si>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</si>
  <si>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</si>
  <si>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</si>
  <si>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</si>
  <si>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</si>
  <si>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</si>
  <si>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</si>
  <si>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</si>
  <si>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</si>
  <si>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</si>
  <si>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</si>
  <si>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</si>
  <si>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</si>
  <si>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</si>
  <si>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</si>
  <si>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</si>
  <si>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</si>
  <si>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</si>
  <si>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</si>
  <si>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</si>
  <si>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</si>
  <si>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</si>
  <si>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</si>
  <si>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</si>
  <si>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</si>
  <si>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</si>
  <si>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</si>
  <si>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</si>
  <si>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</si>
  <si>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</si>
  <si>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</si>
  <si>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</si>
  <si>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</si>
  <si>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</si>
  <si>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</si>
  <si>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</si>
  <si>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</si>
  <si>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</si>
  <si>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</si>
  <si>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</si>
  <si>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</si>
  <si>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</si>
  <si>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</si>
  <si>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</si>
  <si>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</si>
  <si>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</si>
  <si>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</si>
  <si>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</si>
  <si>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</si>
  <si>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</si>
  <si>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</si>
  <si>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</si>
  <si>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</si>
  <si>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</si>
  <si>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</si>
  <si>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</si>
  <si>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</si>
  <si>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</si>
  <si>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</si>
  <si>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</si>
  <si>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</si>
  <si>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</si>
  <si>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</si>
  <si>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</si>
  <si>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</si>
  <si>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</si>
  <si>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</si>
  <si>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</si>
  <si>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</si>
  <si>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</si>
  <si>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</si>
  <si>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</si>
  <si>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</si>
  <si>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</si>
  <si>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</si>
  <si>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</si>
  <si>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</si>
  <si>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</si>
  <si>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</si>
  <si>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</si>
  <si>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</si>
  <si>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</si>
  <si>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</si>
  <si>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</si>
  <si>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</si>
  <si>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</si>
  <si>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</si>
  <si>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</si>
  <si>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</si>
  <si>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</si>
  <si>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</si>
  <si>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</si>
  <si>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</si>
  <si>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</si>
  <si>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</si>
  <si>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</si>
  <si>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</si>
  <si>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</si>
  <si>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</si>
  <si>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</si>
  <si>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</si>
  <si>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</si>
  <si>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</si>
  <si>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</si>
  <si>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</si>
  <si>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</si>
  <si>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</si>
  <si>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</si>
  <si>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</si>
  <si>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</si>
  <si>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</si>
  <si>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</si>
  <si>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</si>
  <si>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</si>
  <si>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</si>
  <si>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</si>
  <si>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</si>
  <si>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</si>
  <si>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</si>
  <si>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</si>
  <si>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</si>
  <si>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</si>
  <si>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</si>
  <si>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</si>
  <si>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</si>
  <si>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</si>
  <si>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</si>
  <si>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</si>
  <si>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</si>
  <si>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</si>
  <si>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</si>
  <si>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</si>
  <si>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</si>
  <si>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</si>
  <si>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</si>
  <si>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</si>
  <si>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</si>
  <si>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</si>
  <si>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</si>
  <si>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</si>
  <si>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</si>
  <si>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</si>
  <si>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</si>
  <si>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</si>
  <si>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</si>
  <si>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</si>
  <si>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</si>
  <si>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</si>
  <si>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</si>
  <si>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</si>
  <si>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</si>
  <si>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</si>
  <si>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</si>
  <si>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</si>
  <si>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</si>
  <si>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</si>
  <si>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</si>
  <si>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</si>
  <si>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</si>
  <si>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</si>
  <si>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</si>
  <si>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</si>
  <si>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</si>
  <si>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</si>
  <si>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</si>
  <si>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</si>
  <si>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</si>
  <si>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</si>
  <si>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</si>
  <si>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</si>
  <si>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</si>
  <si>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</si>
  <si>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</si>
  <si>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</si>
  <si>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</si>
  <si>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</si>
  <si>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</si>
  <si>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</si>
  <si>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</si>
  <si>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</si>
  <si>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</si>
  <si>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</si>
  <si>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</si>
  <si>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</si>
  <si>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</si>
  <si>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</si>
  <si>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</si>
  <si>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</si>
  <si>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</si>
  <si>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</si>
  <si>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</si>
  <si>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</si>
  <si>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</si>
  <si>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</si>
  <si>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</si>
  <si>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</si>
  <si>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</si>
  <si>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</si>
  <si>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</si>
  <si>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</si>
  <si>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</si>
  <si>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</si>
  <si>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</si>
  <si>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</si>
  <si>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</si>
  <si>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</si>
  <si>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</si>
  <si>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</si>
  <si>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</si>
  <si>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</si>
  <si>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</si>
  <si>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</si>
  <si>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</si>
  <si>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</si>
  <si>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</si>
  <si>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</si>
  <si>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</si>
  <si>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</si>
  <si>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</si>
  <si>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</si>
  <si>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</si>
  <si>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</si>
  <si>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</si>
  <si>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</si>
  <si>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</si>
  <si>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</si>
  <si>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</si>
  <si>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</si>
  <si>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</si>
  <si>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</si>
  <si>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</si>
  <si>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</si>
  <si>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</si>
  <si>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</si>
  <si>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</si>
  <si>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</si>
  <si>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</si>
  <si>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</si>
  <si>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</si>
  <si>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</si>
  <si>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</si>
  <si>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</si>
  <si>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</si>
  <si>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</si>
  <si>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</si>
  <si>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</si>
  <si>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</si>
  <si>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</si>
  <si>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</si>
  <si>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</si>
  <si>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</si>
  <si>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</si>
  <si>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</si>
  <si>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</si>
  <si>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</si>
  <si>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</si>
  <si>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</si>
  <si>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</si>
  <si>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</si>
  <si>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</si>
  <si>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</si>
  <si>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</si>
  <si>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</si>
  <si>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</si>
  <si>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</si>
  <si>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</si>
  <si>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</si>
  <si>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</si>
  <si>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</si>
  <si>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</si>
  <si>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</si>
  <si>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</si>
  <si>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</si>
  <si>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</si>
  <si>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</si>
  <si>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</si>
  <si>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</si>
  <si>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</si>
  <si>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</si>
  <si>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</si>
  <si>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</si>
  <si>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</si>
  <si>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</si>
  <si>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</si>
  <si>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</si>
  <si>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</si>
  <si>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</si>
  <si>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</si>
  <si>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</si>
  <si>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</si>
  <si>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</si>
  <si>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</si>
  <si>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</si>
  <si>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</si>
  <si>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</si>
  <si>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</si>
  <si>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</si>
  <si>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</si>
  <si>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</si>
  <si>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</si>
  <si>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</si>
  <si>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</si>
  <si>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</si>
  <si>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</si>
  <si>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</si>
  <si>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</si>
  <si>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</si>
  <si>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</si>
  <si>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</si>
  <si>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</si>
  <si>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</si>
  <si>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</si>
  <si>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</si>
  <si>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</si>
  <si>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</si>
  <si>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</si>
  <si>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</si>
  <si>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</si>
  <si>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</si>
  <si>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</si>
  <si>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</si>
  <si>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</si>
  <si>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</si>
  <si>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</si>
  <si>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</si>
  <si>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</si>
  <si>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</si>
  <si>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</si>
  <si>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</si>
  <si>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</si>
  <si>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</si>
  <si>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</si>
  <si>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</si>
  <si>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</si>
  <si>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</si>
  <si>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</si>
  <si>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</si>
  <si>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</si>
  <si>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</si>
  <si>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</si>
  <si>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</si>
  <si>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</si>
  <si>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</si>
  <si>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</si>
  <si>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</si>
  <si>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</si>
  <si>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</si>
  <si>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</si>
  <si>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</si>
  <si>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</si>
  <si>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</si>
  <si>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</si>
  <si>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</si>
  <si>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</si>
  <si>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</si>
  <si>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</si>
  <si>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</si>
  <si>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</si>
  <si>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</si>
  <si>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</si>
  <si>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</si>
  <si>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</si>
  <si>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</si>
  <si>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</si>
  <si>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</si>
  <si>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</si>
  <si>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</si>
  <si>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</si>
  <si>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</si>
  <si>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</si>
  <si>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</si>
  <si>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</si>
  <si>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</si>
  <si>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</si>
  <si>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</si>
  <si>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</si>
  <si>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</si>
  <si>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</si>
  <si>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</si>
  <si>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</si>
  <si>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</si>
  <si>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</si>
  <si>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</si>
  <si>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</si>
  <si>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</si>
  <si>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</si>
  <si>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</si>
  <si>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</si>
  <si>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</si>
  <si>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</si>
  <si>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</si>
  <si>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</si>
  <si>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</si>
  <si>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</si>
  <si>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</si>
  <si>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</si>
  <si>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</si>
  <si>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</si>
  <si>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</si>
  <si>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</si>
  <si>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</si>
  <si>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</si>
  <si>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</si>
  <si>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</si>
  <si>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</si>
  <si>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</si>
  <si>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</si>
  <si>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</si>
  <si>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</si>
  <si>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</si>
  <si>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</si>
  <si>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</si>
  <si>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</si>
  <si>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</si>
  <si>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</si>
  <si>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</si>
  <si>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</si>
  <si>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</si>
  <si>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</si>
  <si>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</si>
  <si>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</si>
  <si>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</si>
  <si>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</si>
  <si>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</si>
  <si>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</si>
  <si>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</si>
  <si>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</si>
  <si>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</si>
  <si>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</si>
  <si>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</si>
  <si>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</si>
  <si>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</si>
  <si>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</si>
  <si>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</si>
  <si>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</si>
  <si>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</si>
  <si>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</si>
  <si>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</si>
  <si>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</si>
  <si>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</si>
  <si>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</si>
  <si>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</si>
  <si>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</si>
  <si>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</si>
  <si>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</si>
  <si>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</si>
  <si>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</si>
  <si>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</si>
  <si>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</si>
  <si>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</si>
  <si>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</si>
  <si>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</si>
  <si>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</si>
  <si>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</si>
  <si>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</si>
  <si>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</si>
  <si>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</si>
  <si>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</si>
  <si>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</si>
  <si>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</si>
  <si>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</si>
  <si>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</si>
  <si>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</si>
  <si>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</si>
  <si>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</si>
  <si>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</si>
  <si>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</si>
  <si>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</si>
  <si>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</si>
  <si>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</si>
  <si>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</si>
  <si>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</si>
  <si>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</si>
  <si>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</si>
  <si>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</si>
  <si>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</si>
  <si>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</si>
  <si>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</si>
  <si>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</si>
  <si>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</si>
  <si>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</si>
  <si>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</si>
  <si>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</si>
  <si>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</si>
  <si>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</si>
  <si>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</si>
  <si>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</si>
  <si>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</si>
  <si>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</si>
  <si>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</si>
  <si>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</si>
  <si>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</si>
  <si>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</si>
  <si>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</si>
  <si>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</si>
  <si>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</si>
  <si>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</si>
  <si>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</si>
  <si>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</si>
  <si>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</si>
  <si>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</si>
  <si>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</si>
  <si>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</si>
  <si>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</si>
  <si>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</si>
  <si>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</si>
  <si>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</si>
  <si>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</si>
  <si>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</si>
  <si>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</si>
  <si>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</si>
  <si>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</si>
  <si>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</si>
  <si>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</si>
  <si>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</si>
  <si>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</si>
  <si>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</si>
  <si>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</si>
  <si>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</si>
  <si>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</si>
  <si>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</si>
  <si>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</si>
  <si>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</si>
  <si>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</si>
  <si>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</si>
  <si>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</si>
  <si>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</si>
  <si>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</si>
  <si>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</si>
  <si>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</si>
  <si>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</si>
  <si>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</si>
  <si>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</si>
  <si>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</si>
  <si>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</si>
  <si>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</si>
  <si>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</si>
  <si>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</si>
  <si>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</si>
  <si>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</si>
  <si>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</si>
  <si>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</si>
  <si>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</si>
  <si>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</si>
  <si>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</si>
  <si>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</si>
  <si>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</si>
  <si>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</si>
  <si>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</si>
  <si>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</si>
  <si>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</si>
  <si>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</si>
  <si>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</si>
  <si>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</si>
  <si>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</si>
  <si>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</si>
  <si>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</si>
  <si>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</si>
  <si>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</si>
  <si>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</si>
  <si>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</si>
  <si>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</si>
  <si>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</si>
  <si>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</si>
  <si>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</si>
  <si>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</si>
  <si>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</si>
  <si>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</si>
  <si>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</si>
  <si>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</si>
  <si>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</si>
  <si>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</si>
  <si>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</si>
  <si>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</si>
  <si>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</si>
  <si>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</si>
  <si>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</si>
  <si>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</si>
  <si>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</si>
  <si>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</si>
  <si>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</si>
  <si>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</si>
  <si>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</si>
  <si>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</si>
  <si>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</si>
  <si>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</si>
  <si>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</si>
  <si>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</si>
  <si>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</si>
  <si>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</si>
  <si>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</si>
  <si>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</si>
  <si>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</si>
  <si>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</si>
  <si>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</si>
  <si>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</si>
  <si>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</si>
  <si>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</si>
  <si>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</si>
  <si>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</si>
  <si>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</si>
  <si>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</si>
  <si>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</si>
  <si>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</si>
  <si>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</si>
  <si>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</si>
  <si>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</si>
  <si>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</si>
  <si>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1800-1900</t>
  </si>
  <si>
    <t>1595-1655</t>
  </si>
  <si>
    <t>2300-2325</t>
  </si>
  <si>
    <t>MINDACORP</t>
  </si>
  <si>
    <t>MANKIND</t>
  </si>
  <si>
    <t>NSE</t>
  </si>
  <si>
    <t>191-197</t>
  </si>
  <si>
    <t>215-225</t>
  </si>
  <si>
    <t>145-150</t>
  </si>
  <si>
    <t>J</t>
  </si>
  <si>
    <t>MULTIPLIER SHARE &amp; STOCK ADVISORS PRIVATE LIMITED</t>
  </si>
  <si>
    <t>RKFORGE</t>
  </si>
  <si>
    <t>381-399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</si>
  <si>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</si>
  <si>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</si>
  <si>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</si>
  <si>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</si>
  <si>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</si>
  <si>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</si>
  <si>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</si>
  <si>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</si>
  <si>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</si>
  <si>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</si>
  <si>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</si>
  <si>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</si>
  <si>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</si>
  <si>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</si>
  <si>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</si>
  <si>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597-627</t>
  </si>
  <si>
    <t>RELIANCE 2480 CE 28-SEPT</t>
  </si>
  <si>
    <t>41.50-42.50</t>
  </si>
  <si>
    <t xml:space="preserve">LATENTVIEW </t>
  </si>
  <si>
    <t>500-550</t>
  </si>
  <si>
    <t>NAUKRI SEPT FUT</t>
  </si>
  <si>
    <t>4470-4530</t>
  </si>
  <si>
    <t>670-700</t>
  </si>
  <si>
    <t>RELIANCE SEPT FUT</t>
  </si>
  <si>
    <t>2428-2432</t>
  </si>
  <si>
    <t>2480-2520</t>
  </si>
  <si>
    <t>1640-1700</t>
  </si>
  <si>
    <t>380-425</t>
  </si>
  <si>
    <t>SEACOAST</t>
  </si>
  <si>
    <t>123.5-126.5</t>
  </si>
  <si>
    <t>134-140</t>
  </si>
  <si>
    <t>LUPIN SEPT FUT</t>
  </si>
  <si>
    <t>1115-1125</t>
  </si>
  <si>
    <t>36.5</t>
  </si>
  <si>
    <t>Loss of Rs.13.5/-</t>
  </si>
  <si>
    <t>136.5-141.5</t>
  </si>
  <si>
    <t>Profit of Rs.7.25/-</t>
  </si>
  <si>
    <t>Profit of Rs.7.75/-</t>
  </si>
  <si>
    <t>7500-7600</t>
  </si>
  <si>
    <t>LALJIBHAI TRIVEDI</t>
  </si>
  <si>
    <t>ATALREAL</t>
  </si>
  <si>
    <t>Atal Realtech Limited</t>
  </si>
  <si>
    <t>AJAY  SALVI</t>
  </si>
  <si>
    <t>TRU</t>
  </si>
  <si>
    <t>TruCap Finance Limited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</si>
  <si>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</si>
  <si>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</si>
  <si>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</si>
  <si>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</si>
  <si>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</si>
  <si>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</si>
  <si>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</si>
  <si>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1362-1365</t>
  </si>
  <si>
    <t>1390-1415</t>
  </si>
  <si>
    <t>OFSS SEPT FUT</t>
  </si>
  <si>
    <t>4210-4250</t>
  </si>
  <si>
    <t>3310-3410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</si>
  <si>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</si>
  <si>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</si>
  <si>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</si>
  <si>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</si>
  <si>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</si>
  <si>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</si>
  <si>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MANSI SHARE &amp; STOCK ADVISORS PRIVATE LIMITED</t>
  </si>
  <si>
    <t>CITADEL SECURITIES INDIA MARKETS PRIVATE LIMITED</t>
  </si>
  <si>
    <t>ESAAR (INDIA) LIMITED</t>
  </si>
  <si>
    <t>NEOMILE CORPORATE ADVISORY LIMITED</t>
  </si>
  <si>
    <t>133.5-139.5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</si>
  <si>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</si>
  <si>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</si>
  <si>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</si>
  <si>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</si>
  <si>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</si>
  <si>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</si>
  <si>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</si>
  <si>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</si>
  <si>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</si>
  <si>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</si>
  <si>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AAPLUSTRAD</t>
  </si>
  <si>
    <t>AJAY SALVI</t>
  </si>
  <si>
    <t>ARISE</t>
  </si>
  <si>
    <t>CHOKSI</t>
  </si>
  <si>
    <t>EARUM</t>
  </si>
  <si>
    <t>GMPL</t>
  </si>
  <si>
    <t>BLACKBERRY SAREES PRIVATE LIMITED</t>
  </si>
  <si>
    <t>HILIKS</t>
  </si>
  <si>
    <t>ITCONS</t>
  </si>
  <si>
    <t>RIMPY MITTAL</t>
  </si>
  <si>
    <t>PRISMX</t>
  </si>
  <si>
    <t>SANTU PASWAN</t>
  </si>
  <si>
    <t>RAKHI GHOSHDASTIDAR</t>
  </si>
  <si>
    <t>RINKUBEN VAGHELA</t>
  </si>
  <si>
    <t>STARPAPER</t>
  </si>
  <si>
    <t>STCORP</t>
  </si>
  <si>
    <t>VISAGAR</t>
  </si>
  <si>
    <t>RAJESH NANUBHAI JHAVERI</t>
  </si>
  <si>
    <t>MANSI SHARE AND STOCK ADVISORS PVT LTD</t>
  </si>
  <si>
    <t>DISHTV</t>
  </si>
  <si>
    <t>Dish TV India Limited</t>
  </si>
  <si>
    <t>QE SECURITIES LLP</t>
  </si>
  <si>
    <t>KBCGLOBAL</t>
  </si>
  <si>
    <t>SILLYMONKS</t>
  </si>
  <si>
    <t>Silly Monks Entertain Ltd</t>
  </si>
  <si>
    <t>PRAGNESH ROHITKUMAR PANDYA</t>
  </si>
  <si>
    <t>STCINDIA</t>
  </si>
  <si>
    <t>The State Trading Corpn</t>
  </si>
  <si>
    <t>VPRPL</t>
  </si>
  <si>
    <t>Vishnu Prakash R Pungli L</t>
  </si>
  <si>
    <t>NK SECURITIES RESEARCH PRIVATE LIMITED</t>
  </si>
  <si>
    <t>INDIANCARD</t>
  </si>
  <si>
    <t>Indian Card Clothing Co.</t>
  </si>
  <si>
    <t>SERVICE</t>
  </si>
  <si>
    <t>Service Care Limited</t>
  </si>
  <si>
    <t>Star Paper Mills Ltd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</si>
  <si>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</si>
  <si>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</si>
  <si>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</si>
  <si>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</si>
  <si>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</si>
  <si>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</si>
  <si>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</si>
  <si>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</si>
  <si>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502-522</t>
  </si>
  <si>
    <t>560-590</t>
  </si>
  <si>
    <t>ACCELERATE</t>
  </si>
  <si>
    <t>LIESHA CORPORATION PRIVATE LIMITED .</t>
  </si>
  <si>
    <t>YUGA STOCKS AND COMMODITIES PRIVATE LIMITED .</t>
  </si>
  <si>
    <t>ADISHAKTI</t>
  </si>
  <si>
    <t>SAPNA MUKESHBHAI RANPURA</t>
  </si>
  <si>
    <t>NNM SECURITIES PVT LTD</t>
  </si>
  <si>
    <t>ASHISH NAHATA</t>
  </si>
  <si>
    <t>AMBOAGRI</t>
  </si>
  <si>
    <t>SENTHAMARAI M</t>
  </si>
  <si>
    <t>SUMANCHEPURI</t>
  </si>
  <si>
    <t>NIKHIL RAJESH SINGH</t>
  </si>
  <si>
    <t>BRRL</t>
  </si>
  <si>
    <t>GARBI FINVEST LIMITED</t>
  </si>
  <si>
    <t>DHARMESH D SHAH</t>
  </si>
  <si>
    <t>COLORCHIPS</t>
  </si>
  <si>
    <t>AMRAPALI CAPITAL AND FINANCE SERVICES LIMITED</t>
  </si>
  <si>
    <t>ESARIND</t>
  </si>
  <si>
    <t>JIGNA V DESAI</t>
  </si>
  <si>
    <t>A S CONFIN PRIVATE LIMITED</t>
  </si>
  <si>
    <t>GARBIFIN</t>
  </si>
  <si>
    <t>LONGVIEW SUPPLIERS PRIVATE LIMITED</t>
  </si>
  <si>
    <t>SHERWOOD SECURITIES PVT LTD</t>
  </si>
  <si>
    <t>DHANJI K PATEL</t>
  </si>
  <si>
    <t>DEEPIKAGARG</t>
  </si>
  <si>
    <t>QUANT MUTUAL FUND</t>
  </si>
  <si>
    <t>VALIANT MAURITIUS PARTNERS OFFSHORE LIMITED</t>
  </si>
  <si>
    <t>ERISKA INVESTMENT FUND LTD</t>
  </si>
  <si>
    <t>GLOBAL FOCUS FUND FCCB</t>
  </si>
  <si>
    <t>ACACIA INSTITUTIONAL PARTNERS, L.P</t>
  </si>
  <si>
    <t>PGEL</t>
  </si>
  <si>
    <t>BARING PRIVATE EQUITY INDIA AIF</t>
  </si>
  <si>
    <t>RAFL</t>
  </si>
  <si>
    <t>SWATIPUSHP TRADELINK PRIVATE LIMITED</t>
  </si>
  <si>
    <t>SHOBANA S</t>
  </si>
  <si>
    <t>SMALL CAP WORLD FUND INC</t>
  </si>
  <si>
    <t>NEW WORLD FUND, INC.</t>
  </si>
  <si>
    <t>SOLARA</t>
  </si>
  <si>
    <t>SPIRACCA VENTURES LLP</t>
  </si>
  <si>
    <t>KARUNA BUSINESS SOLUTIONS LLP</t>
  </si>
  <si>
    <t>DHAVAL AJAY SAVAI</t>
  </si>
  <si>
    <t>SYTIXSE</t>
  </si>
  <si>
    <t>SUNILCHHIPANI</t>
  </si>
  <si>
    <t>SULEKHARANI</t>
  </si>
  <si>
    <t>TATVA</t>
  </si>
  <si>
    <t>DARSHANA NITINKUMAR SHAH</t>
  </si>
  <si>
    <t>SHEKHAR RASIKLAL SOMANI</t>
  </si>
  <si>
    <t>AJAY MANSUKHLAL PATEL HUF</t>
  </si>
  <si>
    <t>DAKSHA DUSHYANT PATEL</t>
  </si>
  <si>
    <t>NIRAV M KOTHARI HUF</t>
  </si>
  <si>
    <t>3IINFOLTD</t>
  </si>
  <si>
    <t>3i Infotech Limited</t>
  </si>
  <si>
    <t>AATMAJ</t>
  </si>
  <si>
    <t>Aatmaj Healthcare Limited</t>
  </si>
  <si>
    <t>Aavas Financiers Limited</t>
  </si>
  <si>
    <t>SMALLCAP WORLD FUND INC.</t>
  </si>
  <si>
    <t>ADSL</t>
  </si>
  <si>
    <t>Allied Digital Services L</t>
  </si>
  <si>
    <t>AGROPHOS</t>
  </si>
  <si>
    <t>Agro Phos India Limited</t>
  </si>
  <si>
    <t>YOGESH HASMUKHBHAI PIPALIYA</t>
  </si>
  <si>
    <t>ANDHRAPAP</t>
  </si>
  <si>
    <t>ANDHRA PAPER LIMITED</t>
  </si>
  <si>
    <t>ASAL</t>
  </si>
  <si>
    <t>Automotive Stampings and</t>
  </si>
  <si>
    <t>PARSHVA TRADING</t>
  </si>
  <si>
    <t>AVADHSUGAR</t>
  </si>
  <si>
    <t>Avadh Sug &amp; Energy Ltd</t>
  </si>
  <si>
    <t>AVALON</t>
  </si>
  <si>
    <t>Avalon Technologies Ltd</t>
  </si>
  <si>
    <t>DREAMFOLKS</t>
  </si>
  <si>
    <t>Dreamfolks Services Ltd</t>
  </si>
  <si>
    <t>JAINAM BROKING LIMITED</t>
  </si>
  <si>
    <t>DWARKESH</t>
  </si>
  <si>
    <t>Dwarikesh Sugar Industrie</t>
  </si>
  <si>
    <t>Indiabulls Real Estate Li</t>
  </si>
  <si>
    <t>MUDUPULAVEMULA SURENDRANADHA REDDY</t>
  </si>
  <si>
    <t>ASHOK JOTUMAL THAWANI</t>
  </si>
  <si>
    <t>DARSHAN RAJENDRA SHAH</t>
  </si>
  <si>
    <t>JETKNIT</t>
  </si>
  <si>
    <t>Jet Knitwears Ltd.</t>
  </si>
  <si>
    <t>HARYANA REFRACTORIES PRIVATE LIMITED</t>
  </si>
  <si>
    <t>KELLTONTEC</t>
  </si>
  <si>
    <t>Kellton Tech Sol Ltd</t>
  </si>
  <si>
    <t>Lux Industries Limited</t>
  </si>
  <si>
    <t>MADRASFERT</t>
  </si>
  <si>
    <t>Madras Fertilizers Ltd</t>
  </si>
  <si>
    <t>MAWANASUG</t>
  </si>
  <si>
    <t>Mawana Sugars Limited</t>
  </si>
  <si>
    <t>MAXIND</t>
  </si>
  <si>
    <t>Max India Limited</t>
  </si>
  <si>
    <t>SIVA ENTERPRISES PRIVATE LIMITED</t>
  </si>
  <si>
    <t>NRB Bearings Limited</t>
  </si>
  <si>
    <t>ORIENTPPR</t>
  </si>
  <si>
    <t>Orient Paper &amp; Ind Ltd</t>
  </si>
  <si>
    <t>PDMJEPAPER</t>
  </si>
  <si>
    <t>Pudumjee Paper Pro. Ltd</t>
  </si>
  <si>
    <t>RBMINFRA</t>
  </si>
  <si>
    <t>Rbm Infracon Limited</t>
  </si>
  <si>
    <t>DIVYASHRI RAVICHANDRAN</t>
  </si>
  <si>
    <t>RPOWER</t>
  </si>
  <si>
    <t>Reliance Power Limited</t>
  </si>
  <si>
    <t>PACE STOCK BROKING SERVICES PVT LTD</t>
  </si>
  <si>
    <t>RUCHIRA</t>
  </si>
  <si>
    <t>Ruchira Papers Limited</t>
  </si>
  <si>
    <t>SAHAJ</t>
  </si>
  <si>
    <t>Sahaj Fashions Limited</t>
  </si>
  <si>
    <t>RITA  KAPOOR</t>
  </si>
  <si>
    <t>RAMESH CHAND JAIN HUF</t>
  </si>
  <si>
    <t>OMAS SECURITIES PVT LTD</t>
  </si>
  <si>
    <t>EPITOME TRADING AND INVESTMENTS</t>
  </si>
  <si>
    <t>GANESH DASS GUPTA</t>
  </si>
  <si>
    <t>SMP SECURITIES LTD</t>
  </si>
  <si>
    <t>MANOJ GUPTA</t>
  </si>
  <si>
    <t>TNPL</t>
  </si>
  <si>
    <t>Tamil Nadu Newsprint</t>
  </si>
  <si>
    <t>UMESLTD</t>
  </si>
  <si>
    <t>Usha Martin Edu &amp; Sol Ltd</t>
  </si>
  <si>
    <t>INDRA KIRAN VENTURES</t>
  </si>
  <si>
    <t>USK</t>
  </si>
  <si>
    <t>Udayshivakumar Infra Ltd</t>
  </si>
  <si>
    <t>UTTAMSUGAR</t>
  </si>
  <si>
    <t>Uttam Sugar Mills Limited</t>
  </si>
  <si>
    <t>VIKASLIFE</t>
  </si>
  <si>
    <t>Vikas Lifecare Limited</t>
  </si>
  <si>
    <t>HI GROWTH CORPORATE SERVICES PVT LTD</t>
  </si>
  <si>
    <t>WSTCSTPAPR</t>
  </si>
  <si>
    <t>West Coast Paper Mills</t>
  </si>
  <si>
    <t>RIKHAV SECURITIES LIMITED</t>
  </si>
  <si>
    <t>MAHADEV MANUBHAI MAKVANA</t>
  </si>
  <si>
    <t>BMETRICS</t>
  </si>
  <si>
    <t>Bombay Metrics S C Ltd</t>
  </si>
  <si>
    <t>MAHESH GUPTA</t>
  </si>
  <si>
    <t>SMALLCAP WORLD FUND INC</t>
  </si>
  <si>
    <t>DRONE</t>
  </si>
  <si>
    <t>Drone Destination Limited</t>
  </si>
  <si>
    <t>SETU SECURITIES PVT LTD</t>
  </si>
  <si>
    <t>GLOBUSSPR</t>
  </si>
  <si>
    <t>Globus Spirits Limited</t>
  </si>
  <si>
    <t>MOTILAL OSWAL MUTUAL FUND A/C MOTILAL OSWAL MIDCAP 30 FUND</t>
  </si>
  <si>
    <t>GITA KIRTI AMBANI</t>
  </si>
  <si>
    <t>KSHITIJPOL</t>
  </si>
  <si>
    <t>Kshitij Polyline Limited</t>
  </si>
  <si>
    <t>BHARAT HEMRAJ GALA</t>
  </si>
  <si>
    <t>SINGH ANALJIT</t>
  </si>
  <si>
    <t>ACACIA CONSERVATION FUND LP</t>
  </si>
  <si>
    <t>RTNPOWER</t>
  </si>
  <si>
    <t>RattanIndia Power Limited</t>
  </si>
  <si>
    <t>ABARC-AST-002-TRUST</t>
  </si>
  <si>
    <t>NIKITA  KATTA</t>
  </si>
  <si>
    <t>AYUSH 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</si>
</sst>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1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1" fillId="11" borderId="3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right" vertical="top"/>
    </xf>
    <xf numFmtId="2" fontId="28" fillId="2" borderId="24" xfId="0" applyNumberFormat="1" applyFont="1" applyFill="1" applyBorder="1" applyAlignment="1">
      <alignment horizontal="center" vertical="center" wrapText="1"/>
    </xf>
    <xf numFmtId="164" fontId="28" fillId="2" borderId="24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G6" sqref="G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45176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45176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03" t="s">
        <v>16</v>
      </c>
      <c r="B9" s="305" t="s">
        <v>17</v>
      </c>
      <c r="C9" s="305" t="s">
        <v>18</v>
      </c>
      <c r="D9" s="305" t="s">
        <v>19</v>
      </c>
      <c r="E9" s="26" t="s">
        <v>20</v>
      </c>
      <c r="F9" s="26" t="s">
        <v>21</v>
      </c>
      <c r="G9" s="300" t="s">
        <v>22</v>
      </c>
      <c r="H9" s="301"/>
      <c r="I9" s="302"/>
      <c r="J9" s="300" t="s">
        <v>23</v>
      </c>
      <c r="K9" s="301"/>
      <c r="L9" s="302"/>
      <c r="M9" s="26"/>
      <c r="N9" s="27"/>
      <c r="O9" s="27"/>
      <c r="P9" s="27"/>
    </row>
    <row r="10" spans="1:16" ht="38.25">
      <c r="A10" s="304"/>
      <c r="B10" s="306"/>
      <c r="C10" s="306"/>
      <c r="D10" s="30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864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45197</v>
      </c>
      <c r="E11" s="35">
        <v>19658.849999999999</v>
      </c>
      <c r="F11" s="35">
        <v>19629.316666666666</v>
      </c>
      <c r="G11" s="36">
        <v>19585.633333333331</v>
      </c>
      <c r="H11" s="36">
        <v>19512.416666666664</v>
      </c>
      <c r="I11" s="36">
        <v>19468.73333333333</v>
      </c>
      <c r="J11" s="36">
        <v>19702.533333333333</v>
      </c>
      <c r="K11" s="36">
        <v>19746.216666666667</v>
      </c>
      <c r="L11" s="36">
        <v>19819.433333333334</v>
      </c>
      <c r="M11" s="37">
        <v>19673</v>
      </c>
      <c r="N11" s="37">
        <v>19556.099999999999</v>
      </c>
      <c r="O11" s="243">
        <v>10366450</v>
      </c>
      <c r="P11" s="245">
        <v>9.9765687033870638E-3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45197</v>
      </c>
      <c r="E12" s="38">
        <v>44644.05</v>
      </c>
      <c r="F12" s="38">
        <v>44624.683333333327</v>
      </c>
      <c r="G12" s="39">
        <v>44489.416666666657</v>
      </c>
      <c r="H12" s="39">
        <v>44334.783333333333</v>
      </c>
      <c r="I12" s="39">
        <v>44199.516666666663</v>
      </c>
      <c r="J12" s="39">
        <v>44779.316666666651</v>
      </c>
      <c r="K12" s="39">
        <v>44914.583333333328</v>
      </c>
      <c r="L12" s="39">
        <v>45069.216666666645</v>
      </c>
      <c r="M12" s="31">
        <v>44759.95</v>
      </c>
      <c r="N12" s="31">
        <v>44470.05</v>
      </c>
      <c r="O12" s="244">
        <v>2298735</v>
      </c>
      <c r="P12" s="245">
        <v>6.572414080863434E-2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19893.650000000001</v>
      </c>
      <c r="F13" s="38">
        <v>19874.983333333334</v>
      </c>
      <c r="G13" s="39">
        <v>19799.966666666667</v>
      </c>
      <c r="H13" s="39">
        <v>19706.283333333333</v>
      </c>
      <c r="I13" s="39">
        <v>19631.266666666666</v>
      </c>
      <c r="J13" s="39">
        <v>19968.666666666668</v>
      </c>
      <c r="K13" s="39">
        <v>20043.683333333338</v>
      </c>
      <c r="L13" s="39">
        <v>20137.366666666669</v>
      </c>
      <c r="M13" s="31">
        <v>19950</v>
      </c>
      <c r="N13" s="31">
        <v>19781.3</v>
      </c>
      <c r="O13" s="244">
        <v>72280</v>
      </c>
      <c r="P13" s="246">
        <v>2.9043280182232345E-2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9072.1</v>
      </c>
      <c r="F14" s="38">
        <v>9059.65</v>
      </c>
      <c r="G14" s="39">
        <v>9040.4499999999989</v>
      </c>
      <c r="H14" s="39">
        <v>9008.7999999999993</v>
      </c>
      <c r="I14" s="39">
        <v>8989.5999999999985</v>
      </c>
      <c r="J14" s="39">
        <v>9091.2999999999993</v>
      </c>
      <c r="K14" s="39">
        <v>9110.5</v>
      </c>
      <c r="L14" s="39">
        <v>9142.15</v>
      </c>
      <c r="M14" s="31">
        <v>9078.85</v>
      </c>
      <c r="N14" s="31">
        <v>9028</v>
      </c>
      <c r="O14" s="244">
        <v>190125</v>
      </c>
      <c r="P14" s="246">
        <v>0.19631901840490798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45197</v>
      </c>
      <c r="E15" s="38">
        <v>519.29999999999995</v>
      </c>
      <c r="F15" s="38">
        <v>516.18333333333328</v>
      </c>
      <c r="G15" s="39">
        <v>511.11666666666656</v>
      </c>
      <c r="H15" s="39">
        <v>502.93333333333328</v>
      </c>
      <c r="I15" s="39">
        <v>497.86666666666656</v>
      </c>
      <c r="J15" s="39">
        <v>524.36666666666656</v>
      </c>
      <c r="K15" s="39">
        <v>529.43333333333339</v>
      </c>
      <c r="L15" s="39">
        <v>537.61666666666656</v>
      </c>
      <c r="M15" s="31">
        <v>521.25</v>
      </c>
      <c r="N15" s="31">
        <v>508</v>
      </c>
      <c r="O15" s="244">
        <v>12660000</v>
      </c>
      <c r="P15" s="245">
        <v>-1.8921475875118259E-3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45197</v>
      </c>
      <c r="E16" s="38">
        <v>4516.1000000000004</v>
      </c>
      <c r="F16" s="38">
        <v>4507.3666666666668</v>
      </c>
      <c r="G16" s="39">
        <v>4463.7333333333336</v>
      </c>
      <c r="H16" s="39">
        <v>4411.3666666666668</v>
      </c>
      <c r="I16" s="39">
        <v>4367.7333333333336</v>
      </c>
      <c r="J16" s="39">
        <v>4559.7333333333336</v>
      </c>
      <c r="K16" s="39">
        <v>4603.3666666666668</v>
      </c>
      <c r="L16" s="39">
        <v>4655.7333333333336</v>
      </c>
      <c r="M16" s="31">
        <v>4551</v>
      </c>
      <c r="N16" s="31">
        <v>4455</v>
      </c>
      <c r="O16" s="244">
        <v>1201750</v>
      </c>
      <c r="P16" s="245">
        <v>-6.4604008561977039E-2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45197</v>
      </c>
      <c r="E17" s="38">
        <v>23231.4</v>
      </c>
      <c r="F17" s="38">
        <v>23113.733333333334</v>
      </c>
      <c r="G17" s="39">
        <v>22967.666666666668</v>
      </c>
      <c r="H17" s="39">
        <v>22703.933333333334</v>
      </c>
      <c r="I17" s="39">
        <v>22557.866666666669</v>
      </c>
      <c r="J17" s="39">
        <v>23377.466666666667</v>
      </c>
      <c r="K17" s="39">
        <v>23523.533333333333</v>
      </c>
      <c r="L17" s="39">
        <v>23787.266666666666</v>
      </c>
      <c r="M17" s="31">
        <v>23259.8</v>
      </c>
      <c r="N17" s="31">
        <v>22850</v>
      </c>
      <c r="O17" s="244">
        <v>74480</v>
      </c>
      <c r="P17" s="245">
        <v>6.0968660968660972E-2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45197</v>
      </c>
      <c r="E18" s="38">
        <v>187.8</v>
      </c>
      <c r="F18" s="38">
        <v>188.98333333333335</v>
      </c>
      <c r="G18" s="39">
        <v>185.3666666666667</v>
      </c>
      <c r="H18" s="39">
        <v>182.93333333333337</v>
      </c>
      <c r="I18" s="39">
        <v>179.31666666666672</v>
      </c>
      <c r="J18" s="39">
        <v>191.41666666666669</v>
      </c>
      <c r="K18" s="39">
        <v>195.03333333333336</v>
      </c>
      <c r="L18" s="39">
        <v>197.46666666666667</v>
      </c>
      <c r="M18" s="31">
        <v>192.6</v>
      </c>
      <c r="N18" s="31">
        <v>186.55</v>
      </c>
      <c r="O18" s="244">
        <v>37762200</v>
      </c>
      <c r="P18" s="245">
        <v>2.7324812692816218E-2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45197</v>
      </c>
      <c r="E19" s="38">
        <v>231.35</v>
      </c>
      <c r="F19" s="38">
        <v>231.35</v>
      </c>
      <c r="G19" s="39">
        <v>228.29999999999998</v>
      </c>
      <c r="H19" s="39">
        <v>225.25</v>
      </c>
      <c r="I19" s="39">
        <v>222.2</v>
      </c>
      <c r="J19" s="39">
        <v>234.39999999999998</v>
      </c>
      <c r="K19" s="39">
        <v>237.45</v>
      </c>
      <c r="L19" s="39">
        <v>240.49999999999997</v>
      </c>
      <c r="M19" s="31">
        <v>234.4</v>
      </c>
      <c r="N19" s="31">
        <v>228.3</v>
      </c>
      <c r="O19" s="244">
        <v>30331600</v>
      </c>
      <c r="P19" s="245">
        <v>-2.905982905982906E-3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45197</v>
      </c>
      <c r="E20" s="38">
        <v>2056.4499999999998</v>
      </c>
      <c r="F20" s="38">
        <v>2067.2333333333331</v>
      </c>
      <c r="G20" s="39">
        <v>2039.7666666666664</v>
      </c>
      <c r="H20" s="39">
        <v>2023.0833333333335</v>
      </c>
      <c r="I20" s="39">
        <v>1995.6166666666668</v>
      </c>
      <c r="J20" s="39">
        <v>2083.9166666666661</v>
      </c>
      <c r="K20" s="39">
        <v>2111.3833333333323</v>
      </c>
      <c r="L20" s="39">
        <v>2128.0666666666657</v>
      </c>
      <c r="M20" s="31">
        <v>2094.6999999999998</v>
      </c>
      <c r="N20" s="31">
        <v>2050.5500000000002</v>
      </c>
      <c r="O20" s="244">
        <v>6211800</v>
      </c>
      <c r="P20" s="245">
        <v>2.6981450252951095E-2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45197</v>
      </c>
      <c r="E21" s="38">
        <v>2508.0500000000002</v>
      </c>
      <c r="F21" s="38">
        <v>2501.0666666666666</v>
      </c>
      <c r="G21" s="39">
        <v>2486.4333333333334</v>
      </c>
      <c r="H21" s="39">
        <v>2464.8166666666666</v>
      </c>
      <c r="I21" s="39">
        <v>2450.1833333333334</v>
      </c>
      <c r="J21" s="39">
        <v>2522.6833333333334</v>
      </c>
      <c r="K21" s="39">
        <v>2537.3166666666666</v>
      </c>
      <c r="L21" s="39">
        <v>2558.9333333333334</v>
      </c>
      <c r="M21" s="31">
        <v>2515.6999999999998</v>
      </c>
      <c r="N21" s="31">
        <v>2479.4499999999998</v>
      </c>
      <c r="O21" s="244">
        <v>10475100</v>
      </c>
      <c r="P21" s="245">
        <v>-9.0251170710940829E-3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45197</v>
      </c>
      <c r="E22" s="38">
        <v>810.5</v>
      </c>
      <c r="F22" s="38">
        <v>809.11666666666667</v>
      </c>
      <c r="G22" s="39">
        <v>805.23333333333335</v>
      </c>
      <c r="H22" s="39">
        <v>799.9666666666667</v>
      </c>
      <c r="I22" s="39">
        <v>796.08333333333337</v>
      </c>
      <c r="J22" s="39">
        <v>814.38333333333333</v>
      </c>
      <c r="K22" s="39">
        <v>818.26666666666677</v>
      </c>
      <c r="L22" s="39">
        <v>823.5333333333333</v>
      </c>
      <c r="M22" s="31">
        <v>813</v>
      </c>
      <c r="N22" s="31">
        <v>803.85</v>
      </c>
      <c r="O22" s="244">
        <v>43949600</v>
      </c>
      <c r="P22" s="245">
        <v>5.0676911818514454E-3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45197</v>
      </c>
      <c r="E23" s="38">
        <v>3678.55</v>
      </c>
      <c r="F23" s="38">
        <v>3684.2000000000003</v>
      </c>
      <c r="G23" s="39">
        <v>3650.6000000000004</v>
      </c>
      <c r="H23" s="39">
        <v>3622.65</v>
      </c>
      <c r="I23" s="39">
        <v>3589.05</v>
      </c>
      <c r="J23" s="39">
        <v>3712.1500000000005</v>
      </c>
      <c r="K23" s="39">
        <v>3745.75</v>
      </c>
      <c r="L23" s="39">
        <v>3773.7000000000007</v>
      </c>
      <c r="M23" s="31">
        <v>3717.8</v>
      </c>
      <c r="N23" s="31">
        <v>3656.25</v>
      </c>
      <c r="O23" s="244">
        <v>734800</v>
      </c>
      <c r="P23" s="245">
        <v>8.509470216854241E-3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45197</v>
      </c>
      <c r="E24" s="38">
        <v>440.45</v>
      </c>
      <c r="F24" s="38">
        <v>440.05</v>
      </c>
      <c r="G24" s="39">
        <v>435.6</v>
      </c>
      <c r="H24" s="39">
        <v>430.75</v>
      </c>
      <c r="I24" s="39">
        <v>426.3</v>
      </c>
      <c r="J24" s="39">
        <v>444.90000000000003</v>
      </c>
      <c r="K24" s="39">
        <v>449.34999999999997</v>
      </c>
      <c r="L24" s="39">
        <v>454.20000000000005</v>
      </c>
      <c r="M24" s="31">
        <v>444.5</v>
      </c>
      <c r="N24" s="31">
        <v>435.2</v>
      </c>
      <c r="O24" s="244">
        <v>67982400</v>
      </c>
      <c r="P24" s="245">
        <v>2.6478142293536684E-5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45197</v>
      </c>
      <c r="E25" s="38">
        <v>5050.1499999999996</v>
      </c>
      <c r="F25" s="38">
        <v>5028.7</v>
      </c>
      <c r="G25" s="39">
        <v>4997.3999999999996</v>
      </c>
      <c r="H25" s="39">
        <v>4944.6499999999996</v>
      </c>
      <c r="I25" s="39">
        <v>4913.3499999999995</v>
      </c>
      <c r="J25" s="39">
        <v>5081.45</v>
      </c>
      <c r="K25" s="39">
        <v>5112.7500000000009</v>
      </c>
      <c r="L25" s="39">
        <v>5165.5</v>
      </c>
      <c r="M25" s="31">
        <v>5060</v>
      </c>
      <c r="N25" s="31">
        <v>4975.95</v>
      </c>
      <c r="O25" s="244">
        <v>2235750</v>
      </c>
      <c r="P25" s="245">
        <v>-9.3054170820870714E-3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45197</v>
      </c>
      <c r="E26" s="38">
        <v>382.35</v>
      </c>
      <c r="F26" s="38">
        <v>379.90000000000003</v>
      </c>
      <c r="G26" s="39">
        <v>375.65000000000009</v>
      </c>
      <c r="H26" s="39">
        <v>368.95000000000005</v>
      </c>
      <c r="I26" s="39">
        <v>364.7000000000001</v>
      </c>
      <c r="J26" s="39">
        <v>386.60000000000008</v>
      </c>
      <c r="K26" s="39">
        <v>390.84999999999997</v>
      </c>
      <c r="L26" s="39">
        <v>397.55000000000007</v>
      </c>
      <c r="M26" s="31">
        <v>384.15</v>
      </c>
      <c r="N26" s="31">
        <v>373.2</v>
      </c>
      <c r="O26" s="244">
        <v>10596100</v>
      </c>
      <c r="P26" s="245">
        <v>5.5367422959701998E-2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45197</v>
      </c>
      <c r="E27" s="38">
        <v>183.25</v>
      </c>
      <c r="F27" s="38">
        <v>183.43333333333331</v>
      </c>
      <c r="G27" s="39">
        <v>182.36666666666662</v>
      </c>
      <c r="H27" s="39">
        <v>181.48333333333332</v>
      </c>
      <c r="I27" s="39">
        <v>180.41666666666663</v>
      </c>
      <c r="J27" s="39">
        <v>184.31666666666661</v>
      </c>
      <c r="K27" s="39">
        <v>185.38333333333327</v>
      </c>
      <c r="L27" s="39">
        <v>186.26666666666659</v>
      </c>
      <c r="M27" s="31">
        <v>184.5</v>
      </c>
      <c r="N27" s="31">
        <v>182.55</v>
      </c>
      <c r="O27" s="244">
        <v>86070000</v>
      </c>
      <c r="P27" s="245">
        <v>1.5515308831337385E-2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45197</v>
      </c>
      <c r="E28" s="38">
        <v>3230.9</v>
      </c>
      <c r="F28" s="38">
        <v>3223.6333333333332</v>
      </c>
      <c r="G28" s="39">
        <v>3208.2666666666664</v>
      </c>
      <c r="H28" s="39">
        <v>3185.6333333333332</v>
      </c>
      <c r="I28" s="39">
        <v>3170.2666666666664</v>
      </c>
      <c r="J28" s="39">
        <v>3246.2666666666664</v>
      </c>
      <c r="K28" s="39">
        <v>3261.6333333333332</v>
      </c>
      <c r="L28" s="39">
        <v>3284.2666666666664</v>
      </c>
      <c r="M28" s="31">
        <v>3239</v>
      </c>
      <c r="N28" s="31">
        <v>3201</v>
      </c>
      <c r="O28" s="244">
        <v>4593000</v>
      </c>
      <c r="P28" s="245">
        <v>4.1921872873281613E-2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45197</v>
      </c>
      <c r="E29" s="38">
        <v>1903.05</v>
      </c>
      <c r="F29" s="38">
        <v>1904.9666666666665</v>
      </c>
      <c r="G29" s="39">
        <v>1885.133333333333</v>
      </c>
      <c r="H29" s="39">
        <v>1867.2166666666665</v>
      </c>
      <c r="I29" s="39">
        <v>1847.383333333333</v>
      </c>
      <c r="J29" s="39">
        <v>1922.883333333333</v>
      </c>
      <c r="K29" s="39">
        <v>1942.7166666666665</v>
      </c>
      <c r="L29" s="39">
        <v>1960.633333333333</v>
      </c>
      <c r="M29" s="31">
        <v>1924.8</v>
      </c>
      <c r="N29" s="31">
        <v>1887.05</v>
      </c>
      <c r="O29" s="244">
        <v>4144531</v>
      </c>
      <c r="P29" s="245">
        <v>1.0559284116331096E-2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45197</v>
      </c>
      <c r="E30" s="38">
        <v>7455.9</v>
      </c>
      <c r="F30" s="38">
        <v>7437.583333333333</v>
      </c>
      <c r="G30" s="39">
        <v>7391.3666666666659</v>
      </c>
      <c r="H30" s="39">
        <v>7326.833333333333</v>
      </c>
      <c r="I30" s="39">
        <v>7280.6166666666659</v>
      </c>
      <c r="J30" s="39">
        <v>7502.1166666666659</v>
      </c>
      <c r="K30" s="39">
        <v>7548.333333333333</v>
      </c>
      <c r="L30" s="39">
        <v>7612.8666666666659</v>
      </c>
      <c r="M30" s="31">
        <v>7483.8</v>
      </c>
      <c r="N30" s="31">
        <v>7373.05</v>
      </c>
      <c r="O30" s="244">
        <v>346875</v>
      </c>
      <c r="P30" s="245">
        <v>-4.3224551545277719E-4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45197</v>
      </c>
      <c r="E31" s="38">
        <v>718.4</v>
      </c>
      <c r="F31" s="38">
        <v>717.2166666666667</v>
      </c>
      <c r="G31" s="39">
        <v>713.58333333333337</v>
      </c>
      <c r="H31" s="39">
        <v>708.76666666666665</v>
      </c>
      <c r="I31" s="39">
        <v>705.13333333333333</v>
      </c>
      <c r="J31" s="39">
        <v>722.03333333333342</v>
      </c>
      <c r="K31" s="39">
        <v>725.66666666666663</v>
      </c>
      <c r="L31" s="39">
        <v>730.48333333333346</v>
      </c>
      <c r="M31" s="31">
        <v>720.85</v>
      </c>
      <c r="N31" s="31">
        <v>712.4</v>
      </c>
      <c r="O31" s="244">
        <v>14327000</v>
      </c>
      <c r="P31" s="245">
        <v>-2.6962781852757405E-2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45197</v>
      </c>
      <c r="E32" s="38">
        <v>868.65</v>
      </c>
      <c r="F32" s="38">
        <v>864.85</v>
      </c>
      <c r="G32" s="39">
        <v>857.30000000000007</v>
      </c>
      <c r="H32" s="39">
        <v>845.95</v>
      </c>
      <c r="I32" s="39">
        <v>838.40000000000009</v>
      </c>
      <c r="J32" s="39">
        <v>876.2</v>
      </c>
      <c r="K32" s="39">
        <v>883.75</v>
      </c>
      <c r="L32" s="39">
        <v>895.1</v>
      </c>
      <c r="M32" s="31">
        <v>872.4</v>
      </c>
      <c r="N32" s="31">
        <v>853.5</v>
      </c>
      <c r="O32" s="244">
        <v>14033800</v>
      </c>
      <c r="P32" s="245">
        <v>-3.9175742380318109E-4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45197</v>
      </c>
      <c r="E33" s="38">
        <v>970.85</v>
      </c>
      <c r="F33" s="38">
        <v>975.35</v>
      </c>
      <c r="G33" s="39">
        <v>963.25</v>
      </c>
      <c r="H33" s="39">
        <v>955.65</v>
      </c>
      <c r="I33" s="39">
        <v>943.55</v>
      </c>
      <c r="J33" s="39">
        <v>982.95</v>
      </c>
      <c r="K33" s="39">
        <v>995.05000000000018</v>
      </c>
      <c r="L33" s="39">
        <v>1002.6500000000001</v>
      </c>
      <c r="M33" s="31">
        <v>987.45</v>
      </c>
      <c r="N33" s="31">
        <v>967.75</v>
      </c>
      <c r="O33" s="244">
        <v>42937500</v>
      </c>
      <c r="P33" s="245">
        <v>8.9041421619136696E-2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45197</v>
      </c>
      <c r="E34" s="38">
        <v>4708.95</v>
      </c>
      <c r="F34" s="38">
        <v>4711.2333333333336</v>
      </c>
      <c r="G34" s="39">
        <v>4689.7166666666672</v>
      </c>
      <c r="H34" s="39">
        <v>4670.4833333333336</v>
      </c>
      <c r="I34" s="39">
        <v>4648.9666666666672</v>
      </c>
      <c r="J34" s="39">
        <v>4730.4666666666672</v>
      </c>
      <c r="K34" s="39">
        <v>4751.9833333333336</v>
      </c>
      <c r="L34" s="39">
        <v>4771.2166666666672</v>
      </c>
      <c r="M34" s="31">
        <v>4732.75</v>
      </c>
      <c r="N34" s="31">
        <v>4692</v>
      </c>
      <c r="O34" s="244">
        <v>2412250</v>
      </c>
      <c r="P34" s="245">
        <v>8.782017773131208E-3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45197</v>
      </c>
      <c r="E35" s="38">
        <v>1524.9</v>
      </c>
      <c r="F35" s="38">
        <v>1521.2</v>
      </c>
      <c r="G35" s="39">
        <v>1514.4</v>
      </c>
      <c r="H35" s="39">
        <v>1503.9</v>
      </c>
      <c r="I35" s="39">
        <v>1497.1000000000001</v>
      </c>
      <c r="J35" s="39">
        <v>1531.7</v>
      </c>
      <c r="K35" s="39">
        <v>1538.4999999999998</v>
      </c>
      <c r="L35" s="39">
        <v>1549</v>
      </c>
      <c r="M35" s="31">
        <v>1528</v>
      </c>
      <c r="N35" s="31">
        <v>1510.7</v>
      </c>
      <c r="O35" s="244">
        <v>10074500</v>
      </c>
      <c r="P35" s="245">
        <v>9.8736968724939863E-3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45197</v>
      </c>
      <c r="E36" s="38">
        <v>7406.3</v>
      </c>
      <c r="F36" s="38">
        <v>7377.8999999999987</v>
      </c>
      <c r="G36" s="39">
        <v>7340.7999999999975</v>
      </c>
      <c r="H36" s="39">
        <v>7275.2999999999984</v>
      </c>
      <c r="I36" s="39">
        <v>7238.1999999999971</v>
      </c>
      <c r="J36" s="39">
        <v>7443.3999999999978</v>
      </c>
      <c r="K36" s="39">
        <v>7480.4999999999982</v>
      </c>
      <c r="L36" s="39">
        <v>7545.9999999999982</v>
      </c>
      <c r="M36" s="31">
        <v>7415</v>
      </c>
      <c r="N36" s="31">
        <v>7312.4</v>
      </c>
      <c r="O36" s="244">
        <v>4283750</v>
      </c>
      <c r="P36" s="245">
        <v>-1.3273444473237165E-2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45197</v>
      </c>
      <c r="E37" s="38">
        <v>2430.3000000000002</v>
      </c>
      <c r="F37" s="38">
        <v>2431.2666666666669</v>
      </c>
      <c r="G37" s="39">
        <v>2415.0833333333339</v>
      </c>
      <c r="H37" s="39">
        <v>2399.8666666666672</v>
      </c>
      <c r="I37" s="39">
        <v>2383.6833333333343</v>
      </c>
      <c r="J37" s="39">
        <v>2446.4833333333336</v>
      </c>
      <c r="K37" s="39">
        <v>2462.666666666667</v>
      </c>
      <c r="L37" s="39">
        <v>2477.8833333333332</v>
      </c>
      <c r="M37" s="31">
        <v>2447.4499999999998</v>
      </c>
      <c r="N37" s="31">
        <v>2416.0500000000002</v>
      </c>
      <c r="O37" s="244">
        <v>1869600</v>
      </c>
      <c r="P37" s="245">
        <v>1.3827883520416463E-2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45197</v>
      </c>
      <c r="E38" s="38">
        <v>414.3</v>
      </c>
      <c r="F38" s="38">
        <v>413.4666666666667</v>
      </c>
      <c r="G38" s="39">
        <v>410.18333333333339</v>
      </c>
      <c r="H38" s="39">
        <v>406.06666666666672</v>
      </c>
      <c r="I38" s="39">
        <v>402.78333333333342</v>
      </c>
      <c r="J38" s="39">
        <v>417.58333333333337</v>
      </c>
      <c r="K38" s="39">
        <v>420.86666666666667</v>
      </c>
      <c r="L38" s="39">
        <v>424.98333333333335</v>
      </c>
      <c r="M38" s="31">
        <v>416.75</v>
      </c>
      <c r="N38" s="31">
        <v>409.35</v>
      </c>
      <c r="O38" s="244">
        <v>14073600</v>
      </c>
      <c r="P38" s="245">
        <v>-9.8770491803278682E-2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45197</v>
      </c>
      <c r="E39" s="38">
        <v>235.25</v>
      </c>
      <c r="F39" s="38">
        <v>235.4</v>
      </c>
      <c r="G39" s="39">
        <v>233.20000000000002</v>
      </c>
      <c r="H39" s="39">
        <v>231.15</v>
      </c>
      <c r="I39" s="39">
        <v>228.95000000000002</v>
      </c>
      <c r="J39" s="39">
        <v>237.45000000000002</v>
      </c>
      <c r="K39" s="39">
        <v>239.65</v>
      </c>
      <c r="L39" s="39">
        <v>241.70000000000002</v>
      </c>
      <c r="M39" s="31">
        <v>237.6</v>
      </c>
      <c r="N39" s="31">
        <v>233.35</v>
      </c>
      <c r="O39" s="244">
        <v>78195000</v>
      </c>
      <c r="P39" s="245">
        <v>-4.1073646002483524E-3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45197</v>
      </c>
      <c r="E40" s="38">
        <v>195.55</v>
      </c>
      <c r="F40" s="38">
        <v>196.23333333333335</v>
      </c>
      <c r="G40" s="39">
        <v>194.31666666666669</v>
      </c>
      <c r="H40" s="39">
        <v>193.08333333333334</v>
      </c>
      <c r="I40" s="39">
        <v>191.16666666666669</v>
      </c>
      <c r="J40" s="39">
        <v>197.4666666666667</v>
      </c>
      <c r="K40" s="39">
        <v>199.38333333333333</v>
      </c>
      <c r="L40" s="39">
        <v>200.6166666666667</v>
      </c>
      <c r="M40" s="31">
        <v>198.15</v>
      </c>
      <c r="N40" s="31">
        <v>195</v>
      </c>
      <c r="O40" s="244">
        <v>127992150</v>
      </c>
      <c r="P40" s="245">
        <v>1.4654732643880721E-2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45197</v>
      </c>
      <c r="E41" s="38">
        <v>1697.1</v>
      </c>
      <c r="F41" s="38">
        <v>1695.05</v>
      </c>
      <c r="G41" s="39">
        <v>1684</v>
      </c>
      <c r="H41" s="39">
        <v>1670.9</v>
      </c>
      <c r="I41" s="39">
        <v>1659.8500000000001</v>
      </c>
      <c r="J41" s="39">
        <v>1708.1499999999999</v>
      </c>
      <c r="K41" s="39">
        <v>1719.1999999999996</v>
      </c>
      <c r="L41" s="39">
        <v>1732.2999999999997</v>
      </c>
      <c r="M41" s="31">
        <v>1706.1</v>
      </c>
      <c r="N41" s="31">
        <v>1681.95</v>
      </c>
      <c r="O41" s="244">
        <v>1273125</v>
      </c>
      <c r="P41" s="245">
        <v>-9.9154272382618834E-3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45197</v>
      </c>
      <c r="E42" s="38">
        <v>139.15</v>
      </c>
      <c r="F42" s="38">
        <v>139.71666666666667</v>
      </c>
      <c r="G42" s="39">
        <v>137.93333333333334</v>
      </c>
      <c r="H42" s="39">
        <v>136.71666666666667</v>
      </c>
      <c r="I42" s="39">
        <v>134.93333333333334</v>
      </c>
      <c r="J42" s="39">
        <v>140.93333333333334</v>
      </c>
      <c r="K42" s="39">
        <v>142.7166666666667</v>
      </c>
      <c r="L42" s="39">
        <v>143.93333333333334</v>
      </c>
      <c r="M42" s="31">
        <v>141.5</v>
      </c>
      <c r="N42" s="31">
        <v>138.5</v>
      </c>
      <c r="O42" s="244">
        <v>74054400</v>
      </c>
      <c r="P42" s="245">
        <v>-1.6279245854471113E-2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45197</v>
      </c>
      <c r="E43" s="38">
        <v>697.25</v>
      </c>
      <c r="F43" s="38">
        <v>696.16666666666663</v>
      </c>
      <c r="G43" s="39">
        <v>691.58333333333326</v>
      </c>
      <c r="H43" s="39">
        <v>685.91666666666663</v>
      </c>
      <c r="I43" s="39">
        <v>681.33333333333326</v>
      </c>
      <c r="J43" s="39">
        <v>701.83333333333326</v>
      </c>
      <c r="K43" s="39">
        <v>706.41666666666652</v>
      </c>
      <c r="L43" s="39">
        <v>712.08333333333326</v>
      </c>
      <c r="M43" s="31">
        <v>700.75</v>
      </c>
      <c r="N43" s="31">
        <v>690.5</v>
      </c>
      <c r="O43" s="244">
        <v>9181700</v>
      </c>
      <c r="P43" s="245">
        <v>2.7070259628399162E-2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45197</v>
      </c>
      <c r="E44" s="38">
        <v>1105.3499999999999</v>
      </c>
      <c r="F44" s="38">
        <v>1104.95</v>
      </c>
      <c r="G44" s="39">
        <v>1096.2</v>
      </c>
      <c r="H44" s="39">
        <v>1087.05</v>
      </c>
      <c r="I44" s="39">
        <v>1078.3</v>
      </c>
      <c r="J44" s="39">
        <v>1114.1000000000001</v>
      </c>
      <c r="K44" s="39">
        <v>1122.8500000000001</v>
      </c>
      <c r="L44" s="39">
        <v>1132.0000000000002</v>
      </c>
      <c r="M44" s="31">
        <v>1113.7</v>
      </c>
      <c r="N44" s="31">
        <v>1095.8</v>
      </c>
      <c r="O44" s="244">
        <v>9120000</v>
      </c>
      <c r="P44" s="245">
        <v>4.0735439832654411E-3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45197</v>
      </c>
      <c r="E45" s="38">
        <v>881.6</v>
      </c>
      <c r="F45" s="38">
        <v>877.65</v>
      </c>
      <c r="G45" s="39">
        <v>871.4</v>
      </c>
      <c r="H45" s="39">
        <v>861.2</v>
      </c>
      <c r="I45" s="39">
        <v>854.95</v>
      </c>
      <c r="J45" s="39">
        <v>887.84999999999991</v>
      </c>
      <c r="K45" s="39">
        <v>894.09999999999991</v>
      </c>
      <c r="L45" s="39">
        <v>904.29999999999984</v>
      </c>
      <c r="M45" s="31">
        <v>883.9</v>
      </c>
      <c r="N45" s="31">
        <v>867.45</v>
      </c>
      <c r="O45" s="244">
        <v>41167300</v>
      </c>
      <c r="P45" s="245">
        <v>-5.6219738865049681E-3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45197</v>
      </c>
      <c r="E46" s="38">
        <v>136.44999999999999</v>
      </c>
      <c r="F46" s="38">
        <v>136.48333333333332</v>
      </c>
      <c r="G46" s="39">
        <v>135.16666666666663</v>
      </c>
      <c r="H46" s="39">
        <v>133.8833333333333</v>
      </c>
      <c r="I46" s="39">
        <v>132.56666666666661</v>
      </c>
      <c r="J46" s="39">
        <v>137.76666666666665</v>
      </c>
      <c r="K46" s="39">
        <v>139.08333333333331</v>
      </c>
      <c r="L46" s="39">
        <v>140.36666666666667</v>
      </c>
      <c r="M46" s="31">
        <v>137.80000000000001</v>
      </c>
      <c r="N46" s="31">
        <v>135.19999999999999</v>
      </c>
      <c r="O46" s="244">
        <v>94783500</v>
      </c>
      <c r="P46" s="245">
        <v>-4.6376505387703361E-2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45197</v>
      </c>
      <c r="E47" s="38">
        <v>271.05</v>
      </c>
      <c r="F47" s="38">
        <v>270.93333333333334</v>
      </c>
      <c r="G47" s="39">
        <v>267.36666666666667</v>
      </c>
      <c r="H47" s="39">
        <v>263.68333333333334</v>
      </c>
      <c r="I47" s="39">
        <v>260.11666666666667</v>
      </c>
      <c r="J47" s="39">
        <v>274.61666666666667</v>
      </c>
      <c r="K47" s="39">
        <v>278.18333333333339</v>
      </c>
      <c r="L47" s="39">
        <v>281.86666666666667</v>
      </c>
      <c r="M47" s="31">
        <v>274.5</v>
      </c>
      <c r="N47" s="31">
        <v>267.25</v>
      </c>
      <c r="O47" s="244">
        <v>29760000</v>
      </c>
      <c r="P47" s="245">
        <v>2.4528789052414148E-2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45197</v>
      </c>
      <c r="E48" s="38">
        <v>19393.400000000001</v>
      </c>
      <c r="F48" s="38">
        <v>19326</v>
      </c>
      <c r="G48" s="39">
        <v>19227.099999999999</v>
      </c>
      <c r="H48" s="39">
        <v>19060.8</v>
      </c>
      <c r="I48" s="39">
        <v>18961.899999999998</v>
      </c>
      <c r="J48" s="39">
        <v>19492.3</v>
      </c>
      <c r="K48" s="39">
        <v>19591.2</v>
      </c>
      <c r="L48" s="39">
        <v>19757.5</v>
      </c>
      <c r="M48" s="31">
        <v>19424.900000000001</v>
      </c>
      <c r="N48" s="31">
        <v>19159.7</v>
      </c>
      <c r="O48" s="244">
        <v>119600</v>
      </c>
      <c r="P48" s="245">
        <v>-5.7525610717100079E-2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45197</v>
      </c>
      <c r="E49" s="38">
        <v>354.2</v>
      </c>
      <c r="F49" s="38">
        <v>352.76666666666665</v>
      </c>
      <c r="G49" s="39">
        <v>350.63333333333333</v>
      </c>
      <c r="H49" s="39">
        <v>347.06666666666666</v>
      </c>
      <c r="I49" s="39">
        <v>344.93333333333334</v>
      </c>
      <c r="J49" s="39">
        <v>356.33333333333331</v>
      </c>
      <c r="K49" s="39">
        <v>358.46666666666664</v>
      </c>
      <c r="L49" s="39">
        <v>362.0333333333333</v>
      </c>
      <c r="M49" s="31">
        <v>354.9</v>
      </c>
      <c r="N49" s="31">
        <v>349.2</v>
      </c>
      <c r="O49" s="244">
        <v>27687600</v>
      </c>
      <c r="P49" s="245">
        <v>-2.168797303313617E-2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45197</v>
      </c>
      <c r="E50" s="38">
        <v>4595</v>
      </c>
      <c r="F50" s="38">
        <v>4573.5166666666664</v>
      </c>
      <c r="G50" s="39">
        <v>4541.4833333333327</v>
      </c>
      <c r="H50" s="39">
        <v>4487.9666666666662</v>
      </c>
      <c r="I50" s="39">
        <v>4455.9333333333325</v>
      </c>
      <c r="J50" s="39">
        <v>4627.0333333333328</v>
      </c>
      <c r="K50" s="39">
        <v>4659.0666666666657</v>
      </c>
      <c r="L50" s="39">
        <v>4712.583333333333</v>
      </c>
      <c r="M50" s="31">
        <v>4605.55</v>
      </c>
      <c r="N50" s="31">
        <v>4520</v>
      </c>
      <c r="O50" s="244">
        <v>2056200</v>
      </c>
      <c r="P50" s="245">
        <v>-8.1998842369284206E-3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45197</v>
      </c>
      <c r="E51" s="38">
        <v>522.15</v>
      </c>
      <c r="F51" s="38">
        <v>524.68333333333328</v>
      </c>
      <c r="G51" s="39">
        <v>516.16666666666652</v>
      </c>
      <c r="H51" s="39">
        <v>510.18333333333328</v>
      </c>
      <c r="I51" s="39">
        <v>501.66666666666652</v>
      </c>
      <c r="J51" s="39">
        <v>530.66666666666652</v>
      </c>
      <c r="K51" s="39">
        <v>539.18333333333317</v>
      </c>
      <c r="L51" s="39">
        <v>545.16666666666652</v>
      </c>
      <c r="M51" s="31">
        <v>533.20000000000005</v>
      </c>
      <c r="N51" s="31">
        <v>518.70000000000005</v>
      </c>
      <c r="O51" s="244">
        <v>7614000</v>
      </c>
      <c r="P51" s="245">
        <v>3.2266811279826467E-2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45197</v>
      </c>
      <c r="E52" s="38">
        <v>335.9</v>
      </c>
      <c r="F52" s="38">
        <v>337.06666666666666</v>
      </c>
      <c r="G52" s="39">
        <v>332.93333333333334</v>
      </c>
      <c r="H52" s="39">
        <v>329.9666666666667</v>
      </c>
      <c r="I52" s="39">
        <v>325.83333333333337</v>
      </c>
      <c r="J52" s="39">
        <v>340.0333333333333</v>
      </c>
      <c r="K52" s="39">
        <v>344.16666666666663</v>
      </c>
      <c r="L52" s="39">
        <v>347.13333333333327</v>
      </c>
      <c r="M52" s="31">
        <v>341.2</v>
      </c>
      <c r="N52" s="31">
        <v>334.1</v>
      </c>
      <c r="O52" s="244">
        <v>59926500</v>
      </c>
      <c r="P52" s="245">
        <v>-9.0102266071991709E-5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45197</v>
      </c>
      <c r="E53" s="38">
        <v>787</v>
      </c>
      <c r="F53" s="38">
        <v>787.71666666666658</v>
      </c>
      <c r="G53" s="39">
        <v>778.58333333333314</v>
      </c>
      <c r="H53" s="39">
        <v>770.16666666666652</v>
      </c>
      <c r="I53" s="39">
        <v>761.03333333333308</v>
      </c>
      <c r="J53" s="39">
        <v>796.13333333333321</v>
      </c>
      <c r="K53" s="39">
        <v>805.26666666666665</v>
      </c>
      <c r="L53" s="39">
        <v>813.68333333333328</v>
      </c>
      <c r="M53" s="31">
        <v>796.85</v>
      </c>
      <c r="N53" s="31">
        <v>779.3</v>
      </c>
      <c r="O53" s="244">
        <v>4724850</v>
      </c>
      <c r="P53" s="245">
        <v>1.6998950682056663E-2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45197</v>
      </c>
      <c r="E54" s="38">
        <v>287.25</v>
      </c>
      <c r="F54" s="38">
        <v>286.41666666666669</v>
      </c>
      <c r="G54" s="39">
        <v>283.03333333333336</v>
      </c>
      <c r="H54" s="39">
        <v>278.81666666666666</v>
      </c>
      <c r="I54" s="39">
        <v>275.43333333333334</v>
      </c>
      <c r="J54" s="39">
        <v>290.63333333333338</v>
      </c>
      <c r="K54" s="39">
        <v>294.01666666666671</v>
      </c>
      <c r="L54" s="39">
        <v>298.23333333333341</v>
      </c>
      <c r="M54" s="31">
        <v>289.8</v>
      </c>
      <c r="N54" s="31">
        <v>282.2</v>
      </c>
      <c r="O54" s="244">
        <v>14022000</v>
      </c>
      <c r="P54" s="245">
        <v>8.5613415710503085E-2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45197</v>
      </c>
      <c r="E55" s="38">
        <v>1109.25</v>
      </c>
      <c r="F55" s="38">
        <v>1106.9666666666667</v>
      </c>
      <c r="G55" s="39">
        <v>1092.9333333333334</v>
      </c>
      <c r="H55" s="39">
        <v>1076.6166666666668</v>
      </c>
      <c r="I55" s="39">
        <v>1062.5833333333335</v>
      </c>
      <c r="J55" s="39">
        <v>1123.2833333333333</v>
      </c>
      <c r="K55" s="39">
        <v>1137.3166666666666</v>
      </c>
      <c r="L55" s="39">
        <v>1153.6333333333332</v>
      </c>
      <c r="M55" s="31">
        <v>1121</v>
      </c>
      <c r="N55" s="31">
        <v>1090.6500000000001</v>
      </c>
      <c r="O55" s="244">
        <v>14098750</v>
      </c>
      <c r="P55" s="245">
        <v>1.6034591478245205E-2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45197</v>
      </c>
      <c r="E56" s="38">
        <v>1257.5999999999999</v>
      </c>
      <c r="F56" s="38">
        <v>1256.55</v>
      </c>
      <c r="G56" s="39">
        <v>1247.0999999999999</v>
      </c>
      <c r="H56" s="39">
        <v>1236.5999999999999</v>
      </c>
      <c r="I56" s="39">
        <v>1227.1499999999999</v>
      </c>
      <c r="J56" s="39">
        <v>1267.05</v>
      </c>
      <c r="K56" s="39">
        <v>1276.5000000000002</v>
      </c>
      <c r="L56" s="39">
        <v>1287</v>
      </c>
      <c r="M56" s="31">
        <v>1266</v>
      </c>
      <c r="N56" s="31">
        <v>1246.05</v>
      </c>
      <c r="O56" s="244">
        <v>9921600</v>
      </c>
      <c r="P56" s="245">
        <v>1.8958611481975966E-2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45197</v>
      </c>
      <c r="E57" s="38">
        <v>256.64999999999998</v>
      </c>
      <c r="F57" s="38">
        <v>256.21666666666664</v>
      </c>
      <c r="G57" s="39">
        <v>253.7833333333333</v>
      </c>
      <c r="H57" s="39">
        <v>250.91666666666666</v>
      </c>
      <c r="I57" s="39">
        <v>248.48333333333332</v>
      </c>
      <c r="J57" s="39">
        <v>259.08333333333326</v>
      </c>
      <c r="K57" s="39">
        <v>261.51666666666654</v>
      </c>
      <c r="L57" s="39">
        <v>264.38333333333327</v>
      </c>
      <c r="M57" s="31">
        <v>258.64999999999998</v>
      </c>
      <c r="N57" s="31">
        <v>253.35</v>
      </c>
      <c r="O57" s="244">
        <v>79480800</v>
      </c>
      <c r="P57" s="245">
        <v>-2.2773044151820295E-2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45197</v>
      </c>
      <c r="E58" s="38">
        <v>5583.2</v>
      </c>
      <c r="F58" s="38">
        <v>5605.0333333333328</v>
      </c>
      <c r="G58" s="39">
        <v>5518.1666666666661</v>
      </c>
      <c r="H58" s="39">
        <v>5453.1333333333332</v>
      </c>
      <c r="I58" s="39">
        <v>5366.2666666666664</v>
      </c>
      <c r="J58" s="39">
        <v>5670.0666666666657</v>
      </c>
      <c r="K58" s="39">
        <v>5756.9333333333325</v>
      </c>
      <c r="L58" s="39">
        <v>5821.9666666666653</v>
      </c>
      <c r="M58" s="31">
        <v>5691.9</v>
      </c>
      <c r="N58" s="31">
        <v>5540</v>
      </c>
      <c r="O58" s="244">
        <v>1569450</v>
      </c>
      <c r="P58" s="245">
        <v>1.9686190429782674E-2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45197</v>
      </c>
      <c r="E59" s="38">
        <v>2031.65</v>
      </c>
      <c r="F59" s="38">
        <v>2024.4666666666665</v>
      </c>
      <c r="G59" s="39">
        <v>2009.083333333333</v>
      </c>
      <c r="H59" s="39">
        <v>1986.5166666666667</v>
      </c>
      <c r="I59" s="39">
        <v>1971.1333333333332</v>
      </c>
      <c r="J59" s="39">
        <v>2047.0333333333328</v>
      </c>
      <c r="K59" s="39">
        <v>2062.4166666666665</v>
      </c>
      <c r="L59" s="39">
        <v>2084.9833333333327</v>
      </c>
      <c r="M59" s="31">
        <v>2039.85</v>
      </c>
      <c r="N59" s="31">
        <v>2001.9</v>
      </c>
      <c r="O59" s="244">
        <v>2650900</v>
      </c>
      <c r="P59" s="245">
        <v>1.7327065144392209E-2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45197</v>
      </c>
      <c r="E60" s="38">
        <v>699.35</v>
      </c>
      <c r="F60" s="38">
        <v>696.4</v>
      </c>
      <c r="G60" s="39">
        <v>686.8</v>
      </c>
      <c r="H60" s="39">
        <v>674.25</v>
      </c>
      <c r="I60" s="39">
        <v>664.65</v>
      </c>
      <c r="J60" s="39">
        <v>708.94999999999993</v>
      </c>
      <c r="K60" s="39">
        <v>718.55000000000007</v>
      </c>
      <c r="L60" s="39">
        <v>731.09999999999991</v>
      </c>
      <c r="M60" s="31">
        <v>706</v>
      </c>
      <c r="N60" s="31">
        <v>683.85</v>
      </c>
      <c r="O60" s="244">
        <v>5580000</v>
      </c>
      <c r="P60" s="245">
        <v>3.295075897815624E-2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45197</v>
      </c>
      <c r="E61" s="38">
        <v>1144.8</v>
      </c>
      <c r="F61" s="38">
        <v>1138.9833333333333</v>
      </c>
      <c r="G61" s="39">
        <v>1130.9166666666667</v>
      </c>
      <c r="H61" s="39">
        <v>1117.0333333333333</v>
      </c>
      <c r="I61" s="39">
        <v>1108.9666666666667</v>
      </c>
      <c r="J61" s="39">
        <v>1152.8666666666668</v>
      </c>
      <c r="K61" s="39">
        <v>1160.9333333333334</v>
      </c>
      <c r="L61" s="39">
        <v>1174.8166666666668</v>
      </c>
      <c r="M61" s="31">
        <v>1147.05</v>
      </c>
      <c r="N61" s="31">
        <v>1125.0999999999999</v>
      </c>
      <c r="O61" s="244">
        <v>1628200</v>
      </c>
      <c r="P61" s="245">
        <v>-3.4275921165381321E-3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45197</v>
      </c>
      <c r="E62" s="38">
        <v>311.3</v>
      </c>
      <c r="F62" s="38">
        <v>309.7</v>
      </c>
      <c r="G62" s="39">
        <v>307.5</v>
      </c>
      <c r="H62" s="39">
        <v>303.7</v>
      </c>
      <c r="I62" s="39">
        <v>301.5</v>
      </c>
      <c r="J62" s="39">
        <v>313.5</v>
      </c>
      <c r="K62" s="39">
        <v>315.69999999999993</v>
      </c>
      <c r="L62" s="39">
        <v>319.5</v>
      </c>
      <c r="M62" s="31">
        <v>311.89999999999998</v>
      </c>
      <c r="N62" s="31">
        <v>305.89999999999998</v>
      </c>
      <c r="O62" s="244">
        <v>12816000</v>
      </c>
      <c r="P62" s="245">
        <v>9.3563935355826487E-3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45197</v>
      </c>
      <c r="E63" s="38">
        <v>129.44999999999999</v>
      </c>
      <c r="F63" s="38">
        <v>129.51666666666665</v>
      </c>
      <c r="G63" s="39">
        <v>128.68333333333331</v>
      </c>
      <c r="H63" s="39">
        <v>127.91666666666666</v>
      </c>
      <c r="I63" s="39">
        <v>127.08333333333331</v>
      </c>
      <c r="J63" s="39">
        <v>130.2833333333333</v>
      </c>
      <c r="K63" s="39">
        <v>131.11666666666667</v>
      </c>
      <c r="L63" s="39">
        <v>131.8833333333333</v>
      </c>
      <c r="M63" s="31">
        <v>130.35</v>
      </c>
      <c r="N63" s="31">
        <v>128.75</v>
      </c>
      <c r="O63" s="244">
        <v>39245000</v>
      </c>
      <c r="P63" s="245">
        <v>-2.3756218905472637E-2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45197</v>
      </c>
      <c r="E64" s="38">
        <v>1742.9</v>
      </c>
      <c r="F64" s="38">
        <v>1737.0833333333333</v>
      </c>
      <c r="G64" s="39">
        <v>1727.1666666666665</v>
      </c>
      <c r="H64" s="39">
        <v>1711.4333333333332</v>
      </c>
      <c r="I64" s="39">
        <v>1701.5166666666664</v>
      </c>
      <c r="J64" s="39">
        <v>1752.8166666666666</v>
      </c>
      <c r="K64" s="39">
        <v>1762.7333333333331</v>
      </c>
      <c r="L64" s="39">
        <v>1778.4666666666667</v>
      </c>
      <c r="M64" s="31">
        <v>1747</v>
      </c>
      <c r="N64" s="31">
        <v>1721.35</v>
      </c>
      <c r="O64" s="244">
        <v>6586200</v>
      </c>
      <c r="P64" s="245">
        <v>-5.6164507654678864E-3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45197</v>
      </c>
      <c r="E65" s="38">
        <v>565.04999999999995</v>
      </c>
      <c r="F65" s="38">
        <v>564.13333333333333</v>
      </c>
      <c r="G65" s="39">
        <v>562.51666666666665</v>
      </c>
      <c r="H65" s="39">
        <v>559.98333333333335</v>
      </c>
      <c r="I65" s="39">
        <v>558.36666666666667</v>
      </c>
      <c r="J65" s="39">
        <v>566.66666666666663</v>
      </c>
      <c r="K65" s="39">
        <v>568.28333333333319</v>
      </c>
      <c r="L65" s="39">
        <v>570.81666666666661</v>
      </c>
      <c r="M65" s="31">
        <v>565.75</v>
      </c>
      <c r="N65" s="31">
        <v>561.6</v>
      </c>
      <c r="O65" s="244">
        <v>18267500</v>
      </c>
      <c r="P65" s="245">
        <v>2.0532475532133323E-4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45197</v>
      </c>
      <c r="E66" s="38">
        <v>2321.5500000000002</v>
      </c>
      <c r="F66" s="38">
        <v>2311.0499999999997</v>
      </c>
      <c r="G66" s="39">
        <v>2274.0999999999995</v>
      </c>
      <c r="H66" s="39">
        <v>2226.6499999999996</v>
      </c>
      <c r="I66" s="39">
        <v>2189.6999999999994</v>
      </c>
      <c r="J66" s="39">
        <v>2358.4999999999995</v>
      </c>
      <c r="K66" s="39">
        <v>2395.4499999999994</v>
      </c>
      <c r="L66" s="39">
        <v>2442.8999999999996</v>
      </c>
      <c r="M66" s="31">
        <v>2348</v>
      </c>
      <c r="N66" s="31">
        <v>2263.6</v>
      </c>
      <c r="O66" s="244">
        <v>1488500</v>
      </c>
      <c r="P66" s="245">
        <v>7.3566534439235484E-2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45197</v>
      </c>
      <c r="E67" s="38">
        <v>2304.6999999999998</v>
      </c>
      <c r="F67" s="38">
        <v>2297.4499999999998</v>
      </c>
      <c r="G67" s="39">
        <v>2273.6999999999998</v>
      </c>
      <c r="H67" s="39">
        <v>2242.6999999999998</v>
      </c>
      <c r="I67" s="39">
        <v>2218.9499999999998</v>
      </c>
      <c r="J67" s="39">
        <v>2328.4499999999998</v>
      </c>
      <c r="K67" s="39">
        <v>2352.1999999999998</v>
      </c>
      <c r="L67" s="39">
        <v>2383.1999999999998</v>
      </c>
      <c r="M67" s="31">
        <v>2321.1999999999998</v>
      </c>
      <c r="N67" s="31">
        <v>2266.4499999999998</v>
      </c>
      <c r="O67" s="244">
        <v>2562900</v>
      </c>
      <c r="P67" s="245">
        <v>2.2256790714371186E-2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45197</v>
      </c>
      <c r="E68" s="38">
        <v>186.2</v>
      </c>
      <c r="F68" s="38">
        <v>186.96666666666667</v>
      </c>
      <c r="G68" s="39">
        <v>183.43333333333334</v>
      </c>
      <c r="H68" s="39">
        <v>180.66666666666666</v>
      </c>
      <c r="I68" s="39">
        <v>177.13333333333333</v>
      </c>
      <c r="J68" s="39">
        <v>189.73333333333335</v>
      </c>
      <c r="K68" s="39">
        <v>193.26666666666671</v>
      </c>
      <c r="L68" s="39">
        <v>196.03333333333336</v>
      </c>
      <c r="M68" s="31">
        <v>190.5</v>
      </c>
      <c r="N68" s="31">
        <v>184.2</v>
      </c>
      <c r="O68" s="244">
        <v>19070800</v>
      </c>
      <c r="P68" s="245">
        <v>-7.7100271002710025E-2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45197</v>
      </c>
      <c r="E69" s="38">
        <v>3722.85</v>
      </c>
      <c r="F69" s="38">
        <v>3703.35</v>
      </c>
      <c r="G69" s="39">
        <v>3671.7</v>
      </c>
      <c r="H69" s="39">
        <v>3620.5499999999997</v>
      </c>
      <c r="I69" s="39">
        <v>3588.8999999999996</v>
      </c>
      <c r="J69" s="39">
        <v>3754.5</v>
      </c>
      <c r="K69" s="39">
        <v>3786.1500000000005</v>
      </c>
      <c r="L69" s="39">
        <v>3837.3</v>
      </c>
      <c r="M69" s="31">
        <v>3735</v>
      </c>
      <c r="N69" s="31">
        <v>3652.2</v>
      </c>
      <c r="O69" s="244">
        <v>2453000</v>
      </c>
      <c r="P69" s="245">
        <v>3.107876012104359E-3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45197</v>
      </c>
      <c r="E70" s="38">
        <v>5001.8</v>
      </c>
      <c r="F70" s="38">
        <v>5036.4000000000005</v>
      </c>
      <c r="G70" s="39">
        <v>4933.4000000000015</v>
      </c>
      <c r="H70" s="39">
        <v>4865.0000000000009</v>
      </c>
      <c r="I70" s="39">
        <v>4762.0000000000018</v>
      </c>
      <c r="J70" s="39">
        <v>5104.8000000000011</v>
      </c>
      <c r="K70" s="39">
        <v>5207.7999999999993</v>
      </c>
      <c r="L70" s="39">
        <v>5276.2000000000007</v>
      </c>
      <c r="M70" s="31">
        <v>5139.3999999999996</v>
      </c>
      <c r="N70" s="31">
        <v>4968</v>
      </c>
      <c r="O70" s="244">
        <v>1510000</v>
      </c>
      <c r="P70" s="245">
        <v>6.1287601911723361E-2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45197</v>
      </c>
      <c r="E71" s="38">
        <v>521.4</v>
      </c>
      <c r="F71" s="38">
        <v>520.70000000000005</v>
      </c>
      <c r="G71" s="39">
        <v>516.40000000000009</v>
      </c>
      <c r="H71" s="39">
        <v>511.40000000000009</v>
      </c>
      <c r="I71" s="39">
        <v>507.10000000000014</v>
      </c>
      <c r="J71" s="39">
        <v>525.70000000000005</v>
      </c>
      <c r="K71" s="39">
        <v>530</v>
      </c>
      <c r="L71" s="39">
        <v>535</v>
      </c>
      <c r="M71" s="31">
        <v>525</v>
      </c>
      <c r="N71" s="31">
        <v>515.70000000000005</v>
      </c>
      <c r="O71" s="244">
        <v>37509450</v>
      </c>
      <c r="P71" s="245">
        <v>-4.3986979853963229E-5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45197</v>
      </c>
      <c r="E72" s="38">
        <v>5616.25</v>
      </c>
      <c r="F72" s="38">
        <v>5621.5666666666666</v>
      </c>
      <c r="G72" s="39">
        <v>5579.6333333333332</v>
      </c>
      <c r="H72" s="39">
        <v>5543.0166666666664</v>
      </c>
      <c r="I72" s="39">
        <v>5501.083333333333</v>
      </c>
      <c r="J72" s="39">
        <v>5658.1833333333334</v>
      </c>
      <c r="K72" s="39">
        <v>5700.1166666666659</v>
      </c>
      <c r="L72" s="39">
        <v>5736.7333333333336</v>
      </c>
      <c r="M72" s="31">
        <v>5663.5</v>
      </c>
      <c r="N72" s="31">
        <v>5584.95</v>
      </c>
      <c r="O72" s="244">
        <v>2906250</v>
      </c>
      <c r="P72" s="245">
        <v>3.1316536550745212E-2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45197</v>
      </c>
      <c r="E73" s="38">
        <v>3407.3</v>
      </c>
      <c r="F73" s="38">
        <v>3410.8666666666663</v>
      </c>
      <c r="G73" s="39">
        <v>3387.1333333333328</v>
      </c>
      <c r="H73" s="39">
        <v>3366.9666666666662</v>
      </c>
      <c r="I73" s="39">
        <v>3343.2333333333327</v>
      </c>
      <c r="J73" s="39">
        <v>3431.0333333333328</v>
      </c>
      <c r="K73" s="39">
        <v>3454.7666666666664</v>
      </c>
      <c r="L73" s="39">
        <v>3474.9333333333329</v>
      </c>
      <c r="M73" s="31">
        <v>3434.6</v>
      </c>
      <c r="N73" s="31">
        <v>3390.7</v>
      </c>
      <c r="O73" s="244">
        <v>3698625</v>
      </c>
      <c r="P73" s="245">
        <v>7.0040022870211547E-3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45197</v>
      </c>
      <c r="E74" s="38">
        <v>3171.05</v>
      </c>
      <c r="F74" s="38">
        <v>3138.75</v>
      </c>
      <c r="G74" s="39">
        <v>3102.8</v>
      </c>
      <c r="H74" s="39">
        <v>3034.55</v>
      </c>
      <c r="I74" s="39">
        <v>2998.6000000000004</v>
      </c>
      <c r="J74" s="39">
        <v>3207</v>
      </c>
      <c r="K74" s="39">
        <v>3242.95</v>
      </c>
      <c r="L74" s="39">
        <v>3311.2</v>
      </c>
      <c r="M74" s="31">
        <v>3174.7</v>
      </c>
      <c r="N74" s="31">
        <v>3070.5</v>
      </c>
      <c r="O74" s="244">
        <v>1762200</v>
      </c>
      <c r="P74" s="245">
        <v>7.2648141948443254E-2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45197</v>
      </c>
      <c r="E75" s="38">
        <v>274.39999999999998</v>
      </c>
      <c r="F75" s="38">
        <v>273.23333333333329</v>
      </c>
      <c r="G75" s="39">
        <v>271.51666666666659</v>
      </c>
      <c r="H75" s="39">
        <v>268.63333333333333</v>
      </c>
      <c r="I75" s="39">
        <v>266.91666666666663</v>
      </c>
      <c r="J75" s="39">
        <v>276.11666666666656</v>
      </c>
      <c r="K75" s="39">
        <v>277.83333333333326</v>
      </c>
      <c r="L75" s="39">
        <v>280.71666666666653</v>
      </c>
      <c r="M75" s="31">
        <v>274.95</v>
      </c>
      <c r="N75" s="31">
        <v>270.35000000000002</v>
      </c>
      <c r="O75" s="244">
        <v>17377200</v>
      </c>
      <c r="P75" s="245">
        <v>1.0043942247332079E-2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45197</v>
      </c>
      <c r="E76" s="38">
        <v>144.55000000000001</v>
      </c>
      <c r="F76" s="38">
        <v>144.79999999999998</v>
      </c>
      <c r="G76" s="39">
        <v>143.24999999999997</v>
      </c>
      <c r="H76" s="39">
        <v>141.94999999999999</v>
      </c>
      <c r="I76" s="39">
        <v>140.39999999999998</v>
      </c>
      <c r="J76" s="39">
        <v>146.09999999999997</v>
      </c>
      <c r="K76" s="39">
        <v>147.64999999999998</v>
      </c>
      <c r="L76" s="39">
        <v>148.94999999999996</v>
      </c>
      <c r="M76" s="31">
        <v>146.35</v>
      </c>
      <c r="N76" s="31">
        <v>143.5</v>
      </c>
      <c r="O76" s="244">
        <v>127575000</v>
      </c>
      <c r="P76" s="245">
        <v>-3.9177277179236041E-4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45197</v>
      </c>
      <c r="E77" s="38">
        <v>125.4</v>
      </c>
      <c r="F77" s="38">
        <v>125.11666666666667</v>
      </c>
      <c r="G77" s="39">
        <v>123.83333333333334</v>
      </c>
      <c r="H77" s="39">
        <v>122.26666666666667</v>
      </c>
      <c r="I77" s="39">
        <v>120.98333333333333</v>
      </c>
      <c r="J77" s="39">
        <v>126.68333333333335</v>
      </c>
      <c r="K77" s="39">
        <v>127.96666666666668</v>
      </c>
      <c r="L77" s="39">
        <v>129.53333333333336</v>
      </c>
      <c r="M77" s="31">
        <v>126.4</v>
      </c>
      <c r="N77" s="31">
        <v>123.55</v>
      </c>
      <c r="O77" s="244">
        <v>130680300</v>
      </c>
      <c r="P77" s="245">
        <v>1.3986510472133475E-2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45197</v>
      </c>
      <c r="E78" s="38">
        <v>795.2</v>
      </c>
      <c r="F78" s="38">
        <v>791.6</v>
      </c>
      <c r="G78" s="39">
        <v>783.6</v>
      </c>
      <c r="H78" s="39">
        <v>772</v>
      </c>
      <c r="I78" s="39">
        <v>764</v>
      </c>
      <c r="J78" s="39">
        <v>803.2</v>
      </c>
      <c r="K78" s="39">
        <v>811.2</v>
      </c>
      <c r="L78" s="39">
        <v>822.80000000000007</v>
      </c>
      <c r="M78" s="31">
        <v>799.6</v>
      </c>
      <c r="N78" s="31">
        <v>780</v>
      </c>
      <c r="O78" s="244">
        <v>7625550</v>
      </c>
      <c r="P78" s="245">
        <v>7.8326840270658185E-2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45197</v>
      </c>
      <c r="E79" s="38">
        <v>63.25</v>
      </c>
      <c r="F79" s="38">
        <v>63.4</v>
      </c>
      <c r="G79" s="39">
        <v>62.3</v>
      </c>
      <c r="H79" s="39">
        <v>61.35</v>
      </c>
      <c r="I79" s="39">
        <v>60.25</v>
      </c>
      <c r="J79" s="39">
        <v>64.349999999999994</v>
      </c>
      <c r="K79" s="39">
        <v>65.45</v>
      </c>
      <c r="L79" s="39">
        <v>66.399999999999991</v>
      </c>
      <c r="M79" s="31">
        <v>64.5</v>
      </c>
      <c r="N79" s="31">
        <v>62.45</v>
      </c>
      <c r="O79" s="244">
        <v>128340000</v>
      </c>
      <c r="P79" s="245">
        <v>-4.7112196824288955E-3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45197</v>
      </c>
      <c r="E80" s="38">
        <v>640.15</v>
      </c>
      <c r="F80" s="38">
        <v>643.80000000000007</v>
      </c>
      <c r="G80" s="39">
        <v>631.60000000000014</v>
      </c>
      <c r="H80" s="39">
        <v>623.05000000000007</v>
      </c>
      <c r="I80" s="39">
        <v>610.85000000000014</v>
      </c>
      <c r="J80" s="39">
        <v>652.35000000000014</v>
      </c>
      <c r="K80" s="39">
        <v>664.55000000000018</v>
      </c>
      <c r="L80" s="39">
        <v>673.10000000000014</v>
      </c>
      <c r="M80" s="31">
        <v>656</v>
      </c>
      <c r="N80" s="31">
        <v>635.25</v>
      </c>
      <c r="O80" s="244">
        <v>8122400</v>
      </c>
      <c r="P80" s="245">
        <v>9.0972585996158553E-2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45197</v>
      </c>
      <c r="E81" s="38">
        <v>1015.3</v>
      </c>
      <c r="F81" s="38">
        <v>1012.8666666666667</v>
      </c>
      <c r="G81" s="39">
        <v>1009.2833333333333</v>
      </c>
      <c r="H81" s="39">
        <v>1003.2666666666667</v>
      </c>
      <c r="I81" s="39">
        <v>999.68333333333328</v>
      </c>
      <c r="J81" s="39">
        <v>1018.8833333333333</v>
      </c>
      <c r="K81" s="39">
        <v>1022.4666666666666</v>
      </c>
      <c r="L81" s="39">
        <v>1028.4833333333333</v>
      </c>
      <c r="M81" s="31">
        <v>1016.45</v>
      </c>
      <c r="N81" s="31">
        <v>1006.85</v>
      </c>
      <c r="O81" s="244">
        <v>8103000</v>
      </c>
      <c r="P81" s="245">
        <v>-2.2793053545586108E-2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45197</v>
      </c>
      <c r="E82" s="38">
        <v>1654.7</v>
      </c>
      <c r="F82" s="38">
        <v>1658.3500000000001</v>
      </c>
      <c r="G82" s="39">
        <v>1643.3000000000002</v>
      </c>
      <c r="H82" s="39">
        <v>1631.9</v>
      </c>
      <c r="I82" s="39">
        <v>1616.8500000000001</v>
      </c>
      <c r="J82" s="39">
        <v>1669.7500000000002</v>
      </c>
      <c r="K82" s="39">
        <v>1684.8</v>
      </c>
      <c r="L82" s="39">
        <v>1696.2000000000003</v>
      </c>
      <c r="M82" s="31">
        <v>1673.4</v>
      </c>
      <c r="N82" s="31">
        <v>1646.95</v>
      </c>
      <c r="O82" s="244">
        <v>3123125</v>
      </c>
      <c r="P82" s="245">
        <v>3.5103785103785105E-3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45197</v>
      </c>
      <c r="E83" s="38">
        <v>312.5</v>
      </c>
      <c r="F83" s="38">
        <v>312.9666666666667</v>
      </c>
      <c r="G83" s="39">
        <v>310.08333333333337</v>
      </c>
      <c r="H83" s="39">
        <v>307.66666666666669</v>
      </c>
      <c r="I83" s="39">
        <v>304.78333333333336</v>
      </c>
      <c r="J83" s="39">
        <v>315.38333333333338</v>
      </c>
      <c r="K83" s="39">
        <v>318.26666666666671</v>
      </c>
      <c r="L83" s="39">
        <v>320.68333333333339</v>
      </c>
      <c r="M83" s="31">
        <v>315.85000000000002</v>
      </c>
      <c r="N83" s="31">
        <v>310.55</v>
      </c>
      <c r="O83" s="244">
        <v>7976000</v>
      </c>
      <c r="P83" s="245">
        <v>1.004016064257028E-3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45197</v>
      </c>
      <c r="E84" s="38">
        <v>1845.4</v>
      </c>
      <c r="F84" s="38">
        <v>1846.2833333333335</v>
      </c>
      <c r="G84" s="39">
        <v>1827.116666666667</v>
      </c>
      <c r="H84" s="39">
        <v>1808.8333333333335</v>
      </c>
      <c r="I84" s="39">
        <v>1789.666666666667</v>
      </c>
      <c r="J84" s="39">
        <v>1864.5666666666671</v>
      </c>
      <c r="K84" s="39">
        <v>1883.7333333333336</v>
      </c>
      <c r="L84" s="39">
        <v>1902.0166666666671</v>
      </c>
      <c r="M84" s="31">
        <v>1865.45</v>
      </c>
      <c r="N84" s="31">
        <v>1828</v>
      </c>
      <c r="O84" s="244">
        <v>14679400</v>
      </c>
      <c r="P84" s="245">
        <v>3.8003053236755771E-3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45197</v>
      </c>
      <c r="E85" s="38">
        <v>458.3</v>
      </c>
      <c r="F85" s="38">
        <v>459.26666666666665</v>
      </c>
      <c r="G85" s="39">
        <v>453.73333333333329</v>
      </c>
      <c r="H85" s="39">
        <v>449.16666666666663</v>
      </c>
      <c r="I85" s="39">
        <v>443.63333333333327</v>
      </c>
      <c r="J85" s="39">
        <v>463.83333333333331</v>
      </c>
      <c r="K85" s="39">
        <v>469.36666666666662</v>
      </c>
      <c r="L85" s="39">
        <v>473.93333333333334</v>
      </c>
      <c r="M85" s="31">
        <v>464.8</v>
      </c>
      <c r="N85" s="31">
        <v>454.7</v>
      </c>
      <c r="O85" s="244">
        <v>9108750</v>
      </c>
      <c r="P85" s="245">
        <v>-2.0037654653039267E-2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45197</v>
      </c>
      <c r="E86" s="38">
        <v>4004.5</v>
      </c>
      <c r="F86" s="38">
        <v>3995.1666666666665</v>
      </c>
      <c r="G86" s="39">
        <v>3980.333333333333</v>
      </c>
      <c r="H86" s="39">
        <v>3956.1666666666665</v>
      </c>
      <c r="I86" s="39">
        <v>3941.333333333333</v>
      </c>
      <c r="J86" s="39">
        <v>4019.333333333333</v>
      </c>
      <c r="K86" s="39">
        <v>4034.1666666666661</v>
      </c>
      <c r="L86" s="39">
        <v>4058.333333333333</v>
      </c>
      <c r="M86" s="31">
        <v>4010</v>
      </c>
      <c r="N86" s="31">
        <v>3971</v>
      </c>
      <c r="O86" s="244">
        <v>4927500</v>
      </c>
      <c r="P86" s="245">
        <v>-1.729089386143353E-2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45197</v>
      </c>
      <c r="E87" s="38">
        <v>1361.35</v>
      </c>
      <c r="F87" s="38">
        <v>1366.55</v>
      </c>
      <c r="G87" s="39">
        <v>1351.1</v>
      </c>
      <c r="H87" s="39">
        <v>1340.85</v>
      </c>
      <c r="I87" s="39">
        <v>1325.3999999999999</v>
      </c>
      <c r="J87" s="39">
        <v>1376.8</v>
      </c>
      <c r="K87" s="39">
        <v>1392.2500000000002</v>
      </c>
      <c r="L87" s="39">
        <v>1402.5</v>
      </c>
      <c r="M87" s="31">
        <v>1382</v>
      </c>
      <c r="N87" s="31">
        <v>1356.3</v>
      </c>
      <c r="O87" s="244">
        <v>5604000</v>
      </c>
      <c r="P87" s="245">
        <v>1.4298642533936652E-2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45197</v>
      </c>
      <c r="E88" s="38">
        <v>1239.1500000000001</v>
      </c>
      <c r="F88" s="38">
        <v>1237.1499999999999</v>
      </c>
      <c r="G88" s="39">
        <v>1229.2999999999997</v>
      </c>
      <c r="H88" s="39">
        <v>1219.4499999999998</v>
      </c>
      <c r="I88" s="39">
        <v>1211.5999999999997</v>
      </c>
      <c r="J88" s="39">
        <v>1246.9999999999998</v>
      </c>
      <c r="K88" s="39">
        <v>1254.8499999999997</v>
      </c>
      <c r="L88" s="39">
        <v>1264.6999999999998</v>
      </c>
      <c r="M88" s="31">
        <v>1245</v>
      </c>
      <c r="N88" s="31">
        <v>1227.3</v>
      </c>
      <c r="O88" s="244">
        <v>9517900</v>
      </c>
      <c r="P88" s="245">
        <v>-2.9686719474773426E-2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45197</v>
      </c>
      <c r="E89" s="38">
        <v>2427</v>
      </c>
      <c r="F89" s="38">
        <v>2428.15</v>
      </c>
      <c r="G89" s="39">
        <v>2414.3000000000002</v>
      </c>
      <c r="H89" s="39">
        <v>2401.6</v>
      </c>
      <c r="I89" s="39">
        <v>2387.75</v>
      </c>
      <c r="J89" s="39">
        <v>2440.8500000000004</v>
      </c>
      <c r="K89" s="39">
        <v>2454.6999999999998</v>
      </c>
      <c r="L89" s="39">
        <v>2467.4000000000005</v>
      </c>
      <c r="M89" s="31">
        <v>2442</v>
      </c>
      <c r="N89" s="31">
        <v>2415.4499999999998</v>
      </c>
      <c r="O89" s="244">
        <v>5788200</v>
      </c>
      <c r="P89" s="245">
        <v>1.4533374857261497E-3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45197</v>
      </c>
      <c r="E90" s="38">
        <v>1602.05</v>
      </c>
      <c r="F90" s="38">
        <v>1596.3166666666666</v>
      </c>
      <c r="G90" s="39">
        <v>1585.8333333333333</v>
      </c>
      <c r="H90" s="39">
        <v>1569.6166666666666</v>
      </c>
      <c r="I90" s="39">
        <v>1559.1333333333332</v>
      </c>
      <c r="J90" s="39">
        <v>1612.5333333333333</v>
      </c>
      <c r="K90" s="39">
        <v>1623.0166666666669</v>
      </c>
      <c r="L90" s="39">
        <v>1639.2333333333333</v>
      </c>
      <c r="M90" s="31">
        <v>1606.8</v>
      </c>
      <c r="N90" s="31">
        <v>1580.1</v>
      </c>
      <c r="O90" s="244">
        <v>133870000</v>
      </c>
      <c r="P90" s="245">
        <v>8.9788338293938664E-3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45197</v>
      </c>
      <c r="E91" s="38">
        <v>648.5</v>
      </c>
      <c r="F91" s="38">
        <v>647.61666666666667</v>
      </c>
      <c r="G91" s="39">
        <v>642.23333333333335</v>
      </c>
      <c r="H91" s="39">
        <v>635.9666666666667</v>
      </c>
      <c r="I91" s="39">
        <v>630.58333333333337</v>
      </c>
      <c r="J91" s="39">
        <v>653.88333333333333</v>
      </c>
      <c r="K91" s="39">
        <v>659.26666666666677</v>
      </c>
      <c r="L91" s="39">
        <v>665.5333333333333</v>
      </c>
      <c r="M91" s="31">
        <v>653</v>
      </c>
      <c r="N91" s="31">
        <v>641.35</v>
      </c>
      <c r="O91" s="244">
        <v>16747500</v>
      </c>
      <c r="P91" s="245">
        <v>-1.8185335654865544E-2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45197</v>
      </c>
      <c r="E92" s="38">
        <v>2945.3</v>
      </c>
      <c r="F92" s="38">
        <v>2943.2333333333336</v>
      </c>
      <c r="G92" s="39">
        <v>2924.5166666666673</v>
      </c>
      <c r="H92" s="39">
        <v>2903.7333333333336</v>
      </c>
      <c r="I92" s="39">
        <v>2885.0166666666673</v>
      </c>
      <c r="J92" s="39">
        <v>2964.0166666666673</v>
      </c>
      <c r="K92" s="39">
        <v>2982.7333333333336</v>
      </c>
      <c r="L92" s="39">
        <v>3003.5166666666673</v>
      </c>
      <c r="M92" s="31">
        <v>2961.95</v>
      </c>
      <c r="N92" s="31">
        <v>2922.45</v>
      </c>
      <c r="O92" s="244">
        <v>3914700</v>
      </c>
      <c r="P92" s="245">
        <v>-5.3615196078431377E-4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45197</v>
      </c>
      <c r="E93" s="38">
        <v>479.8</v>
      </c>
      <c r="F93" s="38">
        <v>480.68333333333334</v>
      </c>
      <c r="G93" s="39">
        <v>475.11666666666667</v>
      </c>
      <c r="H93" s="39">
        <v>470.43333333333334</v>
      </c>
      <c r="I93" s="39">
        <v>464.86666666666667</v>
      </c>
      <c r="J93" s="39">
        <v>485.36666666666667</v>
      </c>
      <c r="K93" s="39">
        <v>490.93333333333339</v>
      </c>
      <c r="L93" s="39">
        <v>495.61666666666667</v>
      </c>
      <c r="M93" s="31">
        <v>486.25</v>
      </c>
      <c r="N93" s="31">
        <v>476</v>
      </c>
      <c r="O93" s="244">
        <v>24164000</v>
      </c>
      <c r="P93" s="245">
        <v>-3.9456842339584838E-2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45197</v>
      </c>
      <c r="E94" s="38">
        <v>163.80000000000001</v>
      </c>
      <c r="F94" s="38">
        <v>164.4</v>
      </c>
      <c r="G94" s="39">
        <v>161.80000000000001</v>
      </c>
      <c r="H94" s="39">
        <v>159.80000000000001</v>
      </c>
      <c r="I94" s="39">
        <v>157.20000000000002</v>
      </c>
      <c r="J94" s="39">
        <v>166.4</v>
      </c>
      <c r="K94" s="39">
        <v>168.99999999999997</v>
      </c>
      <c r="L94" s="39">
        <v>171</v>
      </c>
      <c r="M94" s="31">
        <v>167</v>
      </c>
      <c r="N94" s="31">
        <v>162.4</v>
      </c>
      <c r="O94" s="244">
        <v>38122900</v>
      </c>
      <c r="P94" s="245">
        <v>-3.1115301724137932E-2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45197</v>
      </c>
      <c r="E95" s="38">
        <v>255.65</v>
      </c>
      <c r="F95" s="38">
        <v>254.1</v>
      </c>
      <c r="G95" s="39">
        <v>252.29999999999998</v>
      </c>
      <c r="H95" s="39">
        <v>248.95</v>
      </c>
      <c r="I95" s="39">
        <v>247.14999999999998</v>
      </c>
      <c r="J95" s="39">
        <v>257.45</v>
      </c>
      <c r="K95" s="39">
        <v>259.25</v>
      </c>
      <c r="L95" s="39">
        <v>262.60000000000002</v>
      </c>
      <c r="M95" s="31">
        <v>255.9</v>
      </c>
      <c r="N95" s="31">
        <v>250.75</v>
      </c>
      <c r="O95" s="244">
        <v>46799100</v>
      </c>
      <c r="P95" s="245">
        <v>-5.279770444763271E-3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45197</v>
      </c>
      <c r="E96" s="38">
        <v>2529.85</v>
      </c>
      <c r="F96" s="38">
        <v>2526.2333333333331</v>
      </c>
      <c r="G96" s="39">
        <v>2520.6166666666663</v>
      </c>
      <c r="H96" s="39">
        <v>2511.3833333333332</v>
      </c>
      <c r="I96" s="39">
        <v>2505.7666666666664</v>
      </c>
      <c r="J96" s="39">
        <v>2535.4666666666662</v>
      </c>
      <c r="K96" s="39">
        <v>2541.083333333333</v>
      </c>
      <c r="L96" s="39">
        <v>2550.3166666666662</v>
      </c>
      <c r="M96" s="31">
        <v>2531.85</v>
      </c>
      <c r="N96" s="31">
        <v>2517</v>
      </c>
      <c r="O96" s="244">
        <v>8481300</v>
      </c>
      <c r="P96" s="245">
        <v>9.5595524713213429E-4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45197</v>
      </c>
      <c r="E97" s="38">
        <v>189.9</v>
      </c>
      <c r="F97" s="38">
        <v>189.71666666666667</v>
      </c>
      <c r="G97" s="39">
        <v>186.43333333333334</v>
      </c>
      <c r="H97" s="39">
        <v>182.96666666666667</v>
      </c>
      <c r="I97" s="39">
        <v>179.68333333333334</v>
      </c>
      <c r="J97" s="39">
        <v>193.18333333333334</v>
      </c>
      <c r="K97" s="39">
        <v>196.4666666666667</v>
      </c>
      <c r="L97" s="39">
        <v>199.93333333333334</v>
      </c>
      <c r="M97" s="31">
        <v>193</v>
      </c>
      <c r="N97" s="31">
        <v>186.25</v>
      </c>
      <c r="O97" s="244">
        <v>66850800</v>
      </c>
      <c r="P97" s="245">
        <v>-1.0418239468518798E-2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45197</v>
      </c>
      <c r="E98" s="38">
        <v>962.05</v>
      </c>
      <c r="F98" s="38">
        <v>964.66666666666663</v>
      </c>
      <c r="G98" s="39">
        <v>954.23333333333323</v>
      </c>
      <c r="H98" s="39">
        <v>946.41666666666663</v>
      </c>
      <c r="I98" s="39">
        <v>935.98333333333323</v>
      </c>
      <c r="J98" s="39">
        <v>972.48333333333323</v>
      </c>
      <c r="K98" s="39">
        <v>982.91666666666663</v>
      </c>
      <c r="L98" s="39">
        <v>990.73333333333323</v>
      </c>
      <c r="M98" s="31">
        <v>975.1</v>
      </c>
      <c r="N98" s="31">
        <v>956.85</v>
      </c>
      <c r="O98" s="244">
        <v>94806600</v>
      </c>
      <c r="P98" s="245">
        <v>7.1359073542324208E-2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45197</v>
      </c>
      <c r="E99" s="38">
        <v>1350.55</v>
      </c>
      <c r="F99" s="38">
        <v>1352.9166666666667</v>
      </c>
      <c r="G99" s="39">
        <v>1343.8333333333335</v>
      </c>
      <c r="H99" s="39">
        <v>1337.1166666666668</v>
      </c>
      <c r="I99" s="39">
        <v>1328.0333333333335</v>
      </c>
      <c r="J99" s="39">
        <v>1359.6333333333334</v>
      </c>
      <c r="K99" s="39">
        <v>1368.7166666666669</v>
      </c>
      <c r="L99" s="39">
        <v>1375.4333333333334</v>
      </c>
      <c r="M99" s="31">
        <v>1362</v>
      </c>
      <c r="N99" s="31">
        <v>1346.2</v>
      </c>
      <c r="O99" s="244">
        <v>3238500</v>
      </c>
      <c r="P99" s="245">
        <v>-3.086896125945362E-4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45197</v>
      </c>
      <c r="E100" s="38">
        <v>541.04999999999995</v>
      </c>
      <c r="F100" s="38">
        <v>539.01666666666677</v>
      </c>
      <c r="G100" s="39">
        <v>536.18333333333351</v>
      </c>
      <c r="H100" s="39">
        <v>531.31666666666672</v>
      </c>
      <c r="I100" s="39">
        <v>528.48333333333346</v>
      </c>
      <c r="J100" s="39">
        <v>543.88333333333355</v>
      </c>
      <c r="K100" s="39">
        <v>546.71666666666681</v>
      </c>
      <c r="L100" s="39">
        <v>551.5833333333336</v>
      </c>
      <c r="M100" s="31">
        <v>541.85</v>
      </c>
      <c r="N100" s="31">
        <v>534.15</v>
      </c>
      <c r="O100" s="244">
        <v>8494500</v>
      </c>
      <c r="P100" s="245">
        <v>1.1972837741243745E-2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45197</v>
      </c>
      <c r="E101" s="38">
        <v>10.75</v>
      </c>
      <c r="F101" s="38">
        <v>10.450000000000001</v>
      </c>
      <c r="G101" s="39">
        <v>9.9000000000000021</v>
      </c>
      <c r="H101" s="39">
        <v>9.0500000000000007</v>
      </c>
      <c r="I101" s="39">
        <v>8.5000000000000018</v>
      </c>
      <c r="J101" s="39">
        <v>11.300000000000002</v>
      </c>
      <c r="K101" s="39">
        <v>11.850000000000003</v>
      </c>
      <c r="L101" s="39">
        <v>12.700000000000003</v>
      </c>
      <c r="M101" s="31">
        <v>11</v>
      </c>
      <c r="N101" s="31">
        <v>9.6</v>
      </c>
      <c r="O101" s="244">
        <v>1105120000</v>
      </c>
      <c r="P101" s="245">
        <v>3.8959085439229844E-2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45197</v>
      </c>
      <c r="E102" s="38">
        <v>127.75</v>
      </c>
      <c r="F102" s="38">
        <v>127.96666666666665</v>
      </c>
      <c r="G102" s="39">
        <v>126.0333333333333</v>
      </c>
      <c r="H102" s="39">
        <v>124.31666666666665</v>
      </c>
      <c r="I102" s="39">
        <v>122.3833333333333</v>
      </c>
      <c r="J102" s="39">
        <v>129.68333333333331</v>
      </c>
      <c r="K102" s="39">
        <v>131.61666666666667</v>
      </c>
      <c r="L102" s="39">
        <v>133.33333333333331</v>
      </c>
      <c r="M102" s="31">
        <v>129.9</v>
      </c>
      <c r="N102" s="31">
        <v>126.25</v>
      </c>
      <c r="O102" s="244">
        <v>107800000</v>
      </c>
      <c r="P102" s="245">
        <v>-1.245877610846464E-2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45197</v>
      </c>
      <c r="E103" s="38">
        <v>95.25</v>
      </c>
      <c r="F103" s="38">
        <v>95.34999999999998</v>
      </c>
      <c r="G103" s="39">
        <v>94.499999999999957</v>
      </c>
      <c r="H103" s="39">
        <v>93.749999999999972</v>
      </c>
      <c r="I103" s="39">
        <v>92.899999999999949</v>
      </c>
      <c r="J103" s="39">
        <v>96.099999999999966</v>
      </c>
      <c r="K103" s="39">
        <v>96.949999999999989</v>
      </c>
      <c r="L103" s="39">
        <v>97.699999999999974</v>
      </c>
      <c r="M103" s="31">
        <v>96.2</v>
      </c>
      <c r="N103" s="31">
        <v>94.6</v>
      </c>
      <c r="O103" s="244">
        <v>281640000</v>
      </c>
      <c r="P103" s="245">
        <v>9.0283748925193471E-3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45197</v>
      </c>
      <c r="E104" s="38">
        <v>137.80000000000001</v>
      </c>
      <c r="F104" s="38">
        <v>137.91666666666669</v>
      </c>
      <c r="G104" s="39">
        <v>135.68333333333337</v>
      </c>
      <c r="H104" s="39">
        <v>133.56666666666669</v>
      </c>
      <c r="I104" s="39">
        <v>131.33333333333337</v>
      </c>
      <c r="J104" s="39">
        <v>140.03333333333336</v>
      </c>
      <c r="K104" s="39">
        <v>142.26666666666671</v>
      </c>
      <c r="L104" s="39">
        <v>144.38333333333335</v>
      </c>
      <c r="M104" s="31">
        <v>140.15</v>
      </c>
      <c r="N104" s="31">
        <v>135.80000000000001</v>
      </c>
      <c r="O104" s="244">
        <v>61492500</v>
      </c>
      <c r="P104" s="245">
        <v>2.5131282820705175E-2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45197</v>
      </c>
      <c r="E105" s="38">
        <v>469.95</v>
      </c>
      <c r="F105" s="38">
        <v>469.08333333333331</v>
      </c>
      <c r="G105" s="39">
        <v>464.26666666666665</v>
      </c>
      <c r="H105" s="39">
        <v>458.58333333333331</v>
      </c>
      <c r="I105" s="39">
        <v>453.76666666666665</v>
      </c>
      <c r="J105" s="39">
        <v>474.76666666666665</v>
      </c>
      <c r="K105" s="39">
        <v>479.58333333333337</v>
      </c>
      <c r="L105" s="39">
        <v>485.26666666666665</v>
      </c>
      <c r="M105" s="31">
        <v>473.9</v>
      </c>
      <c r="N105" s="31">
        <v>463.4</v>
      </c>
      <c r="O105" s="244">
        <v>11031625</v>
      </c>
      <c r="P105" s="245">
        <v>7.3741970021413278E-2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45197</v>
      </c>
      <c r="E106" s="38">
        <v>433.05</v>
      </c>
      <c r="F106" s="38">
        <v>430.58333333333331</v>
      </c>
      <c r="G106" s="39">
        <v>426.66666666666663</v>
      </c>
      <c r="H106" s="39">
        <v>420.2833333333333</v>
      </c>
      <c r="I106" s="39">
        <v>416.36666666666662</v>
      </c>
      <c r="J106" s="39">
        <v>436.96666666666664</v>
      </c>
      <c r="K106" s="39">
        <v>440.88333333333327</v>
      </c>
      <c r="L106" s="39">
        <v>447.26666666666665</v>
      </c>
      <c r="M106" s="31">
        <v>434.5</v>
      </c>
      <c r="N106" s="31">
        <v>424.2</v>
      </c>
      <c r="O106" s="244">
        <v>19178000</v>
      </c>
      <c r="P106" s="245">
        <v>7.036336904011762E-3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45197</v>
      </c>
      <c r="E107" s="38">
        <v>255.6</v>
      </c>
      <c r="F107" s="38">
        <v>255.86666666666667</v>
      </c>
      <c r="G107" s="39">
        <v>251.08333333333337</v>
      </c>
      <c r="H107" s="39">
        <v>246.56666666666669</v>
      </c>
      <c r="I107" s="39">
        <v>241.78333333333339</v>
      </c>
      <c r="J107" s="39">
        <v>260.38333333333333</v>
      </c>
      <c r="K107" s="39">
        <v>265.16666666666663</v>
      </c>
      <c r="L107" s="39">
        <v>269.68333333333334</v>
      </c>
      <c r="M107" s="31">
        <v>260.64999999999998</v>
      </c>
      <c r="N107" s="31">
        <v>251.35</v>
      </c>
      <c r="O107" s="244">
        <v>25781000</v>
      </c>
      <c r="P107" s="245">
        <v>-2.0277716552788184E-2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45197</v>
      </c>
      <c r="E108" s="38">
        <v>3277.45</v>
      </c>
      <c r="F108" s="38">
        <v>3260.0666666666671</v>
      </c>
      <c r="G108" s="39">
        <v>3227.6333333333341</v>
      </c>
      <c r="H108" s="39">
        <v>3177.8166666666671</v>
      </c>
      <c r="I108" s="39">
        <v>3145.3833333333341</v>
      </c>
      <c r="J108" s="39">
        <v>3309.8833333333341</v>
      </c>
      <c r="K108" s="39">
        <v>3342.3166666666675</v>
      </c>
      <c r="L108" s="39">
        <v>3392.1333333333341</v>
      </c>
      <c r="M108" s="31">
        <v>3292.5</v>
      </c>
      <c r="N108" s="31">
        <v>3210.25</v>
      </c>
      <c r="O108" s="244">
        <v>631800</v>
      </c>
      <c r="P108" s="245">
        <v>-5.3057553956834536E-2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45197</v>
      </c>
      <c r="E109" s="38">
        <v>2469.15</v>
      </c>
      <c r="F109" s="38">
        <v>2466.6</v>
      </c>
      <c r="G109" s="39">
        <v>2452.5499999999997</v>
      </c>
      <c r="H109" s="39">
        <v>2435.9499999999998</v>
      </c>
      <c r="I109" s="39">
        <v>2421.8999999999996</v>
      </c>
      <c r="J109" s="39">
        <v>2483.1999999999998</v>
      </c>
      <c r="K109" s="39">
        <v>2497.25</v>
      </c>
      <c r="L109" s="39">
        <v>2513.85</v>
      </c>
      <c r="M109" s="31">
        <v>2480.65</v>
      </c>
      <c r="N109" s="31">
        <v>2450</v>
      </c>
      <c r="O109" s="244">
        <v>6412500</v>
      </c>
      <c r="P109" s="245">
        <v>-4.0404040404040407E-2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45197</v>
      </c>
      <c r="E110" s="38">
        <v>1414.9</v>
      </c>
      <c r="F110" s="38">
        <v>1415.7333333333333</v>
      </c>
      <c r="G110" s="39">
        <v>1403.1666666666667</v>
      </c>
      <c r="H110" s="39">
        <v>1391.4333333333334</v>
      </c>
      <c r="I110" s="39">
        <v>1378.8666666666668</v>
      </c>
      <c r="J110" s="39">
        <v>1427.4666666666667</v>
      </c>
      <c r="K110" s="39">
        <v>1440.0333333333333</v>
      </c>
      <c r="L110" s="39">
        <v>1451.7666666666667</v>
      </c>
      <c r="M110" s="31">
        <v>1428.3</v>
      </c>
      <c r="N110" s="31">
        <v>1404</v>
      </c>
      <c r="O110" s="244">
        <v>20283500</v>
      </c>
      <c r="P110" s="245">
        <v>5.6022408963585435E-3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45197</v>
      </c>
      <c r="E111" s="38">
        <v>186.05</v>
      </c>
      <c r="F111" s="38">
        <v>183.51666666666665</v>
      </c>
      <c r="G111" s="39">
        <v>178.5333333333333</v>
      </c>
      <c r="H111" s="39">
        <v>171.01666666666665</v>
      </c>
      <c r="I111" s="39">
        <v>166.0333333333333</v>
      </c>
      <c r="J111" s="39">
        <v>191.0333333333333</v>
      </c>
      <c r="K111" s="39">
        <v>196.01666666666665</v>
      </c>
      <c r="L111" s="39">
        <v>203.5333333333333</v>
      </c>
      <c r="M111" s="31">
        <v>188.5</v>
      </c>
      <c r="N111" s="31">
        <v>176</v>
      </c>
      <c r="O111" s="244">
        <v>88430600</v>
      </c>
      <c r="P111" s="245">
        <v>1.7009462735590834E-2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45197</v>
      </c>
      <c r="E112" s="38">
        <v>1481.25</v>
      </c>
      <c r="F112" s="38">
        <v>1478.7333333333333</v>
      </c>
      <c r="G112" s="39">
        <v>1470.6166666666668</v>
      </c>
      <c r="H112" s="39">
        <v>1459.9833333333333</v>
      </c>
      <c r="I112" s="39">
        <v>1451.8666666666668</v>
      </c>
      <c r="J112" s="39">
        <v>1489.3666666666668</v>
      </c>
      <c r="K112" s="39">
        <v>1497.4833333333331</v>
      </c>
      <c r="L112" s="39">
        <v>1508.1166666666668</v>
      </c>
      <c r="M112" s="31">
        <v>1486.85</v>
      </c>
      <c r="N112" s="31">
        <v>1468.1</v>
      </c>
      <c r="O112" s="244">
        <v>23804000</v>
      </c>
      <c r="P112" s="245">
        <v>-2.7519037814164787E-2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45197</v>
      </c>
      <c r="E113" s="38">
        <v>91.8</v>
      </c>
      <c r="F113" s="38">
        <v>91.533333333333346</v>
      </c>
      <c r="G113" s="39">
        <v>91.116666666666688</v>
      </c>
      <c r="H113" s="39">
        <v>90.433333333333337</v>
      </c>
      <c r="I113" s="39">
        <v>90.01666666666668</v>
      </c>
      <c r="J113" s="39">
        <v>92.216666666666697</v>
      </c>
      <c r="K113" s="39">
        <v>92.633333333333354</v>
      </c>
      <c r="L113" s="39">
        <v>93.316666666666706</v>
      </c>
      <c r="M113" s="31">
        <v>91.95</v>
      </c>
      <c r="N113" s="31">
        <v>90.85</v>
      </c>
      <c r="O113" s="244">
        <v>103584000</v>
      </c>
      <c r="P113" s="245">
        <v>-2.9094321914594086E-3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45197</v>
      </c>
      <c r="E114" s="38">
        <v>899.8</v>
      </c>
      <c r="F114" s="38">
        <v>898.5</v>
      </c>
      <c r="G114" s="39">
        <v>890.1</v>
      </c>
      <c r="H114" s="39">
        <v>880.4</v>
      </c>
      <c r="I114" s="39">
        <v>872</v>
      </c>
      <c r="J114" s="39">
        <v>908.2</v>
      </c>
      <c r="K114" s="39">
        <v>916.60000000000014</v>
      </c>
      <c r="L114" s="39">
        <v>926.30000000000007</v>
      </c>
      <c r="M114" s="31">
        <v>906.9</v>
      </c>
      <c r="N114" s="31">
        <v>888.8</v>
      </c>
      <c r="O114" s="244">
        <v>1630850</v>
      </c>
      <c r="P114" s="245">
        <v>4.716193656093489E-2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45197</v>
      </c>
      <c r="E115" s="38">
        <v>712.6</v>
      </c>
      <c r="F115" s="38">
        <v>711.13333333333333</v>
      </c>
      <c r="G115" s="39">
        <v>701.81666666666661</v>
      </c>
      <c r="H115" s="39">
        <v>691.0333333333333</v>
      </c>
      <c r="I115" s="39">
        <v>681.71666666666658</v>
      </c>
      <c r="J115" s="39">
        <v>721.91666666666663</v>
      </c>
      <c r="K115" s="39">
        <v>731.23333333333346</v>
      </c>
      <c r="L115" s="39">
        <v>742.01666666666665</v>
      </c>
      <c r="M115" s="31">
        <v>720.45</v>
      </c>
      <c r="N115" s="31">
        <v>700.35</v>
      </c>
      <c r="O115" s="244">
        <v>14398125</v>
      </c>
      <c r="P115" s="245">
        <v>1.0811474906321027E-2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45197</v>
      </c>
      <c r="E116" s="38">
        <v>448.95</v>
      </c>
      <c r="F116" s="38">
        <v>447.41666666666669</v>
      </c>
      <c r="G116" s="39">
        <v>445.13333333333338</v>
      </c>
      <c r="H116" s="39">
        <v>441.31666666666672</v>
      </c>
      <c r="I116" s="39">
        <v>439.03333333333342</v>
      </c>
      <c r="J116" s="39">
        <v>451.23333333333335</v>
      </c>
      <c r="K116" s="39">
        <v>453.51666666666665</v>
      </c>
      <c r="L116" s="39">
        <v>457.33333333333331</v>
      </c>
      <c r="M116" s="31">
        <v>449.7</v>
      </c>
      <c r="N116" s="31">
        <v>443.6</v>
      </c>
      <c r="O116" s="244">
        <v>66398400</v>
      </c>
      <c r="P116" s="245">
        <v>5.7925351429956376E-3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45197</v>
      </c>
      <c r="E117" s="38">
        <v>706.6</v>
      </c>
      <c r="F117" s="38">
        <v>706.19999999999993</v>
      </c>
      <c r="G117" s="39">
        <v>699.39999999999986</v>
      </c>
      <c r="H117" s="39">
        <v>692.19999999999993</v>
      </c>
      <c r="I117" s="39">
        <v>685.39999999999986</v>
      </c>
      <c r="J117" s="39">
        <v>713.39999999999986</v>
      </c>
      <c r="K117" s="39">
        <v>720.19999999999982</v>
      </c>
      <c r="L117" s="39">
        <v>727.39999999999986</v>
      </c>
      <c r="M117" s="31">
        <v>713</v>
      </c>
      <c r="N117" s="31">
        <v>699</v>
      </c>
      <c r="O117" s="244">
        <v>24618750</v>
      </c>
      <c r="P117" s="245">
        <v>3.2601497631297438E-3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45197</v>
      </c>
      <c r="E118" s="38">
        <v>3427.15</v>
      </c>
      <c r="F118" s="38">
        <v>3442.1166666666663</v>
      </c>
      <c r="G118" s="39">
        <v>3385.2333333333327</v>
      </c>
      <c r="H118" s="39">
        <v>3343.3166666666662</v>
      </c>
      <c r="I118" s="39">
        <v>3286.4333333333325</v>
      </c>
      <c r="J118" s="39">
        <v>3484.0333333333328</v>
      </c>
      <c r="K118" s="39">
        <v>3540.916666666667</v>
      </c>
      <c r="L118" s="39">
        <v>3582.833333333333</v>
      </c>
      <c r="M118" s="31">
        <v>3499</v>
      </c>
      <c r="N118" s="31">
        <v>3400.2</v>
      </c>
      <c r="O118" s="244">
        <v>719250</v>
      </c>
      <c r="P118" s="245">
        <v>0.11123986095017381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45197</v>
      </c>
      <c r="E119" s="38">
        <v>817.3</v>
      </c>
      <c r="F119" s="38">
        <v>814.75</v>
      </c>
      <c r="G119" s="39">
        <v>808.95</v>
      </c>
      <c r="H119" s="39">
        <v>800.6</v>
      </c>
      <c r="I119" s="39">
        <v>794.80000000000007</v>
      </c>
      <c r="J119" s="39">
        <v>823.1</v>
      </c>
      <c r="K119" s="39">
        <v>828.9</v>
      </c>
      <c r="L119" s="39">
        <v>837.25</v>
      </c>
      <c r="M119" s="31">
        <v>820.55</v>
      </c>
      <c r="N119" s="31">
        <v>806.4</v>
      </c>
      <c r="O119" s="244">
        <v>18674550</v>
      </c>
      <c r="P119" s="245">
        <v>-4.9633146309883474E-3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45197</v>
      </c>
      <c r="E120" s="38">
        <v>536.6</v>
      </c>
      <c r="F120" s="38">
        <v>535.6</v>
      </c>
      <c r="G120" s="39">
        <v>529.1</v>
      </c>
      <c r="H120" s="39">
        <v>521.6</v>
      </c>
      <c r="I120" s="39">
        <v>515.1</v>
      </c>
      <c r="J120" s="39">
        <v>543.1</v>
      </c>
      <c r="K120" s="39">
        <v>549.6</v>
      </c>
      <c r="L120" s="39">
        <v>557.1</v>
      </c>
      <c r="M120" s="31">
        <v>542.1</v>
      </c>
      <c r="N120" s="31">
        <v>528.1</v>
      </c>
      <c r="O120" s="244">
        <v>15925000</v>
      </c>
      <c r="P120" s="245">
        <v>1.4977692797960485E-2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45197</v>
      </c>
      <c r="E121" s="38">
        <v>1780.2</v>
      </c>
      <c r="F121" s="38">
        <v>1779.4166666666667</v>
      </c>
      <c r="G121" s="39">
        <v>1771.8833333333334</v>
      </c>
      <c r="H121" s="39">
        <v>1763.5666666666666</v>
      </c>
      <c r="I121" s="39">
        <v>1756.0333333333333</v>
      </c>
      <c r="J121" s="39">
        <v>1787.7333333333336</v>
      </c>
      <c r="K121" s="39">
        <v>1795.2666666666669</v>
      </c>
      <c r="L121" s="39">
        <v>1803.5833333333337</v>
      </c>
      <c r="M121" s="31">
        <v>1786.95</v>
      </c>
      <c r="N121" s="31">
        <v>1771.1</v>
      </c>
      <c r="O121" s="244">
        <v>30360800</v>
      </c>
      <c r="P121" s="245">
        <v>3.9055976125614317E-2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45197</v>
      </c>
      <c r="E122" s="38">
        <v>128.6</v>
      </c>
      <c r="F122" s="38">
        <v>128.6</v>
      </c>
      <c r="G122" s="39">
        <v>126.79999999999998</v>
      </c>
      <c r="H122" s="39">
        <v>124.99999999999999</v>
      </c>
      <c r="I122" s="39">
        <v>123.19999999999997</v>
      </c>
      <c r="J122" s="39">
        <v>130.39999999999998</v>
      </c>
      <c r="K122" s="39">
        <v>132.19999999999999</v>
      </c>
      <c r="L122" s="39">
        <v>134</v>
      </c>
      <c r="M122" s="31">
        <v>130.4</v>
      </c>
      <c r="N122" s="31">
        <v>126.8</v>
      </c>
      <c r="O122" s="244">
        <v>65671716</v>
      </c>
      <c r="P122" s="245">
        <v>5.3278688524590161E-3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45197</v>
      </c>
      <c r="E123" s="38">
        <v>2247.9499999999998</v>
      </c>
      <c r="F123" s="38">
        <v>2240.0333333333333</v>
      </c>
      <c r="G123" s="39">
        <v>2220.3666666666668</v>
      </c>
      <c r="H123" s="39">
        <v>2192.7833333333333</v>
      </c>
      <c r="I123" s="39">
        <v>2173.1166666666668</v>
      </c>
      <c r="J123" s="39">
        <v>2267.6166666666668</v>
      </c>
      <c r="K123" s="39">
        <v>2287.2833333333338</v>
      </c>
      <c r="L123" s="39">
        <v>2314.8666666666668</v>
      </c>
      <c r="M123" s="31">
        <v>2259.6999999999998</v>
      </c>
      <c r="N123" s="31">
        <v>2212.4499999999998</v>
      </c>
      <c r="O123" s="244">
        <v>608400</v>
      </c>
      <c r="P123" s="245">
        <v>-8.7976539589442824E-3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45197</v>
      </c>
      <c r="E124" s="38">
        <v>408.45</v>
      </c>
      <c r="F124" s="38">
        <v>408.05</v>
      </c>
      <c r="G124" s="39">
        <v>403.40000000000003</v>
      </c>
      <c r="H124" s="39">
        <v>398.35</v>
      </c>
      <c r="I124" s="39">
        <v>393.70000000000005</v>
      </c>
      <c r="J124" s="39">
        <v>413.1</v>
      </c>
      <c r="K124" s="39">
        <v>417.75</v>
      </c>
      <c r="L124" s="39">
        <v>422.8</v>
      </c>
      <c r="M124" s="31">
        <v>412.7</v>
      </c>
      <c r="N124" s="31">
        <v>403</v>
      </c>
      <c r="O124" s="244">
        <v>10859600</v>
      </c>
      <c r="P124" s="245">
        <v>3.2153821295847471E-2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45197</v>
      </c>
      <c r="E125" s="38">
        <v>451.9</v>
      </c>
      <c r="F125" s="38">
        <v>451.76666666666665</v>
      </c>
      <c r="G125" s="39">
        <v>447.5333333333333</v>
      </c>
      <c r="H125" s="39">
        <v>443.16666666666663</v>
      </c>
      <c r="I125" s="39">
        <v>438.93333333333328</v>
      </c>
      <c r="J125" s="39">
        <v>456.13333333333333</v>
      </c>
      <c r="K125" s="39">
        <v>460.36666666666667</v>
      </c>
      <c r="L125" s="39">
        <v>464.73333333333335</v>
      </c>
      <c r="M125" s="31">
        <v>456</v>
      </c>
      <c r="N125" s="31">
        <v>447.4</v>
      </c>
      <c r="O125" s="244">
        <v>21110000</v>
      </c>
      <c r="P125" s="245">
        <v>-2.3498936071792025E-2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45197</v>
      </c>
      <c r="E126" s="38">
        <v>2732.9</v>
      </c>
      <c r="F126" s="38">
        <v>2732.75</v>
      </c>
      <c r="G126" s="39">
        <v>2715.5</v>
      </c>
      <c r="H126" s="39">
        <v>2698.1</v>
      </c>
      <c r="I126" s="39">
        <v>2680.85</v>
      </c>
      <c r="J126" s="39">
        <v>2750.15</v>
      </c>
      <c r="K126" s="39">
        <v>2767.4</v>
      </c>
      <c r="L126" s="39">
        <v>2784.8</v>
      </c>
      <c r="M126" s="31">
        <v>2750</v>
      </c>
      <c r="N126" s="31">
        <v>2715.35</v>
      </c>
      <c r="O126" s="244">
        <v>6448500</v>
      </c>
      <c r="P126" s="245">
        <v>-7.4344292574806056E-3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45197</v>
      </c>
      <c r="E127" s="38">
        <v>5417.35</v>
      </c>
      <c r="F127" s="38">
        <v>5428.3666666666668</v>
      </c>
      <c r="G127" s="39">
        <v>5359.9833333333336</v>
      </c>
      <c r="H127" s="39">
        <v>5302.6166666666668</v>
      </c>
      <c r="I127" s="39">
        <v>5234.2333333333336</v>
      </c>
      <c r="J127" s="39">
        <v>5485.7333333333336</v>
      </c>
      <c r="K127" s="39">
        <v>5554.1166666666668</v>
      </c>
      <c r="L127" s="39">
        <v>5611.4833333333336</v>
      </c>
      <c r="M127" s="31">
        <v>5496.75</v>
      </c>
      <c r="N127" s="31">
        <v>5371</v>
      </c>
      <c r="O127" s="244">
        <v>1569000</v>
      </c>
      <c r="P127" s="245">
        <v>-1.5992474129821261E-2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45197</v>
      </c>
      <c r="E128" s="38">
        <v>4601.45</v>
      </c>
      <c r="F128" s="38">
        <v>4617.6166666666668</v>
      </c>
      <c r="G128" s="39">
        <v>4540.2333333333336</v>
      </c>
      <c r="H128" s="39">
        <v>4479.0166666666664</v>
      </c>
      <c r="I128" s="39">
        <v>4401.6333333333332</v>
      </c>
      <c r="J128" s="39">
        <v>4678.8333333333339</v>
      </c>
      <c r="K128" s="39">
        <v>4756.2166666666672</v>
      </c>
      <c r="L128" s="39">
        <v>4817.4333333333343</v>
      </c>
      <c r="M128" s="31">
        <v>4695</v>
      </c>
      <c r="N128" s="31">
        <v>4556.3999999999996</v>
      </c>
      <c r="O128" s="244">
        <v>752800</v>
      </c>
      <c r="P128" s="245">
        <v>0.1199047902409997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45197</v>
      </c>
      <c r="E129" s="38">
        <v>1146.0999999999999</v>
      </c>
      <c r="F129" s="38">
        <v>1139.3</v>
      </c>
      <c r="G129" s="39">
        <v>1129.8999999999999</v>
      </c>
      <c r="H129" s="39">
        <v>1113.6999999999998</v>
      </c>
      <c r="I129" s="39">
        <v>1104.2999999999997</v>
      </c>
      <c r="J129" s="39">
        <v>1155.5</v>
      </c>
      <c r="K129" s="39">
        <v>1164.9000000000001</v>
      </c>
      <c r="L129" s="39">
        <v>1181.1000000000001</v>
      </c>
      <c r="M129" s="31">
        <v>1148.7</v>
      </c>
      <c r="N129" s="31">
        <v>1123.0999999999999</v>
      </c>
      <c r="O129" s="244">
        <v>7014200</v>
      </c>
      <c r="P129" s="245">
        <v>0.17232561443386846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45197</v>
      </c>
      <c r="E130" s="38">
        <v>1579.7</v>
      </c>
      <c r="F130" s="38">
        <v>1575.8666666666668</v>
      </c>
      <c r="G130" s="39">
        <v>1569.1333333333337</v>
      </c>
      <c r="H130" s="39">
        <v>1558.5666666666668</v>
      </c>
      <c r="I130" s="39">
        <v>1551.8333333333337</v>
      </c>
      <c r="J130" s="39">
        <v>1586.4333333333336</v>
      </c>
      <c r="K130" s="39">
        <v>1593.1666666666667</v>
      </c>
      <c r="L130" s="39">
        <v>1603.7333333333336</v>
      </c>
      <c r="M130" s="31">
        <v>1582.6</v>
      </c>
      <c r="N130" s="31">
        <v>1565.3</v>
      </c>
      <c r="O130" s="244">
        <v>14502600</v>
      </c>
      <c r="P130" s="245">
        <v>4.3143147995540259E-3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45197</v>
      </c>
      <c r="E131" s="38">
        <v>289.89999999999998</v>
      </c>
      <c r="F131" s="38">
        <v>289.33333333333331</v>
      </c>
      <c r="G131" s="39">
        <v>286.86666666666662</v>
      </c>
      <c r="H131" s="39">
        <v>283.83333333333331</v>
      </c>
      <c r="I131" s="39">
        <v>281.36666666666662</v>
      </c>
      <c r="J131" s="39">
        <v>292.36666666666662</v>
      </c>
      <c r="K131" s="39">
        <v>294.83333333333331</v>
      </c>
      <c r="L131" s="39">
        <v>297.86666666666662</v>
      </c>
      <c r="M131" s="31">
        <v>291.8</v>
      </c>
      <c r="N131" s="31">
        <v>286.3</v>
      </c>
      <c r="O131" s="244">
        <v>44516000</v>
      </c>
      <c r="P131" s="245">
        <v>1.8113621809532521E-2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45197</v>
      </c>
      <c r="E132" s="38">
        <v>147.80000000000001</v>
      </c>
      <c r="F132" s="38">
        <v>148.66666666666666</v>
      </c>
      <c r="G132" s="39">
        <v>145.33333333333331</v>
      </c>
      <c r="H132" s="39">
        <v>142.86666666666665</v>
      </c>
      <c r="I132" s="39">
        <v>139.5333333333333</v>
      </c>
      <c r="J132" s="39">
        <v>151.13333333333333</v>
      </c>
      <c r="K132" s="39">
        <v>154.46666666666664</v>
      </c>
      <c r="L132" s="39">
        <v>156.93333333333334</v>
      </c>
      <c r="M132" s="31">
        <v>152</v>
      </c>
      <c r="N132" s="31">
        <v>146.19999999999999</v>
      </c>
      <c r="O132" s="244">
        <v>82284000</v>
      </c>
      <c r="P132" s="245">
        <v>3.9805898855106527E-2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45197</v>
      </c>
      <c r="E133" s="38">
        <v>591.29999999999995</v>
      </c>
      <c r="F133" s="38">
        <v>587.68333333333339</v>
      </c>
      <c r="G133" s="39">
        <v>582.76666666666677</v>
      </c>
      <c r="H133" s="39">
        <v>574.23333333333335</v>
      </c>
      <c r="I133" s="39">
        <v>569.31666666666672</v>
      </c>
      <c r="J133" s="39">
        <v>596.21666666666681</v>
      </c>
      <c r="K133" s="39">
        <v>601.13333333333333</v>
      </c>
      <c r="L133" s="39">
        <v>609.66666666666686</v>
      </c>
      <c r="M133" s="31">
        <v>592.6</v>
      </c>
      <c r="N133" s="31">
        <v>579.15</v>
      </c>
      <c r="O133" s="244">
        <v>11697600</v>
      </c>
      <c r="P133" s="245">
        <v>3.2189750105887337E-2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45197</v>
      </c>
      <c r="E134" s="38">
        <v>10253.9</v>
      </c>
      <c r="F134" s="38">
        <v>10246.483333333334</v>
      </c>
      <c r="G134" s="39">
        <v>10167.466666666667</v>
      </c>
      <c r="H134" s="39">
        <v>10081.033333333333</v>
      </c>
      <c r="I134" s="39">
        <v>10002.016666666666</v>
      </c>
      <c r="J134" s="39">
        <v>10332.916666666668</v>
      </c>
      <c r="K134" s="39">
        <v>10411.933333333334</v>
      </c>
      <c r="L134" s="39">
        <v>10498.366666666669</v>
      </c>
      <c r="M134" s="31">
        <v>10325.5</v>
      </c>
      <c r="N134" s="31">
        <v>10160.049999999999</v>
      </c>
      <c r="O134" s="244">
        <v>2951200</v>
      </c>
      <c r="P134" s="245">
        <v>1.7444666620699167E-2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45197</v>
      </c>
      <c r="E135" s="38">
        <v>1065.2</v>
      </c>
      <c r="F135" s="38">
        <v>1055.4000000000001</v>
      </c>
      <c r="G135" s="39">
        <v>1035.9500000000003</v>
      </c>
      <c r="H135" s="39">
        <v>1006.7000000000003</v>
      </c>
      <c r="I135" s="39">
        <v>987.25000000000045</v>
      </c>
      <c r="J135" s="39">
        <v>1084.6500000000001</v>
      </c>
      <c r="K135" s="39">
        <v>1104.0999999999999</v>
      </c>
      <c r="L135" s="39">
        <v>1133.3499999999999</v>
      </c>
      <c r="M135" s="31">
        <v>1074.8499999999999</v>
      </c>
      <c r="N135" s="31">
        <v>1026.1500000000001</v>
      </c>
      <c r="O135" s="244">
        <v>10541300</v>
      </c>
      <c r="P135" s="245">
        <v>0.13276666165187304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45197</v>
      </c>
      <c r="E136" s="38">
        <v>1783.2</v>
      </c>
      <c r="F136" s="38">
        <v>1782.9333333333332</v>
      </c>
      <c r="G136" s="39">
        <v>1766.8666666666663</v>
      </c>
      <c r="H136" s="39">
        <v>1750.5333333333331</v>
      </c>
      <c r="I136" s="39">
        <v>1734.4666666666662</v>
      </c>
      <c r="J136" s="39">
        <v>1799.2666666666664</v>
      </c>
      <c r="K136" s="39">
        <v>1815.3333333333335</v>
      </c>
      <c r="L136" s="39">
        <v>1831.6666666666665</v>
      </c>
      <c r="M136" s="31">
        <v>1799</v>
      </c>
      <c r="N136" s="31">
        <v>1766.6</v>
      </c>
      <c r="O136" s="244">
        <v>3169600</v>
      </c>
      <c r="P136" s="245">
        <v>-1.4550429051113046E-2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45197</v>
      </c>
      <c r="E137" s="38">
        <v>1422.85</v>
      </c>
      <c r="F137" s="38">
        <v>1418.0333333333335</v>
      </c>
      <c r="G137" s="39">
        <v>1405.0666666666671</v>
      </c>
      <c r="H137" s="39">
        <v>1387.2833333333335</v>
      </c>
      <c r="I137" s="39">
        <v>1374.3166666666671</v>
      </c>
      <c r="J137" s="39">
        <v>1435.8166666666671</v>
      </c>
      <c r="K137" s="39">
        <v>1448.7833333333338</v>
      </c>
      <c r="L137" s="39">
        <v>1466.5666666666671</v>
      </c>
      <c r="M137" s="31">
        <v>1431</v>
      </c>
      <c r="N137" s="31">
        <v>1400.25</v>
      </c>
      <c r="O137" s="244">
        <v>1752800</v>
      </c>
      <c r="P137" s="245">
        <v>6.1016949152542375E-2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45197</v>
      </c>
      <c r="E138" s="38">
        <v>937.65</v>
      </c>
      <c r="F138" s="38">
        <v>934.79999999999984</v>
      </c>
      <c r="G138" s="39">
        <v>926.89999999999964</v>
      </c>
      <c r="H138" s="39">
        <v>916.14999999999975</v>
      </c>
      <c r="I138" s="39">
        <v>908.24999999999955</v>
      </c>
      <c r="J138" s="39">
        <v>945.54999999999973</v>
      </c>
      <c r="K138" s="39">
        <v>953.45</v>
      </c>
      <c r="L138" s="39">
        <v>964.19999999999982</v>
      </c>
      <c r="M138" s="31">
        <v>942.7</v>
      </c>
      <c r="N138" s="31">
        <v>924.05</v>
      </c>
      <c r="O138" s="244">
        <v>6657600</v>
      </c>
      <c r="P138" s="245">
        <v>1.3395031660983926E-2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45197</v>
      </c>
      <c r="E139" s="38">
        <v>1068.5999999999999</v>
      </c>
      <c r="F139" s="38">
        <v>1062.7166666666667</v>
      </c>
      <c r="G139" s="39">
        <v>1051.4833333333333</v>
      </c>
      <c r="H139" s="39">
        <v>1034.3666666666666</v>
      </c>
      <c r="I139" s="39">
        <v>1023.1333333333332</v>
      </c>
      <c r="J139" s="39">
        <v>1079.8333333333335</v>
      </c>
      <c r="K139" s="39">
        <v>1091.0666666666671</v>
      </c>
      <c r="L139" s="39">
        <v>1108.1833333333336</v>
      </c>
      <c r="M139" s="31">
        <v>1073.95</v>
      </c>
      <c r="N139" s="31">
        <v>1045.5999999999999</v>
      </c>
      <c r="O139" s="244">
        <v>2562400</v>
      </c>
      <c r="P139" s="245">
        <v>0.1006872852233677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45197</v>
      </c>
      <c r="E140" s="38">
        <v>99.6</v>
      </c>
      <c r="F140" s="38">
        <v>99.966666666666654</v>
      </c>
      <c r="G140" s="39">
        <v>98.833333333333314</v>
      </c>
      <c r="H140" s="39">
        <v>98.066666666666663</v>
      </c>
      <c r="I140" s="39">
        <v>96.933333333333323</v>
      </c>
      <c r="J140" s="39">
        <v>100.73333333333331</v>
      </c>
      <c r="K140" s="39">
        <v>101.86666666666666</v>
      </c>
      <c r="L140" s="39">
        <v>102.6333333333333</v>
      </c>
      <c r="M140" s="31">
        <v>101.1</v>
      </c>
      <c r="N140" s="31">
        <v>99.2</v>
      </c>
      <c r="O140" s="244">
        <v>80180300</v>
      </c>
      <c r="P140" s="245">
        <v>-7.1215051872692108E-3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45197</v>
      </c>
      <c r="E141" s="38">
        <v>2484.6999999999998</v>
      </c>
      <c r="F141" s="38">
        <v>2487.6166666666668</v>
      </c>
      <c r="G141" s="39">
        <v>2447.4833333333336</v>
      </c>
      <c r="H141" s="39">
        <v>2410.2666666666669</v>
      </c>
      <c r="I141" s="39">
        <v>2370.1333333333337</v>
      </c>
      <c r="J141" s="39">
        <v>2524.8333333333335</v>
      </c>
      <c r="K141" s="39">
        <v>2564.9666666666667</v>
      </c>
      <c r="L141" s="39">
        <v>2602.1833333333334</v>
      </c>
      <c r="M141" s="31">
        <v>2527.75</v>
      </c>
      <c r="N141" s="31">
        <v>2450.4</v>
      </c>
      <c r="O141" s="244">
        <v>2584725</v>
      </c>
      <c r="P141" s="245">
        <v>-2.4696482307772129E-2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45197</v>
      </c>
      <c r="E142" s="38">
        <v>109573.3</v>
      </c>
      <c r="F142" s="38">
        <v>108884.33333333333</v>
      </c>
      <c r="G142" s="39">
        <v>107972.81666666665</v>
      </c>
      <c r="H142" s="39">
        <v>106372.33333333333</v>
      </c>
      <c r="I142" s="39">
        <v>105460.81666666665</v>
      </c>
      <c r="J142" s="39">
        <v>110484.81666666665</v>
      </c>
      <c r="K142" s="39">
        <v>111396.33333333334</v>
      </c>
      <c r="L142" s="39">
        <v>112996.81666666665</v>
      </c>
      <c r="M142" s="31">
        <v>109795.85</v>
      </c>
      <c r="N142" s="31">
        <v>107283.85</v>
      </c>
      <c r="O142" s="244">
        <v>35490</v>
      </c>
      <c r="P142" s="245">
        <v>1.4579759862778732E-2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45197</v>
      </c>
      <c r="E143" s="38">
        <v>1269.1500000000001</v>
      </c>
      <c r="F143" s="38">
        <v>1274.0833333333333</v>
      </c>
      <c r="G143" s="39">
        <v>1256.6166666666666</v>
      </c>
      <c r="H143" s="39">
        <v>1244.0833333333333</v>
      </c>
      <c r="I143" s="39">
        <v>1226.6166666666666</v>
      </c>
      <c r="J143" s="39">
        <v>1286.6166666666666</v>
      </c>
      <c r="K143" s="39">
        <v>1304.0833333333333</v>
      </c>
      <c r="L143" s="39">
        <v>1316.6166666666666</v>
      </c>
      <c r="M143" s="31">
        <v>1291.55</v>
      </c>
      <c r="N143" s="31">
        <v>1261.55</v>
      </c>
      <c r="O143" s="244">
        <v>6284850</v>
      </c>
      <c r="P143" s="245">
        <v>1.384083044982699E-2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45197</v>
      </c>
      <c r="E144" s="38">
        <v>100.7</v>
      </c>
      <c r="F144" s="38">
        <v>100.91666666666667</v>
      </c>
      <c r="G144" s="39">
        <v>98.783333333333346</v>
      </c>
      <c r="H144" s="39">
        <v>96.866666666666674</v>
      </c>
      <c r="I144" s="39">
        <v>94.733333333333348</v>
      </c>
      <c r="J144" s="39">
        <v>102.83333333333334</v>
      </c>
      <c r="K144" s="39">
        <v>104.96666666666667</v>
      </c>
      <c r="L144" s="39">
        <v>106.88333333333334</v>
      </c>
      <c r="M144" s="31">
        <v>103.05</v>
      </c>
      <c r="N144" s="31">
        <v>99</v>
      </c>
      <c r="O144" s="244">
        <v>68377500</v>
      </c>
      <c r="P144" s="245">
        <v>1.8773047267851155E-2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45197</v>
      </c>
      <c r="E145" s="38">
        <v>4508.25</v>
      </c>
      <c r="F145" s="38">
        <v>4502.4833333333336</v>
      </c>
      <c r="G145" s="39">
        <v>4472.9666666666672</v>
      </c>
      <c r="H145" s="39">
        <v>4437.6833333333334</v>
      </c>
      <c r="I145" s="39">
        <v>4408.166666666667</v>
      </c>
      <c r="J145" s="39">
        <v>4537.7666666666673</v>
      </c>
      <c r="K145" s="39">
        <v>4567.2833333333338</v>
      </c>
      <c r="L145" s="39">
        <v>4602.5666666666675</v>
      </c>
      <c r="M145" s="31">
        <v>4532</v>
      </c>
      <c r="N145" s="31">
        <v>4467.2</v>
      </c>
      <c r="O145" s="244">
        <v>1523550</v>
      </c>
      <c r="P145" s="245">
        <v>-2.9709591134887275E-2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45197</v>
      </c>
      <c r="E146" s="38">
        <v>4708.3</v>
      </c>
      <c r="F146" s="38">
        <v>4679.95</v>
      </c>
      <c r="G146" s="39">
        <v>4603.8999999999996</v>
      </c>
      <c r="H146" s="39">
        <v>4499.5</v>
      </c>
      <c r="I146" s="39">
        <v>4423.45</v>
      </c>
      <c r="J146" s="39">
        <v>4784.3499999999995</v>
      </c>
      <c r="K146" s="39">
        <v>4860.4000000000005</v>
      </c>
      <c r="L146" s="39">
        <v>4964.7999999999993</v>
      </c>
      <c r="M146" s="31">
        <v>4756</v>
      </c>
      <c r="N146" s="31">
        <v>4575.55</v>
      </c>
      <c r="O146" s="244">
        <v>728700</v>
      </c>
      <c r="P146" s="245">
        <v>1.39845543727823E-2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45197</v>
      </c>
      <c r="E147" s="38">
        <v>22132.85</v>
      </c>
      <c r="F147" s="38">
        <v>22080.3</v>
      </c>
      <c r="G147" s="39">
        <v>21920.649999999998</v>
      </c>
      <c r="H147" s="39">
        <v>21708.449999999997</v>
      </c>
      <c r="I147" s="39">
        <v>21548.799999999996</v>
      </c>
      <c r="J147" s="39">
        <v>22292.5</v>
      </c>
      <c r="K147" s="39">
        <v>22452.15</v>
      </c>
      <c r="L147" s="39">
        <v>22664.350000000002</v>
      </c>
      <c r="M147" s="31">
        <v>22239.95</v>
      </c>
      <c r="N147" s="31">
        <v>21868.1</v>
      </c>
      <c r="O147" s="244">
        <v>326880</v>
      </c>
      <c r="P147" s="245">
        <v>0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45197</v>
      </c>
      <c r="E148" s="38">
        <v>142.55000000000001</v>
      </c>
      <c r="F148" s="38">
        <v>142.26666666666668</v>
      </c>
      <c r="G148" s="39">
        <v>139.98333333333335</v>
      </c>
      <c r="H148" s="39">
        <v>137.41666666666666</v>
      </c>
      <c r="I148" s="39">
        <v>135.13333333333333</v>
      </c>
      <c r="J148" s="39">
        <v>144.83333333333337</v>
      </c>
      <c r="K148" s="39">
        <v>147.11666666666673</v>
      </c>
      <c r="L148" s="39">
        <v>149.68333333333339</v>
      </c>
      <c r="M148" s="31">
        <v>144.55000000000001</v>
      </c>
      <c r="N148" s="31">
        <v>139.69999999999999</v>
      </c>
      <c r="O148" s="244">
        <v>113481000</v>
      </c>
      <c r="P148" s="245">
        <v>-7.9855237795523389E-3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45197</v>
      </c>
      <c r="E149" s="38">
        <v>232.9</v>
      </c>
      <c r="F149" s="38">
        <v>233.05000000000004</v>
      </c>
      <c r="G149" s="39">
        <v>229.55000000000007</v>
      </c>
      <c r="H149" s="39">
        <v>226.20000000000002</v>
      </c>
      <c r="I149" s="39">
        <v>222.70000000000005</v>
      </c>
      <c r="J149" s="39">
        <v>236.40000000000009</v>
      </c>
      <c r="K149" s="39">
        <v>239.90000000000003</v>
      </c>
      <c r="L149" s="39">
        <v>243.25000000000011</v>
      </c>
      <c r="M149" s="31">
        <v>236.55</v>
      </c>
      <c r="N149" s="31">
        <v>229.7</v>
      </c>
      <c r="O149" s="244">
        <v>63495000</v>
      </c>
      <c r="P149" s="245">
        <v>-1.2550153960996548E-2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45197</v>
      </c>
      <c r="E150" s="38">
        <v>1151.9000000000001</v>
      </c>
      <c r="F150" s="38">
        <v>1154.45</v>
      </c>
      <c r="G150" s="39">
        <v>1142.3500000000001</v>
      </c>
      <c r="H150" s="39">
        <v>1132.8000000000002</v>
      </c>
      <c r="I150" s="39">
        <v>1120.7000000000003</v>
      </c>
      <c r="J150" s="39">
        <v>1164</v>
      </c>
      <c r="K150" s="39">
        <v>1176.0999999999999</v>
      </c>
      <c r="L150" s="39">
        <v>1185.6499999999999</v>
      </c>
      <c r="M150" s="31">
        <v>1166.55</v>
      </c>
      <c r="N150" s="31">
        <v>1144.9000000000001</v>
      </c>
      <c r="O150" s="244">
        <v>6495300</v>
      </c>
      <c r="P150" s="245">
        <v>4.3126684636118597E-4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45197</v>
      </c>
      <c r="E151" s="38">
        <v>4230.05</v>
      </c>
      <c r="F151" s="38">
        <v>4228.2833333333328</v>
      </c>
      <c r="G151" s="39">
        <v>4211.5666666666657</v>
      </c>
      <c r="H151" s="39">
        <v>4193.083333333333</v>
      </c>
      <c r="I151" s="39">
        <v>4176.3666666666659</v>
      </c>
      <c r="J151" s="39">
        <v>4246.7666666666655</v>
      </c>
      <c r="K151" s="39">
        <v>4263.4833333333327</v>
      </c>
      <c r="L151" s="39">
        <v>4281.9666666666653</v>
      </c>
      <c r="M151" s="31">
        <v>4245</v>
      </c>
      <c r="N151" s="31">
        <v>4209.8</v>
      </c>
      <c r="O151" s="244">
        <v>247400</v>
      </c>
      <c r="P151" s="245">
        <v>-7.1321321321321324E-2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45197</v>
      </c>
      <c r="E152" s="38">
        <v>183.95</v>
      </c>
      <c r="F152" s="38">
        <v>184.69999999999996</v>
      </c>
      <c r="G152" s="39">
        <v>182.44999999999993</v>
      </c>
      <c r="H152" s="39">
        <v>180.94999999999996</v>
      </c>
      <c r="I152" s="39">
        <v>178.69999999999993</v>
      </c>
      <c r="J152" s="39">
        <v>186.19999999999993</v>
      </c>
      <c r="K152" s="39">
        <v>188.45</v>
      </c>
      <c r="L152" s="39">
        <v>189.94999999999993</v>
      </c>
      <c r="M152" s="31">
        <v>186.95</v>
      </c>
      <c r="N152" s="31">
        <v>183.2</v>
      </c>
      <c r="O152" s="244">
        <v>44448250</v>
      </c>
      <c r="P152" s="245">
        <v>8.5611950729448764E-3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45197</v>
      </c>
      <c r="E153" s="38">
        <v>41054.699999999997</v>
      </c>
      <c r="F153" s="38">
        <v>40658.616666666669</v>
      </c>
      <c r="G153" s="39">
        <v>39957.233333333337</v>
      </c>
      <c r="H153" s="39">
        <v>38859.76666666667</v>
      </c>
      <c r="I153" s="39">
        <v>38158.383333333339</v>
      </c>
      <c r="J153" s="39">
        <v>41756.083333333336</v>
      </c>
      <c r="K153" s="39">
        <v>42457.466666666667</v>
      </c>
      <c r="L153" s="39">
        <v>43554.933333333334</v>
      </c>
      <c r="M153" s="31">
        <v>41360</v>
      </c>
      <c r="N153" s="31">
        <v>39561.15</v>
      </c>
      <c r="O153" s="244">
        <v>155955</v>
      </c>
      <c r="P153" s="245">
        <v>5.1582886618792352E-2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45197</v>
      </c>
      <c r="E154" s="38">
        <v>1078.8499999999999</v>
      </c>
      <c r="F154" s="38">
        <v>1086.6333333333334</v>
      </c>
      <c r="G154" s="39">
        <v>1067.3166666666668</v>
      </c>
      <c r="H154" s="39">
        <v>1055.7833333333333</v>
      </c>
      <c r="I154" s="39">
        <v>1036.4666666666667</v>
      </c>
      <c r="J154" s="39">
        <v>1098.166666666667</v>
      </c>
      <c r="K154" s="39">
        <v>1117.4833333333336</v>
      </c>
      <c r="L154" s="39">
        <v>1129.0166666666671</v>
      </c>
      <c r="M154" s="31">
        <v>1105.95</v>
      </c>
      <c r="N154" s="31">
        <v>1075.0999999999999</v>
      </c>
      <c r="O154" s="244">
        <v>9641250</v>
      </c>
      <c r="P154" s="245">
        <v>1.4281205617800221E-2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45197</v>
      </c>
      <c r="E155" s="38">
        <v>5939.25</v>
      </c>
      <c r="F155" s="38">
        <v>5909.4333333333334</v>
      </c>
      <c r="G155" s="39">
        <v>5869.0166666666664</v>
      </c>
      <c r="H155" s="39">
        <v>5798.7833333333328</v>
      </c>
      <c r="I155" s="39">
        <v>5758.3666666666659</v>
      </c>
      <c r="J155" s="39">
        <v>5979.666666666667</v>
      </c>
      <c r="K155" s="39">
        <v>6020.083333333333</v>
      </c>
      <c r="L155" s="39">
        <v>6090.3166666666675</v>
      </c>
      <c r="M155" s="31">
        <v>5949.85</v>
      </c>
      <c r="N155" s="31">
        <v>5839.2</v>
      </c>
      <c r="O155" s="244">
        <v>1288875</v>
      </c>
      <c r="P155" s="245">
        <v>-2.3468575974542563E-2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45197</v>
      </c>
      <c r="E156" s="38">
        <v>246.05</v>
      </c>
      <c r="F156" s="38">
        <v>241.08333333333334</v>
      </c>
      <c r="G156" s="39">
        <v>234.86666666666667</v>
      </c>
      <c r="H156" s="39">
        <v>223.68333333333334</v>
      </c>
      <c r="I156" s="39">
        <v>217.46666666666667</v>
      </c>
      <c r="J156" s="39">
        <v>252.26666666666668</v>
      </c>
      <c r="K156" s="39">
        <v>258.48333333333335</v>
      </c>
      <c r="L156" s="39">
        <v>269.66666666666669</v>
      </c>
      <c r="M156" s="31">
        <v>247.3</v>
      </c>
      <c r="N156" s="31">
        <v>229.9</v>
      </c>
      <c r="O156" s="244">
        <v>21171000</v>
      </c>
      <c r="P156" s="245">
        <v>2.7518928363424577E-2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45197</v>
      </c>
      <c r="E157" s="38">
        <v>258.39999999999998</v>
      </c>
      <c r="F157" s="38">
        <v>259.2833333333333</v>
      </c>
      <c r="G157" s="39">
        <v>254.86666666666662</v>
      </c>
      <c r="H157" s="39">
        <v>251.33333333333331</v>
      </c>
      <c r="I157" s="39">
        <v>246.91666666666663</v>
      </c>
      <c r="J157" s="39">
        <v>262.81666666666661</v>
      </c>
      <c r="K157" s="39">
        <v>267.23333333333335</v>
      </c>
      <c r="L157" s="39">
        <v>270.76666666666659</v>
      </c>
      <c r="M157" s="31">
        <v>263.7</v>
      </c>
      <c r="N157" s="31">
        <v>255.75</v>
      </c>
      <c r="O157" s="244">
        <v>64287800</v>
      </c>
      <c r="P157" s="245">
        <v>1.448715472281244E-3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45197</v>
      </c>
      <c r="E158" s="38">
        <v>2512.75</v>
      </c>
      <c r="F158" s="38">
        <v>2507.5833333333335</v>
      </c>
      <c r="G158" s="39">
        <v>2498.166666666667</v>
      </c>
      <c r="H158" s="39">
        <v>2483.5833333333335</v>
      </c>
      <c r="I158" s="39">
        <v>2474.166666666667</v>
      </c>
      <c r="J158" s="39">
        <v>2522.166666666667</v>
      </c>
      <c r="K158" s="39">
        <v>2531.5833333333339</v>
      </c>
      <c r="L158" s="39">
        <v>2546.166666666667</v>
      </c>
      <c r="M158" s="31">
        <v>2517</v>
      </c>
      <c r="N158" s="31">
        <v>2493</v>
      </c>
      <c r="O158" s="244">
        <v>2698750</v>
      </c>
      <c r="P158" s="245">
        <v>-1.34344726740998E-2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45197</v>
      </c>
      <c r="E159" s="38">
        <v>3640</v>
      </c>
      <c r="F159" s="38">
        <v>3649.75</v>
      </c>
      <c r="G159" s="39">
        <v>3617.3</v>
      </c>
      <c r="H159" s="39">
        <v>3594.6000000000004</v>
      </c>
      <c r="I159" s="39">
        <v>3562.1500000000005</v>
      </c>
      <c r="J159" s="39">
        <v>3672.45</v>
      </c>
      <c r="K159" s="39">
        <v>3704.8999999999996</v>
      </c>
      <c r="L159" s="39">
        <v>3727.5999999999995</v>
      </c>
      <c r="M159" s="31">
        <v>3682.2</v>
      </c>
      <c r="N159" s="31">
        <v>3627.05</v>
      </c>
      <c r="O159" s="244">
        <v>2537250</v>
      </c>
      <c r="P159" s="245">
        <v>2.0205066344993968E-2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45197</v>
      </c>
      <c r="E160" s="38">
        <v>66</v>
      </c>
      <c r="F160" s="38">
        <v>66.55</v>
      </c>
      <c r="G160" s="39">
        <v>65.25</v>
      </c>
      <c r="H160" s="39">
        <v>64.5</v>
      </c>
      <c r="I160" s="39">
        <v>63.2</v>
      </c>
      <c r="J160" s="39">
        <v>67.3</v>
      </c>
      <c r="K160" s="39">
        <v>68.59999999999998</v>
      </c>
      <c r="L160" s="39">
        <v>69.349999999999994</v>
      </c>
      <c r="M160" s="31">
        <v>67.849999999999994</v>
      </c>
      <c r="N160" s="31">
        <v>65.8</v>
      </c>
      <c r="O160" s="244">
        <v>337904000</v>
      </c>
      <c r="P160" s="245">
        <v>7.3720067110681783E-2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45197</v>
      </c>
      <c r="E161" s="38">
        <v>5289.8</v>
      </c>
      <c r="F161" s="38">
        <v>5290.9</v>
      </c>
      <c r="G161" s="39">
        <v>5259.7999999999993</v>
      </c>
      <c r="H161" s="39">
        <v>5229.7999999999993</v>
      </c>
      <c r="I161" s="39">
        <v>5198.6999999999989</v>
      </c>
      <c r="J161" s="39">
        <v>5320.9</v>
      </c>
      <c r="K161" s="39">
        <v>5352</v>
      </c>
      <c r="L161" s="39">
        <v>5382</v>
      </c>
      <c r="M161" s="31">
        <v>5322</v>
      </c>
      <c r="N161" s="31">
        <v>5260.9</v>
      </c>
      <c r="O161" s="244">
        <v>1733700</v>
      </c>
      <c r="P161" s="245">
        <v>-2.0010174665083941E-2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45197</v>
      </c>
      <c r="E162" s="38">
        <v>255.95</v>
      </c>
      <c r="F162" s="38">
        <v>255.9</v>
      </c>
      <c r="G162" s="39">
        <v>253.55</v>
      </c>
      <c r="H162" s="39">
        <v>251.15</v>
      </c>
      <c r="I162" s="39">
        <v>248.8</v>
      </c>
      <c r="J162" s="39">
        <v>258.3</v>
      </c>
      <c r="K162" s="39">
        <v>260.64999999999998</v>
      </c>
      <c r="L162" s="39">
        <v>263.05</v>
      </c>
      <c r="M162" s="31">
        <v>258.25</v>
      </c>
      <c r="N162" s="31">
        <v>253.5</v>
      </c>
      <c r="O162" s="244">
        <v>43383600</v>
      </c>
      <c r="P162" s="245">
        <v>2.756283174521967E-2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45197</v>
      </c>
      <c r="E163" s="38">
        <v>1836.85</v>
      </c>
      <c r="F163" s="38">
        <v>1831.6166666666668</v>
      </c>
      <c r="G163" s="39">
        <v>1815.2333333333336</v>
      </c>
      <c r="H163" s="39">
        <v>1793.6166666666668</v>
      </c>
      <c r="I163" s="39">
        <v>1777.2333333333336</v>
      </c>
      <c r="J163" s="39">
        <v>1853.2333333333336</v>
      </c>
      <c r="K163" s="39">
        <v>1869.6166666666668</v>
      </c>
      <c r="L163" s="39">
        <v>1891.2333333333336</v>
      </c>
      <c r="M163" s="31">
        <v>1848</v>
      </c>
      <c r="N163" s="31">
        <v>1810</v>
      </c>
      <c r="O163" s="244">
        <v>4469674</v>
      </c>
      <c r="P163" s="245">
        <v>-1.0719754977029096E-2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45197</v>
      </c>
      <c r="E164" s="38">
        <v>912.85</v>
      </c>
      <c r="F164" s="38">
        <v>914.6</v>
      </c>
      <c r="G164" s="39">
        <v>905.7</v>
      </c>
      <c r="H164" s="39">
        <v>898.55000000000007</v>
      </c>
      <c r="I164" s="39">
        <v>889.65000000000009</v>
      </c>
      <c r="J164" s="39">
        <v>921.75</v>
      </c>
      <c r="K164" s="39">
        <v>930.64999999999986</v>
      </c>
      <c r="L164" s="39">
        <v>937.8</v>
      </c>
      <c r="M164" s="31">
        <v>923.5</v>
      </c>
      <c r="N164" s="31">
        <v>907.45</v>
      </c>
      <c r="O164" s="244">
        <v>3313300</v>
      </c>
      <c r="P164" s="245">
        <v>6.4549444874774081E-3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45197</v>
      </c>
      <c r="E165" s="38">
        <v>235</v>
      </c>
      <c r="F165" s="38">
        <v>236.4</v>
      </c>
      <c r="G165" s="39">
        <v>232.05</v>
      </c>
      <c r="H165" s="39">
        <v>229.1</v>
      </c>
      <c r="I165" s="39">
        <v>224.75</v>
      </c>
      <c r="J165" s="39">
        <v>239.35000000000002</v>
      </c>
      <c r="K165" s="39">
        <v>243.7</v>
      </c>
      <c r="L165" s="39">
        <v>246.65000000000003</v>
      </c>
      <c r="M165" s="31">
        <v>240.75</v>
      </c>
      <c r="N165" s="31">
        <v>233.45</v>
      </c>
      <c r="O165" s="244">
        <v>44390000</v>
      </c>
      <c r="P165" s="245">
        <v>1.208390332877337E-2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45197</v>
      </c>
      <c r="E166" s="38">
        <v>236.2</v>
      </c>
      <c r="F166" s="38">
        <v>237.61666666666667</v>
      </c>
      <c r="G166" s="39">
        <v>233.68333333333334</v>
      </c>
      <c r="H166" s="39">
        <v>231.16666666666666</v>
      </c>
      <c r="I166" s="39">
        <v>227.23333333333332</v>
      </c>
      <c r="J166" s="39">
        <v>240.13333333333335</v>
      </c>
      <c r="K166" s="39">
        <v>244.06666666666669</v>
      </c>
      <c r="L166" s="39">
        <v>246.58333333333337</v>
      </c>
      <c r="M166" s="31">
        <v>241.55</v>
      </c>
      <c r="N166" s="31">
        <v>235.1</v>
      </c>
      <c r="O166" s="244">
        <v>59872000</v>
      </c>
      <c r="P166" s="245">
        <v>3.0996004959360793E-2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45197</v>
      </c>
      <c r="E167" s="38">
        <v>2439.4499999999998</v>
      </c>
      <c r="F167" s="38">
        <v>2439.4500000000003</v>
      </c>
      <c r="G167" s="39">
        <v>2431.0000000000005</v>
      </c>
      <c r="H167" s="39">
        <v>2422.5500000000002</v>
      </c>
      <c r="I167" s="39">
        <v>2414.1000000000004</v>
      </c>
      <c r="J167" s="39">
        <v>2447.9000000000005</v>
      </c>
      <c r="K167" s="39">
        <v>2456.3500000000004</v>
      </c>
      <c r="L167" s="39">
        <v>2464.8000000000006</v>
      </c>
      <c r="M167" s="31">
        <v>2447.9</v>
      </c>
      <c r="N167" s="31">
        <v>2431</v>
      </c>
      <c r="O167" s="244">
        <v>43880500</v>
      </c>
      <c r="P167" s="245">
        <v>5.1712585686551861E-3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45197</v>
      </c>
      <c r="E168" s="38">
        <v>99.35</v>
      </c>
      <c r="F168" s="38">
        <v>100.03333333333335</v>
      </c>
      <c r="G168" s="39">
        <v>97.616666666666688</v>
      </c>
      <c r="H168" s="39">
        <v>95.88333333333334</v>
      </c>
      <c r="I168" s="39">
        <v>93.466666666666683</v>
      </c>
      <c r="J168" s="39">
        <v>101.76666666666669</v>
      </c>
      <c r="K168" s="39">
        <v>104.18333333333335</v>
      </c>
      <c r="L168" s="39">
        <v>105.9166666666667</v>
      </c>
      <c r="M168" s="31">
        <v>102.45</v>
      </c>
      <c r="N168" s="31">
        <v>98.3</v>
      </c>
      <c r="O168" s="244">
        <v>164544000</v>
      </c>
      <c r="P168" s="245">
        <v>7.1417408970151586E-2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45197</v>
      </c>
      <c r="E169" s="38">
        <v>837.8</v>
      </c>
      <c r="F169" s="38">
        <v>839.7833333333333</v>
      </c>
      <c r="G169" s="39">
        <v>834.51666666666665</v>
      </c>
      <c r="H169" s="39">
        <v>831.23333333333335</v>
      </c>
      <c r="I169" s="39">
        <v>825.9666666666667</v>
      </c>
      <c r="J169" s="39">
        <v>843.06666666666661</v>
      </c>
      <c r="K169" s="39">
        <v>848.33333333333326</v>
      </c>
      <c r="L169" s="39">
        <v>851.61666666666656</v>
      </c>
      <c r="M169" s="31">
        <v>845.05</v>
      </c>
      <c r="N169" s="31">
        <v>836.5</v>
      </c>
      <c r="O169" s="244">
        <v>7971200</v>
      </c>
      <c r="P169" s="245">
        <v>1.3941182456497406E-2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45197</v>
      </c>
      <c r="E170" s="38">
        <v>1323.75</v>
      </c>
      <c r="F170" s="38">
        <v>1323.9166666666667</v>
      </c>
      <c r="G170" s="39">
        <v>1312.8333333333335</v>
      </c>
      <c r="H170" s="39">
        <v>1301.9166666666667</v>
      </c>
      <c r="I170" s="39">
        <v>1290.8333333333335</v>
      </c>
      <c r="J170" s="39">
        <v>1334.8333333333335</v>
      </c>
      <c r="K170" s="39">
        <v>1345.916666666667</v>
      </c>
      <c r="L170" s="39">
        <v>1356.8333333333335</v>
      </c>
      <c r="M170" s="31">
        <v>1335</v>
      </c>
      <c r="N170" s="31">
        <v>1313</v>
      </c>
      <c r="O170" s="244">
        <v>9828000</v>
      </c>
      <c r="P170" s="245">
        <v>-7.6254384627116065E-4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45197</v>
      </c>
      <c r="E171" s="38">
        <v>573.65</v>
      </c>
      <c r="F171" s="38">
        <v>574.05000000000007</v>
      </c>
      <c r="G171" s="39">
        <v>571.10000000000014</v>
      </c>
      <c r="H171" s="39">
        <v>568.55000000000007</v>
      </c>
      <c r="I171" s="39">
        <v>565.60000000000014</v>
      </c>
      <c r="J171" s="39">
        <v>576.60000000000014</v>
      </c>
      <c r="K171" s="39">
        <v>579.55000000000018</v>
      </c>
      <c r="L171" s="39">
        <v>582.10000000000014</v>
      </c>
      <c r="M171" s="31">
        <v>577</v>
      </c>
      <c r="N171" s="31">
        <v>571.5</v>
      </c>
      <c r="O171" s="244">
        <v>100854000</v>
      </c>
      <c r="P171" s="245">
        <v>4.5514624702607726E-2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45197</v>
      </c>
      <c r="E172" s="38">
        <v>25707.35</v>
      </c>
      <c r="F172" s="38">
        <v>25643.783333333336</v>
      </c>
      <c r="G172" s="39">
        <v>25416.116666666672</v>
      </c>
      <c r="H172" s="39">
        <v>25124.883333333335</v>
      </c>
      <c r="I172" s="39">
        <v>24897.216666666671</v>
      </c>
      <c r="J172" s="39">
        <v>25935.016666666674</v>
      </c>
      <c r="K172" s="39">
        <v>26162.683333333338</v>
      </c>
      <c r="L172" s="39">
        <v>26453.916666666675</v>
      </c>
      <c r="M172" s="31">
        <v>25871.45</v>
      </c>
      <c r="N172" s="31">
        <v>25352.55</v>
      </c>
      <c r="O172" s="244">
        <v>174050</v>
      </c>
      <c r="P172" s="245">
        <v>9.1317582258298308E-3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45197</v>
      </c>
      <c r="E173" s="38">
        <v>3969.5</v>
      </c>
      <c r="F173" s="38">
        <v>3954.5166666666664</v>
      </c>
      <c r="G173" s="39">
        <v>3931.0333333333328</v>
      </c>
      <c r="H173" s="39">
        <v>3892.5666666666666</v>
      </c>
      <c r="I173" s="39">
        <v>3869.083333333333</v>
      </c>
      <c r="J173" s="39">
        <v>3992.9833333333327</v>
      </c>
      <c r="K173" s="39">
        <v>4016.4666666666662</v>
      </c>
      <c r="L173" s="39">
        <v>4054.9333333333325</v>
      </c>
      <c r="M173" s="31">
        <v>3978</v>
      </c>
      <c r="N173" s="31">
        <v>3916.05</v>
      </c>
      <c r="O173" s="244">
        <v>1739100</v>
      </c>
      <c r="P173" s="245">
        <v>1.9178082191780823E-2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45197</v>
      </c>
      <c r="E174" s="38">
        <v>2461.9</v>
      </c>
      <c r="F174" s="38">
        <v>2449.2666666666669</v>
      </c>
      <c r="G174" s="39">
        <v>2425.8833333333337</v>
      </c>
      <c r="H174" s="39">
        <v>2389.8666666666668</v>
      </c>
      <c r="I174" s="39">
        <v>2366.4833333333336</v>
      </c>
      <c r="J174" s="39">
        <v>2485.2833333333338</v>
      </c>
      <c r="K174" s="39">
        <v>2508.666666666667</v>
      </c>
      <c r="L174" s="39">
        <v>2544.6833333333338</v>
      </c>
      <c r="M174" s="31">
        <v>2472.65</v>
      </c>
      <c r="N174" s="31">
        <v>2413.25</v>
      </c>
      <c r="O174" s="244">
        <v>3245250</v>
      </c>
      <c r="P174" s="245">
        <v>-0.10930424042815974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45197</v>
      </c>
      <c r="E175" s="38">
        <v>1906.7</v>
      </c>
      <c r="F175" s="38">
        <v>1911.3999999999999</v>
      </c>
      <c r="G175" s="39">
        <v>1887.7999999999997</v>
      </c>
      <c r="H175" s="39">
        <v>1868.8999999999999</v>
      </c>
      <c r="I175" s="39">
        <v>1845.2999999999997</v>
      </c>
      <c r="J175" s="39">
        <v>1930.2999999999997</v>
      </c>
      <c r="K175" s="39">
        <v>1953.8999999999996</v>
      </c>
      <c r="L175" s="39">
        <v>1972.7999999999997</v>
      </c>
      <c r="M175" s="31">
        <v>1935</v>
      </c>
      <c r="N175" s="31">
        <v>1892.5</v>
      </c>
      <c r="O175" s="244">
        <v>7363200</v>
      </c>
      <c r="P175" s="245">
        <v>4.7903680300572113E-2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45197</v>
      </c>
      <c r="E176" s="38">
        <v>1145.7</v>
      </c>
      <c r="F176" s="38">
        <v>1143.9666666666669</v>
      </c>
      <c r="G176" s="39">
        <v>1134.0333333333338</v>
      </c>
      <c r="H176" s="39">
        <v>1122.3666666666668</v>
      </c>
      <c r="I176" s="39">
        <v>1112.4333333333336</v>
      </c>
      <c r="J176" s="39">
        <v>1155.6333333333339</v>
      </c>
      <c r="K176" s="39">
        <v>1165.5666666666668</v>
      </c>
      <c r="L176" s="39">
        <v>1177.233333333334</v>
      </c>
      <c r="M176" s="31">
        <v>1153.9000000000001</v>
      </c>
      <c r="N176" s="31">
        <v>1132.3</v>
      </c>
      <c r="O176" s="244">
        <v>23595600</v>
      </c>
      <c r="P176" s="245">
        <v>5.8070186452382447E-2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45197</v>
      </c>
      <c r="E177" s="38">
        <v>618.65</v>
      </c>
      <c r="F177" s="38">
        <v>617.20000000000005</v>
      </c>
      <c r="G177" s="39">
        <v>611.90000000000009</v>
      </c>
      <c r="H177" s="39">
        <v>605.15000000000009</v>
      </c>
      <c r="I177" s="39">
        <v>599.85000000000014</v>
      </c>
      <c r="J177" s="39">
        <v>623.95000000000005</v>
      </c>
      <c r="K177" s="39">
        <v>629.25</v>
      </c>
      <c r="L177" s="39">
        <v>636</v>
      </c>
      <c r="M177" s="31">
        <v>622.5</v>
      </c>
      <c r="N177" s="31">
        <v>610.45000000000005</v>
      </c>
      <c r="O177" s="244">
        <v>7965000</v>
      </c>
      <c r="P177" s="245">
        <v>-3.3315128345166575E-2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45197</v>
      </c>
      <c r="E178" s="38">
        <v>843.65</v>
      </c>
      <c r="F178" s="38">
        <v>833.36666666666667</v>
      </c>
      <c r="G178" s="39">
        <v>819.58333333333337</v>
      </c>
      <c r="H178" s="39">
        <v>795.51666666666665</v>
      </c>
      <c r="I178" s="39">
        <v>781.73333333333335</v>
      </c>
      <c r="J178" s="39">
        <v>857.43333333333339</v>
      </c>
      <c r="K178" s="39">
        <v>871.2166666666667</v>
      </c>
      <c r="L178" s="39">
        <v>895.28333333333342</v>
      </c>
      <c r="M178" s="31">
        <v>847.15</v>
      </c>
      <c r="N178" s="31">
        <v>809.3</v>
      </c>
      <c r="O178" s="244">
        <v>3933000</v>
      </c>
      <c r="P178" s="245">
        <v>7.1702944942381563E-3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45197</v>
      </c>
      <c r="E179" s="38">
        <v>1095.4000000000001</v>
      </c>
      <c r="F179" s="38">
        <v>1096.1499999999999</v>
      </c>
      <c r="G179" s="39">
        <v>1081.2499999999998</v>
      </c>
      <c r="H179" s="39">
        <v>1067.0999999999999</v>
      </c>
      <c r="I179" s="39">
        <v>1052.1999999999998</v>
      </c>
      <c r="J179" s="39">
        <v>1110.2999999999997</v>
      </c>
      <c r="K179" s="39">
        <v>1125.1999999999998</v>
      </c>
      <c r="L179" s="39">
        <v>1139.3499999999997</v>
      </c>
      <c r="M179" s="31">
        <v>1111.05</v>
      </c>
      <c r="N179" s="31">
        <v>1082</v>
      </c>
      <c r="O179" s="244">
        <v>8462850</v>
      </c>
      <c r="P179" s="245">
        <v>-4.0132047381707557E-3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45197</v>
      </c>
      <c r="E180" s="38">
        <v>1886.85</v>
      </c>
      <c r="F180" s="38">
        <v>1881.1333333333332</v>
      </c>
      <c r="G180" s="39">
        <v>1865.2166666666665</v>
      </c>
      <c r="H180" s="39">
        <v>1843.5833333333333</v>
      </c>
      <c r="I180" s="39">
        <v>1827.6666666666665</v>
      </c>
      <c r="J180" s="39">
        <v>1902.7666666666664</v>
      </c>
      <c r="K180" s="39">
        <v>1918.6833333333334</v>
      </c>
      <c r="L180" s="39">
        <v>1940.3166666666664</v>
      </c>
      <c r="M180" s="31">
        <v>1897.05</v>
      </c>
      <c r="N180" s="31">
        <v>1859.5</v>
      </c>
      <c r="O180" s="244">
        <v>6913500</v>
      </c>
      <c r="P180" s="245">
        <v>1.0228684152845766E-2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45197</v>
      </c>
      <c r="E181" s="38">
        <v>882.55</v>
      </c>
      <c r="F181" s="38">
        <v>873.15</v>
      </c>
      <c r="G181" s="39">
        <v>859.05</v>
      </c>
      <c r="H181" s="39">
        <v>835.55</v>
      </c>
      <c r="I181" s="39">
        <v>821.44999999999993</v>
      </c>
      <c r="J181" s="39">
        <v>896.65</v>
      </c>
      <c r="K181" s="39">
        <v>910.75000000000011</v>
      </c>
      <c r="L181" s="39">
        <v>934.25</v>
      </c>
      <c r="M181" s="31">
        <v>887.25</v>
      </c>
      <c r="N181" s="31">
        <v>849.65</v>
      </c>
      <c r="O181" s="244">
        <v>10473300</v>
      </c>
      <c r="P181" s="245">
        <v>6.8398824825560048E-2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45197</v>
      </c>
      <c r="E182" s="38">
        <v>613.5</v>
      </c>
      <c r="F182" s="38">
        <v>612.23333333333323</v>
      </c>
      <c r="G182" s="39">
        <v>609.16666666666652</v>
      </c>
      <c r="H182" s="39">
        <v>604.83333333333326</v>
      </c>
      <c r="I182" s="39">
        <v>601.76666666666654</v>
      </c>
      <c r="J182" s="39">
        <v>616.56666666666649</v>
      </c>
      <c r="K182" s="39">
        <v>619.63333333333333</v>
      </c>
      <c r="L182" s="39">
        <v>623.96666666666647</v>
      </c>
      <c r="M182" s="31">
        <v>615.29999999999995</v>
      </c>
      <c r="N182" s="31">
        <v>607.9</v>
      </c>
      <c r="O182" s="244">
        <v>64774800</v>
      </c>
      <c r="P182" s="245">
        <v>6.1311671351734209E-3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45197</v>
      </c>
      <c r="E183" s="38">
        <v>258.89999999999998</v>
      </c>
      <c r="F183" s="38">
        <v>258.8</v>
      </c>
      <c r="G183" s="39">
        <v>255.60000000000002</v>
      </c>
      <c r="H183" s="39">
        <v>252.3</v>
      </c>
      <c r="I183" s="39">
        <v>249.10000000000002</v>
      </c>
      <c r="J183" s="39">
        <v>262.10000000000002</v>
      </c>
      <c r="K183" s="39">
        <v>265.29999999999995</v>
      </c>
      <c r="L183" s="39">
        <v>268.60000000000002</v>
      </c>
      <c r="M183" s="31">
        <v>262</v>
      </c>
      <c r="N183" s="31">
        <v>255.5</v>
      </c>
      <c r="O183" s="244">
        <v>96163875</v>
      </c>
      <c r="P183" s="245">
        <v>-7.316308399818834E-3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45197</v>
      </c>
      <c r="E184" s="38">
        <v>130</v>
      </c>
      <c r="F184" s="38">
        <v>130.43333333333331</v>
      </c>
      <c r="G184" s="39">
        <v>128.21666666666661</v>
      </c>
      <c r="H184" s="39">
        <v>126.43333333333331</v>
      </c>
      <c r="I184" s="39">
        <v>124.21666666666661</v>
      </c>
      <c r="J184" s="39">
        <v>132.21666666666661</v>
      </c>
      <c r="K184" s="39">
        <v>134.43333333333331</v>
      </c>
      <c r="L184" s="39">
        <v>136.21666666666661</v>
      </c>
      <c r="M184" s="31">
        <v>132.65</v>
      </c>
      <c r="N184" s="31">
        <v>128.65</v>
      </c>
      <c r="O184" s="244">
        <v>215710000</v>
      </c>
      <c r="P184" s="245">
        <v>-2.5372132899281828E-2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45197</v>
      </c>
      <c r="E185" s="38">
        <v>3440.65</v>
      </c>
      <c r="F185" s="38">
        <v>3438.8333333333335</v>
      </c>
      <c r="G185" s="39">
        <v>3416.2166666666672</v>
      </c>
      <c r="H185" s="39">
        <v>3391.7833333333338</v>
      </c>
      <c r="I185" s="39">
        <v>3369.1666666666674</v>
      </c>
      <c r="J185" s="39">
        <v>3463.2666666666669</v>
      </c>
      <c r="K185" s="39">
        <v>3485.8833333333328</v>
      </c>
      <c r="L185" s="39">
        <v>3510.3166666666666</v>
      </c>
      <c r="M185" s="31">
        <v>3461.45</v>
      </c>
      <c r="N185" s="31">
        <v>3414.4</v>
      </c>
      <c r="O185" s="244">
        <v>10281250</v>
      </c>
      <c r="P185" s="245">
        <v>1.7050298380221654E-3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45197</v>
      </c>
      <c r="E186" s="38">
        <v>1252.6500000000001</v>
      </c>
      <c r="F186" s="38">
        <v>1252.5166666666667</v>
      </c>
      <c r="G186" s="39">
        <v>1240.1333333333332</v>
      </c>
      <c r="H186" s="39">
        <v>1227.6166666666666</v>
      </c>
      <c r="I186" s="39">
        <v>1215.2333333333331</v>
      </c>
      <c r="J186" s="39">
        <v>1265.0333333333333</v>
      </c>
      <c r="K186" s="39">
        <v>1277.416666666667</v>
      </c>
      <c r="L186" s="39">
        <v>1289.9333333333334</v>
      </c>
      <c r="M186" s="31">
        <v>1264.9000000000001</v>
      </c>
      <c r="N186" s="31">
        <v>1240</v>
      </c>
      <c r="O186" s="244">
        <v>12265800</v>
      </c>
      <c r="P186" s="245">
        <v>-1.7824541174209667E-2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45197</v>
      </c>
      <c r="E187" s="38">
        <v>3181.25</v>
      </c>
      <c r="F187" s="38">
        <v>3167.2166666666672</v>
      </c>
      <c r="G187" s="39">
        <v>3149.0833333333344</v>
      </c>
      <c r="H187" s="39">
        <v>3116.9166666666674</v>
      </c>
      <c r="I187" s="39">
        <v>3098.7833333333347</v>
      </c>
      <c r="J187" s="39">
        <v>3199.3833333333341</v>
      </c>
      <c r="K187" s="39">
        <v>3217.5166666666673</v>
      </c>
      <c r="L187" s="39">
        <v>3249.6833333333338</v>
      </c>
      <c r="M187" s="31">
        <v>3185.35</v>
      </c>
      <c r="N187" s="31">
        <v>3135.05</v>
      </c>
      <c r="O187" s="244">
        <v>4681125</v>
      </c>
      <c r="P187" s="245">
        <v>-3.1499728450616805E-2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45197</v>
      </c>
      <c r="E188" s="38">
        <v>1927.45</v>
      </c>
      <c r="F188" s="38">
        <v>1916.25</v>
      </c>
      <c r="G188" s="39">
        <v>1890.55</v>
      </c>
      <c r="H188" s="39">
        <v>1853.6499999999999</v>
      </c>
      <c r="I188" s="39">
        <v>1827.9499999999998</v>
      </c>
      <c r="J188" s="39">
        <v>1953.15</v>
      </c>
      <c r="K188" s="39">
        <v>1978.85</v>
      </c>
      <c r="L188" s="39">
        <v>2015.7500000000002</v>
      </c>
      <c r="M188" s="31">
        <v>1941.95</v>
      </c>
      <c r="N188" s="31">
        <v>1879.35</v>
      </c>
      <c r="O188" s="244">
        <v>1949500</v>
      </c>
      <c r="P188" s="245">
        <v>3.4217506631299736E-2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45197</v>
      </c>
      <c r="E189" s="38">
        <v>2077.85</v>
      </c>
      <c r="F189" s="38">
        <v>2078.2833333333333</v>
      </c>
      <c r="G189" s="39">
        <v>2063.5166666666664</v>
      </c>
      <c r="H189" s="39">
        <v>2049.1833333333329</v>
      </c>
      <c r="I189" s="39">
        <v>2034.4166666666661</v>
      </c>
      <c r="J189" s="39">
        <v>2092.6166666666668</v>
      </c>
      <c r="K189" s="39">
        <v>2107.3833333333341</v>
      </c>
      <c r="L189" s="39">
        <v>2121.7166666666672</v>
      </c>
      <c r="M189" s="31">
        <v>2093.0500000000002</v>
      </c>
      <c r="N189" s="31">
        <v>2063.9499999999998</v>
      </c>
      <c r="O189" s="244">
        <v>3672400</v>
      </c>
      <c r="P189" s="245">
        <v>1.2684756232075888E-2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45197</v>
      </c>
      <c r="E190" s="38">
        <v>1476.4</v>
      </c>
      <c r="F190" s="38">
        <v>1473.9833333333336</v>
      </c>
      <c r="G190" s="39">
        <v>1464.2666666666671</v>
      </c>
      <c r="H190" s="39">
        <v>1452.1333333333334</v>
      </c>
      <c r="I190" s="39">
        <v>1442.416666666667</v>
      </c>
      <c r="J190" s="39">
        <v>1486.1166666666672</v>
      </c>
      <c r="K190" s="39">
        <v>1495.8333333333335</v>
      </c>
      <c r="L190" s="39">
        <v>1507.9666666666674</v>
      </c>
      <c r="M190" s="31">
        <v>1483.7</v>
      </c>
      <c r="N190" s="31">
        <v>1461.85</v>
      </c>
      <c r="O190" s="244">
        <v>7320600</v>
      </c>
      <c r="P190" s="245">
        <v>-1.2651057401812689E-2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45197</v>
      </c>
      <c r="E191" s="38">
        <v>1591.2</v>
      </c>
      <c r="F191" s="38">
        <v>1596.95</v>
      </c>
      <c r="G191" s="39">
        <v>1578.95</v>
      </c>
      <c r="H191" s="39">
        <v>1566.7</v>
      </c>
      <c r="I191" s="39">
        <v>1548.7</v>
      </c>
      <c r="J191" s="39">
        <v>1609.2</v>
      </c>
      <c r="K191" s="39">
        <v>1627.2</v>
      </c>
      <c r="L191" s="39">
        <v>1639.45</v>
      </c>
      <c r="M191" s="31">
        <v>1614.95</v>
      </c>
      <c r="N191" s="31">
        <v>1584.7</v>
      </c>
      <c r="O191" s="244">
        <v>2304000</v>
      </c>
      <c r="P191" s="245">
        <v>4.8848569434752267E-3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45197</v>
      </c>
      <c r="E192" s="38">
        <v>8558.25</v>
      </c>
      <c r="F192" s="38">
        <v>8535.4499999999989</v>
      </c>
      <c r="G192" s="39">
        <v>8490.8999999999978</v>
      </c>
      <c r="H192" s="39">
        <v>8423.5499999999993</v>
      </c>
      <c r="I192" s="39">
        <v>8378.9999999999982</v>
      </c>
      <c r="J192" s="39">
        <v>8602.7999999999975</v>
      </c>
      <c r="K192" s="39">
        <v>8647.3499999999967</v>
      </c>
      <c r="L192" s="39">
        <v>8714.6999999999971</v>
      </c>
      <c r="M192" s="31">
        <v>8580</v>
      </c>
      <c r="N192" s="31">
        <v>8468.1</v>
      </c>
      <c r="O192" s="244">
        <v>1389100</v>
      </c>
      <c r="P192" s="245">
        <v>-4.0544274071004284E-2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45197</v>
      </c>
      <c r="E193" s="38">
        <v>613.35</v>
      </c>
      <c r="F193" s="38">
        <v>611.53333333333342</v>
      </c>
      <c r="G193" s="39">
        <v>608.26666666666688</v>
      </c>
      <c r="H193" s="39">
        <v>603.18333333333351</v>
      </c>
      <c r="I193" s="39">
        <v>599.91666666666697</v>
      </c>
      <c r="J193" s="39">
        <v>616.61666666666679</v>
      </c>
      <c r="K193" s="39">
        <v>619.88333333333344</v>
      </c>
      <c r="L193" s="39">
        <v>624.9666666666667</v>
      </c>
      <c r="M193" s="31">
        <v>614.79999999999995</v>
      </c>
      <c r="N193" s="31">
        <v>606.45000000000005</v>
      </c>
      <c r="O193" s="244">
        <v>37774100</v>
      </c>
      <c r="P193" s="245">
        <v>9.6598213975468226E-3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45197</v>
      </c>
      <c r="E194" s="38">
        <v>242.15</v>
      </c>
      <c r="F194" s="38">
        <v>243.2833333333333</v>
      </c>
      <c r="G194" s="39">
        <v>239.56666666666661</v>
      </c>
      <c r="H194" s="39">
        <v>236.98333333333329</v>
      </c>
      <c r="I194" s="39">
        <v>233.26666666666659</v>
      </c>
      <c r="J194" s="39">
        <v>245.86666666666662</v>
      </c>
      <c r="K194" s="39">
        <v>249.58333333333331</v>
      </c>
      <c r="L194" s="39">
        <v>252.16666666666663</v>
      </c>
      <c r="M194" s="31">
        <v>247</v>
      </c>
      <c r="N194" s="31">
        <v>240.7</v>
      </c>
      <c r="O194" s="244">
        <v>57564000</v>
      </c>
      <c r="P194" s="245">
        <v>6.3988251337459348E-3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45197</v>
      </c>
      <c r="E195" s="38">
        <v>902.15</v>
      </c>
      <c r="F195" s="38">
        <v>899.7166666666667</v>
      </c>
      <c r="G195" s="39">
        <v>887.68333333333339</v>
      </c>
      <c r="H195" s="39">
        <v>873.2166666666667</v>
      </c>
      <c r="I195" s="39">
        <v>861.18333333333339</v>
      </c>
      <c r="J195" s="39">
        <v>914.18333333333339</v>
      </c>
      <c r="K195" s="39">
        <v>926.2166666666667</v>
      </c>
      <c r="L195" s="39">
        <v>940.68333333333339</v>
      </c>
      <c r="M195" s="31">
        <v>911.75</v>
      </c>
      <c r="N195" s="31">
        <v>885.25</v>
      </c>
      <c r="O195" s="244">
        <v>6648000</v>
      </c>
      <c r="P195" s="245">
        <v>9.9376637455958071E-4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45197</v>
      </c>
      <c r="E196" s="38">
        <v>431.55</v>
      </c>
      <c r="F196" s="38">
        <v>432.2833333333333</v>
      </c>
      <c r="G196" s="39">
        <v>427.51666666666659</v>
      </c>
      <c r="H196" s="39">
        <v>423.48333333333329</v>
      </c>
      <c r="I196" s="39">
        <v>418.71666666666658</v>
      </c>
      <c r="J196" s="39">
        <v>436.31666666666661</v>
      </c>
      <c r="K196" s="39">
        <v>441.08333333333326</v>
      </c>
      <c r="L196" s="39">
        <v>445.11666666666662</v>
      </c>
      <c r="M196" s="31">
        <v>437.05</v>
      </c>
      <c r="N196" s="31">
        <v>428.25</v>
      </c>
      <c r="O196" s="244">
        <v>36655500</v>
      </c>
      <c r="P196" s="245">
        <v>2.3324958123953098E-2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45197</v>
      </c>
      <c r="E197" s="38">
        <v>278.95</v>
      </c>
      <c r="F197" s="38">
        <v>277.7</v>
      </c>
      <c r="G197" s="39">
        <v>271.79999999999995</v>
      </c>
      <c r="H197" s="39">
        <v>264.64999999999998</v>
      </c>
      <c r="I197" s="39">
        <v>258.74999999999994</v>
      </c>
      <c r="J197" s="39">
        <v>284.84999999999997</v>
      </c>
      <c r="K197" s="39">
        <v>290.74999999999994</v>
      </c>
      <c r="L197" s="39">
        <v>297.89999999999998</v>
      </c>
      <c r="M197" s="31">
        <v>283.60000000000002</v>
      </c>
      <c r="N197" s="31">
        <v>270.55</v>
      </c>
      <c r="O197" s="244">
        <v>93792000</v>
      </c>
      <c r="P197" s="245">
        <v>2.099866104960648E-2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45197</v>
      </c>
      <c r="E198" s="38">
        <v>639.9</v>
      </c>
      <c r="F198" s="38">
        <v>640.91666666666663</v>
      </c>
      <c r="G198" s="39">
        <v>635.83333333333326</v>
      </c>
      <c r="H198" s="39">
        <v>631.76666666666665</v>
      </c>
      <c r="I198" s="39">
        <v>626.68333333333328</v>
      </c>
      <c r="J198" s="39">
        <v>644.98333333333323</v>
      </c>
      <c r="K198" s="39">
        <v>650.06666666666649</v>
      </c>
      <c r="L198" s="39">
        <v>654.13333333333321</v>
      </c>
      <c r="M198" s="31">
        <v>646</v>
      </c>
      <c r="N198" s="31">
        <v>636.85</v>
      </c>
      <c r="O198" s="244">
        <v>7486200</v>
      </c>
      <c r="P198" s="245">
        <v>2.2369714847590955E-2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03" t="s">
        <v>16</v>
      </c>
      <c r="B8" s="305"/>
      <c r="C8" s="309" t="s">
        <v>20</v>
      </c>
      <c r="D8" s="309" t="s">
        <v>21</v>
      </c>
      <c r="E8" s="300" t="s">
        <v>22</v>
      </c>
      <c r="F8" s="301"/>
      <c r="G8" s="302"/>
      <c r="H8" s="300" t="s">
        <v>23</v>
      </c>
      <c r="I8" s="301"/>
      <c r="J8" s="302"/>
      <c r="K8" s="26"/>
      <c r="L8" s="53"/>
      <c r="M8" s="53"/>
      <c r="N8" s="1"/>
      <c r="O8" s="1"/>
    </row>
    <row r="9" spans="1:15" ht="36" customHeight="1">
      <c r="A9" s="307"/>
      <c r="B9" s="308"/>
      <c r="C9" s="308"/>
      <c r="D9" s="3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19611.05</v>
      </c>
      <c r="D10" s="35">
        <v>19579.666666666668</v>
      </c>
      <c r="E10" s="35">
        <v>19522.883333333335</v>
      </c>
      <c r="F10" s="35">
        <v>19434.716666666667</v>
      </c>
      <c r="G10" s="35">
        <v>19377.933333333334</v>
      </c>
      <c r="H10" s="35">
        <v>19667.833333333336</v>
      </c>
      <c r="I10" s="35">
        <v>19724.616666666669</v>
      </c>
      <c r="J10" s="35">
        <v>19812.783333333336</v>
      </c>
      <c r="K10" s="35">
        <v>19636.45</v>
      </c>
      <c r="L10" s="35">
        <v>19491.5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44409.1</v>
      </c>
      <c r="D11" s="35">
        <v>44397.783333333333</v>
      </c>
      <c r="E11" s="35">
        <v>44218.566666666666</v>
      </c>
      <c r="F11" s="35">
        <v>44028.033333333333</v>
      </c>
      <c r="G11" s="35">
        <v>43848.816666666666</v>
      </c>
      <c r="H11" s="35">
        <v>44588.316666666666</v>
      </c>
      <c r="I11" s="35">
        <v>44767.533333333326</v>
      </c>
      <c r="J11" s="35">
        <v>44958.066666666666</v>
      </c>
      <c r="K11" s="35">
        <v>44577</v>
      </c>
      <c r="L11" s="35">
        <v>44207.25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3694.25</v>
      </c>
      <c r="D12" s="38">
        <v>3698.7666666666664</v>
      </c>
      <c r="E12" s="38">
        <v>3663.833333333333</v>
      </c>
      <c r="F12" s="38">
        <v>3633.4166666666665</v>
      </c>
      <c r="G12" s="38">
        <v>3598.4833333333331</v>
      </c>
      <c r="H12" s="38">
        <v>3729.1833333333329</v>
      </c>
      <c r="I12" s="38">
        <v>3764.1166666666663</v>
      </c>
      <c r="J12" s="38">
        <v>3794.5333333333328</v>
      </c>
      <c r="K12" s="38">
        <v>3733.7</v>
      </c>
      <c r="L12" s="38">
        <v>3668.35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6108.4</v>
      </c>
      <c r="D13" s="38">
        <v>6096.8833333333341</v>
      </c>
      <c r="E13" s="38">
        <v>6079.7166666666681</v>
      </c>
      <c r="F13" s="38">
        <v>6051.0333333333338</v>
      </c>
      <c r="G13" s="38">
        <v>6033.8666666666677</v>
      </c>
      <c r="H13" s="38">
        <v>6125.5666666666684</v>
      </c>
      <c r="I13" s="38">
        <v>6142.7333333333345</v>
      </c>
      <c r="J13" s="38">
        <v>6171.4166666666688</v>
      </c>
      <c r="K13" s="38">
        <v>6114.05</v>
      </c>
      <c r="L13" s="38">
        <v>6068.2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32312.3</v>
      </c>
      <c r="D14" s="38">
        <v>32288.633333333331</v>
      </c>
      <c r="E14" s="38">
        <v>32062.216666666664</v>
      </c>
      <c r="F14" s="38">
        <v>31812.133333333331</v>
      </c>
      <c r="G14" s="38">
        <v>31585.716666666664</v>
      </c>
      <c r="H14" s="38">
        <v>32538.716666666664</v>
      </c>
      <c r="I14" s="38">
        <v>32765.133333333335</v>
      </c>
      <c r="J14" s="38">
        <v>33015.21666666666</v>
      </c>
      <c r="K14" s="38">
        <v>32515.05</v>
      </c>
      <c r="L14" s="38">
        <v>32038.55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5728.9</v>
      </c>
      <c r="D15" s="38">
        <v>5726.8499999999995</v>
      </c>
      <c r="E15" s="38">
        <v>5690.2499999999991</v>
      </c>
      <c r="F15" s="38">
        <v>5651.5999999999995</v>
      </c>
      <c r="G15" s="38">
        <v>5614.9999999999991</v>
      </c>
      <c r="H15" s="38">
        <v>5765.4999999999991</v>
      </c>
      <c r="I15" s="38">
        <v>5802.0999999999995</v>
      </c>
      <c r="J15" s="38">
        <v>5840.7499999999991</v>
      </c>
      <c r="K15" s="38">
        <v>5763.45</v>
      </c>
      <c r="L15" s="38">
        <v>5688.2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11469.65</v>
      </c>
      <c r="D16" s="38">
        <v>11459.199999999999</v>
      </c>
      <c r="E16" s="38">
        <v>11429.299999999997</v>
      </c>
      <c r="F16" s="38">
        <v>11388.949999999999</v>
      </c>
      <c r="G16" s="38">
        <v>11359.049999999997</v>
      </c>
      <c r="H16" s="38">
        <v>11499.549999999997</v>
      </c>
      <c r="I16" s="38">
        <v>11529.449999999999</v>
      </c>
      <c r="J16" s="38">
        <v>11569.799999999997</v>
      </c>
      <c r="K16" s="38">
        <v>11489.1</v>
      </c>
      <c r="L16" s="38">
        <v>11418.85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4500.3</v>
      </c>
      <c r="D17" s="38">
        <v>4494.45</v>
      </c>
      <c r="E17" s="38">
        <v>4448.8999999999996</v>
      </c>
      <c r="F17" s="38">
        <v>4397.5</v>
      </c>
      <c r="G17" s="38">
        <v>4351.95</v>
      </c>
      <c r="H17" s="38">
        <v>4545.8499999999995</v>
      </c>
      <c r="I17" s="38">
        <v>4591.4000000000005</v>
      </c>
      <c r="J17" s="38">
        <v>4642.7999999999993</v>
      </c>
      <c r="K17" s="31">
        <v>4540</v>
      </c>
      <c r="L17" s="31">
        <v>4443.05</v>
      </c>
      <c r="M17" s="31">
        <v>5.0489699999999997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23106.6</v>
      </c>
      <c r="D18" s="38">
        <v>23006.933333333334</v>
      </c>
      <c r="E18" s="38">
        <v>22853.866666666669</v>
      </c>
      <c r="F18" s="38">
        <v>22601.133333333335</v>
      </c>
      <c r="G18" s="38">
        <v>22448.066666666669</v>
      </c>
      <c r="H18" s="38">
        <v>23259.666666666668</v>
      </c>
      <c r="I18" s="38">
        <v>23412.733333333334</v>
      </c>
      <c r="J18" s="38">
        <v>23665.466666666667</v>
      </c>
      <c r="K18" s="31">
        <v>23160</v>
      </c>
      <c r="L18" s="31">
        <v>22754.2</v>
      </c>
      <c r="M18" s="31">
        <v>0.26456000000000002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186.7</v>
      </c>
      <c r="D19" s="38">
        <v>188.23333333333335</v>
      </c>
      <c r="E19" s="38">
        <v>184.26666666666671</v>
      </c>
      <c r="F19" s="38">
        <v>181.83333333333337</v>
      </c>
      <c r="G19" s="38">
        <v>177.86666666666673</v>
      </c>
      <c r="H19" s="38">
        <v>190.66666666666669</v>
      </c>
      <c r="I19" s="38">
        <v>194.63333333333333</v>
      </c>
      <c r="J19" s="38">
        <v>197.06666666666666</v>
      </c>
      <c r="K19" s="31">
        <v>192.2</v>
      </c>
      <c r="L19" s="31">
        <v>185.8</v>
      </c>
      <c r="M19" s="31">
        <v>30.842030000000001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230.35</v>
      </c>
      <c r="D20" s="38">
        <v>230.78333333333333</v>
      </c>
      <c r="E20" s="38">
        <v>227.56666666666666</v>
      </c>
      <c r="F20" s="38">
        <v>224.78333333333333</v>
      </c>
      <c r="G20" s="38">
        <v>221.56666666666666</v>
      </c>
      <c r="H20" s="38">
        <v>233.56666666666666</v>
      </c>
      <c r="I20" s="38">
        <v>236.7833333333333</v>
      </c>
      <c r="J20" s="38">
        <v>239.56666666666666</v>
      </c>
      <c r="K20" s="31">
        <v>234</v>
      </c>
      <c r="L20" s="31">
        <v>228</v>
      </c>
      <c r="M20" s="31">
        <v>84.993210000000005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2043.5</v>
      </c>
      <c r="D21" s="38">
        <v>2055.25</v>
      </c>
      <c r="E21" s="38">
        <v>2025.9499999999998</v>
      </c>
      <c r="F21" s="38">
        <v>2008.3999999999999</v>
      </c>
      <c r="G21" s="38">
        <v>1979.0999999999997</v>
      </c>
      <c r="H21" s="38">
        <v>2072.8000000000002</v>
      </c>
      <c r="I21" s="38">
        <v>2102.1000000000004</v>
      </c>
      <c r="J21" s="38">
        <v>2119.65</v>
      </c>
      <c r="K21" s="31">
        <v>2084.5500000000002</v>
      </c>
      <c r="L21" s="31">
        <v>2037.7</v>
      </c>
      <c r="M21" s="31">
        <v>8.0155700000000003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2496.5</v>
      </c>
      <c r="D22" s="38">
        <v>2490.5</v>
      </c>
      <c r="E22" s="38">
        <v>2477</v>
      </c>
      <c r="F22" s="38">
        <v>2457.5</v>
      </c>
      <c r="G22" s="38">
        <v>2444</v>
      </c>
      <c r="H22" s="38">
        <v>2510</v>
      </c>
      <c r="I22" s="38">
        <v>2523.5</v>
      </c>
      <c r="J22" s="38">
        <v>2543</v>
      </c>
      <c r="K22" s="31">
        <v>2504</v>
      </c>
      <c r="L22" s="31">
        <v>2471</v>
      </c>
      <c r="M22" s="31">
        <v>74.162480000000002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1006.1</v>
      </c>
      <c r="D23" s="38">
        <v>991.69999999999993</v>
      </c>
      <c r="E23" s="38">
        <v>968.39999999999986</v>
      </c>
      <c r="F23" s="38">
        <v>930.69999999999993</v>
      </c>
      <c r="G23" s="38">
        <v>907.39999999999986</v>
      </c>
      <c r="H23" s="38">
        <v>1029.3999999999999</v>
      </c>
      <c r="I23" s="38">
        <v>1052.6999999999998</v>
      </c>
      <c r="J23" s="38">
        <v>1090.3999999999999</v>
      </c>
      <c r="K23" s="31">
        <v>1015</v>
      </c>
      <c r="L23" s="31">
        <v>954</v>
      </c>
      <c r="M23" s="31">
        <v>74.536879999999996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807.05</v>
      </c>
      <c r="D24" s="38">
        <v>805.33333333333337</v>
      </c>
      <c r="E24" s="38">
        <v>802.16666666666674</v>
      </c>
      <c r="F24" s="38">
        <v>797.28333333333342</v>
      </c>
      <c r="G24" s="38">
        <v>794.11666666666679</v>
      </c>
      <c r="H24" s="38">
        <v>810.2166666666667</v>
      </c>
      <c r="I24" s="38">
        <v>813.38333333333344</v>
      </c>
      <c r="J24" s="38">
        <v>818.26666666666665</v>
      </c>
      <c r="K24" s="31">
        <v>808.5</v>
      </c>
      <c r="L24" s="31">
        <v>800.45</v>
      </c>
      <c r="M24" s="31">
        <v>67.29598</v>
      </c>
      <c r="N24" s="1"/>
      <c r="O24" s="1"/>
    </row>
    <row r="25" spans="1:15" ht="12.75" customHeight="1">
      <c r="A25" s="56">
        <v>16</v>
      </c>
      <c r="B25" s="58" t="s">
        <v>845</v>
      </c>
      <c r="C25" s="31">
        <v>347.55</v>
      </c>
      <c r="D25" s="38">
        <v>345.73333333333329</v>
      </c>
      <c r="E25" s="38">
        <v>340.96666666666658</v>
      </c>
      <c r="F25" s="38">
        <v>334.38333333333327</v>
      </c>
      <c r="G25" s="38">
        <v>329.61666666666656</v>
      </c>
      <c r="H25" s="38">
        <v>352.31666666666661</v>
      </c>
      <c r="I25" s="38">
        <v>357.08333333333337</v>
      </c>
      <c r="J25" s="38">
        <v>363.66666666666663</v>
      </c>
      <c r="K25" s="31">
        <v>350.5</v>
      </c>
      <c r="L25" s="31">
        <v>339.15</v>
      </c>
      <c r="M25" s="31">
        <v>94.824299999999994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3655.1</v>
      </c>
      <c r="D26" s="38">
        <v>3665.0166666666664</v>
      </c>
      <c r="E26" s="38">
        <v>3623.083333333333</v>
      </c>
      <c r="F26" s="38">
        <v>3591.0666666666666</v>
      </c>
      <c r="G26" s="38">
        <v>3549.1333333333332</v>
      </c>
      <c r="H26" s="38">
        <v>3697.0333333333328</v>
      </c>
      <c r="I26" s="38">
        <v>3738.9666666666662</v>
      </c>
      <c r="J26" s="38">
        <v>3770.9833333333327</v>
      </c>
      <c r="K26" s="31">
        <v>3706.95</v>
      </c>
      <c r="L26" s="31">
        <v>3633</v>
      </c>
      <c r="M26" s="31">
        <v>1.7394799999999999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437.75</v>
      </c>
      <c r="D27" s="38">
        <v>437.75</v>
      </c>
      <c r="E27" s="38">
        <v>433.5</v>
      </c>
      <c r="F27" s="38">
        <v>429.25</v>
      </c>
      <c r="G27" s="38">
        <v>425</v>
      </c>
      <c r="H27" s="38">
        <v>442</v>
      </c>
      <c r="I27" s="38">
        <v>446.25</v>
      </c>
      <c r="J27" s="38">
        <v>450.5</v>
      </c>
      <c r="K27" s="31">
        <v>442</v>
      </c>
      <c r="L27" s="31">
        <v>433.5</v>
      </c>
      <c r="M27" s="31">
        <v>24.106560000000002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5033.1000000000004</v>
      </c>
      <c r="D28" s="38">
        <v>5010.25</v>
      </c>
      <c r="E28" s="38">
        <v>4976.8500000000004</v>
      </c>
      <c r="F28" s="38">
        <v>4920.6000000000004</v>
      </c>
      <c r="G28" s="38">
        <v>4887.2000000000007</v>
      </c>
      <c r="H28" s="38">
        <v>5066.5</v>
      </c>
      <c r="I28" s="38">
        <v>5099.8999999999996</v>
      </c>
      <c r="J28" s="38">
        <v>5156.1499999999996</v>
      </c>
      <c r="K28" s="31">
        <v>5043.6499999999996</v>
      </c>
      <c r="L28" s="31">
        <v>4954</v>
      </c>
      <c r="M28" s="31">
        <v>5.3540700000000001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382.25</v>
      </c>
      <c r="D29" s="38">
        <v>379.45</v>
      </c>
      <c r="E29" s="38">
        <v>374.04999999999995</v>
      </c>
      <c r="F29" s="38">
        <v>365.84999999999997</v>
      </c>
      <c r="G29" s="38">
        <v>360.44999999999993</v>
      </c>
      <c r="H29" s="38">
        <v>387.65</v>
      </c>
      <c r="I29" s="38">
        <v>393.04999999999995</v>
      </c>
      <c r="J29" s="38">
        <v>401.25</v>
      </c>
      <c r="K29" s="31">
        <v>384.85</v>
      </c>
      <c r="L29" s="31">
        <v>371.25</v>
      </c>
      <c r="M29" s="31">
        <v>31.06579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182.05</v>
      </c>
      <c r="D30" s="38">
        <v>182.41666666666666</v>
      </c>
      <c r="E30" s="38">
        <v>181.13333333333333</v>
      </c>
      <c r="F30" s="38">
        <v>180.21666666666667</v>
      </c>
      <c r="G30" s="38">
        <v>178.93333333333334</v>
      </c>
      <c r="H30" s="38">
        <v>183.33333333333331</v>
      </c>
      <c r="I30" s="38">
        <v>184.61666666666667</v>
      </c>
      <c r="J30" s="38">
        <v>185.5333333333333</v>
      </c>
      <c r="K30" s="31">
        <v>183.7</v>
      </c>
      <c r="L30" s="31">
        <v>181.5</v>
      </c>
      <c r="M30" s="31">
        <v>117.66095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3225.3</v>
      </c>
      <c r="D31" s="38">
        <v>3216.7666666666664</v>
      </c>
      <c r="E31" s="38">
        <v>3203.5333333333328</v>
      </c>
      <c r="F31" s="38">
        <v>3181.7666666666664</v>
      </c>
      <c r="G31" s="38">
        <v>3168.5333333333328</v>
      </c>
      <c r="H31" s="38">
        <v>3238.5333333333328</v>
      </c>
      <c r="I31" s="38">
        <v>3251.7666666666664</v>
      </c>
      <c r="J31" s="38">
        <v>3273.5333333333328</v>
      </c>
      <c r="K31" s="31">
        <v>3230</v>
      </c>
      <c r="L31" s="31">
        <v>3195</v>
      </c>
      <c r="M31" s="31">
        <v>7.5410599999999999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1898.3</v>
      </c>
      <c r="D32" s="38">
        <v>1904.75</v>
      </c>
      <c r="E32" s="38">
        <v>1881.8</v>
      </c>
      <c r="F32" s="38">
        <v>1865.3</v>
      </c>
      <c r="G32" s="38">
        <v>1842.35</v>
      </c>
      <c r="H32" s="38">
        <v>1921.25</v>
      </c>
      <c r="I32" s="38">
        <v>1944.1999999999998</v>
      </c>
      <c r="J32" s="38">
        <v>1960.7</v>
      </c>
      <c r="K32" s="31">
        <v>1927.7</v>
      </c>
      <c r="L32" s="31">
        <v>1888.25</v>
      </c>
      <c r="M32" s="31">
        <v>4.0224700000000002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644.70000000000005</v>
      </c>
      <c r="D33" s="38">
        <v>642.56666666666672</v>
      </c>
      <c r="E33" s="38">
        <v>635.13333333333344</v>
      </c>
      <c r="F33" s="38">
        <v>625.56666666666672</v>
      </c>
      <c r="G33" s="38">
        <v>618.13333333333344</v>
      </c>
      <c r="H33" s="38">
        <v>652.13333333333344</v>
      </c>
      <c r="I33" s="38">
        <v>659.56666666666661</v>
      </c>
      <c r="J33" s="38">
        <v>669.13333333333344</v>
      </c>
      <c r="K33" s="31">
        <v>650</v>
      </c>
      <c r="L33" s="31">
        <v>633</v>
      </c>
      <c r="M33" s="31">
        <v>8.6808599999999991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719.35</v>
      </c>
      <c r="D34" s="38">
        <v>718.16666666666663</v>
      </c>
      <c r="E34" s="38">
        <v>713.43333333333328</v>
      </c>
      <c r="F34" s="38">
        <v>707.51666666666665</v>
      </c>
      <c r="G34" s="38">
        <v>702.7833333333333</v>
      </c>
      <c r="H34" s="38">
        <v>724.08333333333326</v>
      </c>
      <c r="I34" s="38">
        <v>728.81666666666661</v>
      </c>
      <c r="J34" s="38">
        <v>734.73333333333323</v>
      </c>
      <c r="K34" s="31">
        <v>722.9</v>
      </c>
      <c r="L34" s="31">
        <v>712.25</v>
      </c>
      <c r="M34" s="31">
        <v>23.786580000000001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863.25</v>
      </c>
      <c r="D35" s="38">
        <v>861.23333333333323</v>
      </c>
      <c r="E35" s="38">
        <v>852.66666666666652</v>
      </c>
      <c r="F35" s="38">
        <v>842.08333333333326</v>
      </c>
      <c r="G35" s="38">
        <v>833.51666666666654</v>
      </c>
      <c r="H35" s="38">
        <v>871.81666666666649</v>
      </c>
      <c r="I35" s="38">
        <v>880.38333333333333</v>
      </c>
      <c r="J35" s="38">
        <v>890.96666666666647</v>
      </c>
      <c r="K35" s="31">
        <v>869.8</v>
      </c>
      <c r="L35" s="31">
        <v>850.65</v>
      </c>
      <c r="M35" s="31">
        <v>21.589169999999999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352.65</v>
      </c>
      <c r="D36" s="38">
        <v>352.11666666666662</v>
      </c>
      <c r="E36" s="38">
        <v>348.93333333333322</v>
      </c>
      <c r="F36" s="38">
        <v>345.21666666666658</v>
      </c>
      <c r="G36" s="38">
        <v>342.03333333333319</v>
      </c>
      <c r="H36" s="38">
        <v>355.83333333333326</v>
      </c>
      <c r="I36" s="38">
        <v>359.01666666666665</v>
      </c>
      <c r="J36" s="38">
        <v>362.73333333333329</v>
      </c>
      <c r="K36" s="31">
        <v>355.3</v>
      </c>
      <c r="L36" s="31">
        <v>348.4</v>
      </c>
      <c r="M36" s="31">
        <v>22.089780000000001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965.05</v>
      </c>
      <c r="D37" s="38">
        <v>970</v>
      </c>
      <c r="E37" s="38">
        <v>956.85</v>
      </c>
      <c r="F37" s="38">
        <v>948.65</v>
      </c>
      <c r="G37" s="38">
        <v>935.5</v>
      </c>
      <c r="H37" s="38">
        <v>978.2</v>
      </c>
      <c r="I37" s="38">
        <v>991.35000000000014</v>
      </c>
      <c r="J37" s="38">
        <v>999.55000000000007</v>
      </c>
      <c r="K37" s="31">
        <v>983.15</v>
      </c>
      <c r="L37" s="31">
        <v>961.8</v>
      </c>
      <c r="M37" s="31">
        <v>163.51052000000001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4683.8</v>
      </c>
      <c r="D38" s="38">
        <v>4686.833333333333</v>
      </c>
      <c r="E38" s="38">
        <v>4663.6666666666661</v>
      </c>
      <c r="F38" s="38">
        <v>4643.5333333333328</v>
      </c>
      <c r="G38" s="38">
        <v>4620.3666666666659</v>
      </c>
      <c r="H38" s="38">
        <v>4706.9666666666662</v>
      </c>
      <c r="I38" s="38">
        <v>4730.1333333333323</v>
      </c>
      <c r="J38" s="38">
        <v>4750.2666666666664</v>
      </c>
      <c r="K38" s="31">
        <v>4710</v>
      </c>
      <c r="L38" s="31">
        <v>4666.7</v>
      </c>
      <c r="M38" s="31">
        <v>2.2492800000000002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1518.2</v>
      </c>
      <c r="D39" s="38">
        <v>1514.95</v>
      </c>
      <c r="E39" s="38">
        <v>1507.45</v>
      </c>
      <c r="F39" s="38">
        <v>1496.7</v>
      </c>
      <c r="G39" s="38">
        <v>1489.2</v>
      </c>
      <c r="H39" s="38">
        <v>1525.7</v>
      </c>
      <c r="I39" s="38">
        <v>1533.2</v>
      </c>
      <c r="J39" s="38">
        <v>1543.95</v>
      </c>
      <c r="K39" s="31">
        <v>1522.45</v>
      </c>
      <c r="L39" s="31">
        <v>1504.2</v>
      </c>
      <c r="M39" s="31">
        <v>7.1222000000000003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7191</v>
      </c>
      <c r="D40" s="38">
        <v>7189.3666666666659</v>
      </c>
      <c r="E40" s="38">
        <v>7163.7333333333318</v>
      </c>
      <c r="F40" s="38">
        <v>7136.4666666666662</v>
      </c>
      <c r="G40" s="38">
        <v>7110.8333333333321</v>
      </c>
      <c r="H40" s="38">
        <v>7216.6333333333314</v>
      </c>
      <c r="I40" s="38">
        <v>7242.2666666666646</v>
      </c>
      <c r="J40" s="38">
        <v>7269.533333333331</v>
      </c>
      <c r="K40" s="31">
        <v>7215</v>
      </c>
      <c r="L40" s="31">
        <v>7162.1</v>
      </c>
      <c r="M40" s="31">
        <v>0.11332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7387.8</v>
      </c>
      <c r="D41" s="38">
        <v>7358.5</v>
      </c>
      <c r="E41" s="38">
        <v>7320</v>
      </c>
      <c r="F41" s="38">
        <v>7252.2</v>
      </c>
      <c r="G41" s="38">
        <v>7213.7</v>
      </c>
      <c r="H41" s="38">
        <v>7426.3</v>
      </c>
      <c r="I41" s="38">
        <v>7464.8</v>
      </c>
      <c r="J41" s="38">
        <v>7532.6</v>
      </c>
      <c r="K41" s="31">
        <v>7397</v>
      </c>
      <c r="L41" s="31">
        <v>7290.7</v>
      </c>
      <c r="M41" s="31">
        <v>6.0515699999999999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2416.25</v>
      </c>
      <c r="D42" s="38">
        <v>2417.75</v>
      </c>
      <c r="E42" s="38">
        <v>2402.5500000000002</v>
      </c>
      <c r="F42" s="38">
        <v>2388.8500000000004</v>
      </c>
      <c r="G42" s="38">
        <v>2373.6500000000005</v>
      </c>
      <c r="H42" s="38">
        <v>2431.4499999999998</v>
      </c>
      <c r="I42" s="38">
        <v>2446.6499999999996</v>
      </c>
      <c r="J42" s="38">
        <v>2460.3499999999995</v>
      </c>
      <c r="K42" s="31">
        <v>2432.9499999999998</v>
      </c>
      <c r="L42" s="31">
        <v>2404.0500000000002</v>
      </c>
      <c r="M42" s="31">
        <v>1.8547199999999999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234</v>
      </c>
      <c r="D43" s="38">
        <v>234.15</v>
      </c>
      <c r="E43" s="38">
        <v>232.15</v>
      </c>
      <c r="F43" s="38">
        <v>230.3</v>
      </c>
      <c r="G43" s="38">
        <v>228.3</v>
      </c>
      <c r="H43" s="38">
        <v>236</v>
      </c>
      <c r="I43" s="38">
        <v>238</v>
      </c>
      <c r="J43" s="38">
        <v>239.85</v>
      </c>
      <c r="K43" s="31">
        <v>236.15</v>
      </c>
      <c r="L43" s="31">
        <v>232.3</v>
      </c>
      <c r="M43" s="31">
        <v>74.145009999999999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195</v>
      </c>
      <c r="D44" s="38">
        <v>195.51666666666665</v>
      </c>
      <c r="E44" s="38">
        <v>193.48333333333329</v>
      </c>
      <c r="F44" s="38">
        <v>191.96666666666664</v>
      </c>
      <c r="G44" s="38">
        <v>189.93333333333328</v>
      </c>
      <c r="H44" s="38">
        <v>197.0333333333333</v>
      </c>
      <c r="I44" s="38">
        <v>199.06666666666666</v>
      </c>
      <c r="J44" s="38">
        <v>200.58333333333331</v>
      </c>
      <c r="K44" s="31">
        <v>197.55</v>
      </c>
      <c r="L44" s="31">
        <v>194</v>
      </c>
      <c r="M44" s="31">
        <v>156.07001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92.85</v>
      </c>
      <c r="D45" s="38">
        <v>92.983333333333334</v>
      </c>
      <c r="E45" s="38">
        <v>91.566666666666663</v>
      </c>
      <c r="F45" s="38">
        <v>90.283333333333331</v>
      </c>
      <c r="G45" s="38">
        <v>88.86666666666666</v>
      </c>
      <c r="H45" s="38">
        <v>94.266666666666666</v>
      </c>
      <c r="I45" s="38">
        <v>95.683333333333323</v>
      </c>
      <c r="J45" s="38">
        <v>96.966666666666669</v>
      </c>
      <c r="K45" s="31">
        <v>94.4</v>
      </c>
      <c r="L45" s="31">
        <v>91.7</v>
      </c>
      <c r="M45" s="31">
        <v>127.65884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1686.55</v>
      </c>
      <c r="D46" s="38">
        <v>1687.8833333333332</v>
      </c>
      <c r="E46" s="38">
        <v>1676.7666666666664</v>
      </c>
      <c r="F46" s="38">
        <v>1666.9833333333331</v>
      </c>
      <c r="G46" s="38">
        <v>1655.8666666666663</v>
      </c>
      <c r="H46" s="38">
        <v>1697.6666666666665</v>
      </c>
      <c r="I46" s="38">
        <v>1708.7833333333333</v>
      </c>
      <c r="J46" s="38">
        <v>1718.5666666666666</v>
      </c>
      <c r="K46" s="31">
        <v>1699</v>
      </c>
      <c r="L46" s="31">
        <v>1678.1</v>
      </c>
      <c r="M46" s="31">
        <v>1.54904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138.30000000000001</v>
      </c>
      <c r="D47" s="38">
        <v>138.93333333333334</v>
      </c>
      <c r="E47" s="38">
        <v>137.11666666666667</v>
      </c>
      <c r="F47" s="38">
        <v>135.93333333333334</v>
      </c>
      <c r="G47" s="38">
        <v>134.11666666666667</v>
      </c>
      <c r="H47" s="38">
        <v>140.11666666666667</v>
      </c>
      <c r="I47" s="38">
        <v>141.93333333333334</v>
      </c>
      <c r="J47" s="38">
        <v>143.11666666666667</v>
      </c>
      <c r="K47" s="31">
        <v>140.75</v>
      </c>
      <c r="L47" s="31">
        <v>137.75</v>
      </c>
      <c r="M47" s="31">
        <v>101.51022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715.75</v>
      </c>
      <c r="D48" s="38">
        <v>710.93333333333339</v>
      </c>
      <c r="E48" s="38">
        <v>704.86666666666679</v>
      </c>
      <c r="F48" s="38">
        <v>693.98333333333335</v>
      </c>
      <c r="G48" s="38">
        <v>687.91666666666674</v>
      </c>
      <c r="H48" s="38">
        <v>721.81666666666683</v>
      </c>
      <c r="I48" s="38">
        <v>727.88333333333344</v>
      </c>
      <c r="J48" s="38">
        <v>738.76666666666688</v>
      </c>
      <c r="K48" s="31">
        <v>717</v>
      </c>
      <c r="L48" s="31">
        <v>700.05</v>
      </c>
      <c r="M48" s="31">
        <v>8.3872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1099</v>
      </c>
      <c r="D49" s="38">
        <v>1100.1833333333334</v>
      </c>
      <c r="E49" s="38">
        <v>1090.3666666666668</v>
      </c>
      <c r="F49" s="38">
        <v>1081.7333333333333</v>
      </c>
      <c r="G49" s="38">
        <v>1071.9166666666667</v>
      </c>
      <c r="H49" s="38">
        <v>1108.8166666666668</v>
      </c>
      <c r="I49" s="38">
        <v>1118.6333333333334</v>
      </c>
      <c r="J49" s="38">
        <v>1127.2666666666669</v>
      </c>
      <c r="K49" s="31">
        <v>1110</v>
      </c>
      <c r="L49" s="31">
        <v>1091.55</v>
      </c>
      <c r="M49" s="31">
        <v>8.8908199999999997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880.3</v>
      </c>
      <c r="D50" s="38">
        <v>876.16666666666663</v>
      </c>
      <c r="E50" s="38">
        <v>869.93333333333328</v>
      </c>
      <c r="F50" s="38">
        <v>859.56666666666661</v>
      </c>
      <c r="G50" s="38">
        <v>853.33333333333326</v>
      </c>
      <c r="H50" s="38">
        <v>886.5333333333333</v>
      </c>
      <c r="I50" s="38">
        <v>892.76666666666665</v>
      </c>
      <c r="J50" s="38">
        <v>903.13333333333333</v>
      </c>
      <c r="K50" s="31">
        <v>882.4</v>
      </c>
      <c r="L50" s="31">
        <v>865.8</v>
      </c>
      <c r="M50" s="31">
        <v>42.350960000000001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135.55000000000001</v>
      </c>
      <c r="D51" s="38">
        <v>136.21666666666667</v>
      </c>
      <c r="E51" s="38">
        <v>133.83333333333334</v>
      </c>
      <c r="F51" s="38">
        <v>132.11666666666667</v>
      </c>
      <c r="G51" s="38">
        <v>129.73333333333335</v>
      </c>
      <c r="H51" s="38">
        <v>137.93333333333334</v>
      </c>
      <c r="I51" s="38">
        <v>140.31666666666666</v>
      </c>
      <c r="J51" s="38">
        <v>142.03333333333333</v>
      </c>
      <c r="K51" s="31">
        <v>138.6</v>
      </c>
      <c r="L51" s="31">
        <v>134.5</v>
      </c>
      <c r="M51" s="31">
        <v>265.83310999999998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269.39999999999998</v>
      </c>
      <c r="D52" s="38">
        <v>269.51666666666665</v>
      </c>
      <c r="E52" s="38">
        <v>265.5333333333333</v>
      </c>
      <c r="F52" s="38">
        <v>261.66666666666663</v>
      </c>
      <c r="G52" s="38">
        <v>257.68333333333328</v>
      </c>
      <c r="H52" s="38">
        <v>273.38333333333333</v>
      </c>
      <c r="I52" s="38">
        <v>277.36666666666667</v>
      </c>
      <c r="J52" s="38">
        <v>281.23333333333335</v>
      </c>
      <c r="K52" s="31">
        <v>273.5</v>
      </c>
      <c r="L52" s="31">
        <v>265.64999999999998</v>
      </c>
      <c r="M52" s="31">
        <v>38.647559999999999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19275.150000000001</v>
      </c>
      <c r="D53" s="38">
        <v>19231.75</v>
      </c>
      <c r="E53" s="38">
        <v>19134.45</v>
      </c>
      <c r="F53" s="38">
        <v>18993.75</v>
      </c>
      <c r="G53" s="38">
        <v>18896.45</v>
      </c>
      <c r="H53" s="38">
        <v>19372.45</v>
      </c>
      <c r="I53" s="38">
        <v>19469.750000000004</v>
      </c>
      <c r="J53" s="38">
        <v>19610.45</v>
      </c>
      <c r="K53" s="31">
        <v>19329.05</v>
      </c>
      <c r="L53" s="31">
        <v>19091.05</v>
      </c>
      <c r="M53" s="31">
        <v>0.14854999999999999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353.15</v>
      </c>
      <c r="D54" s="38">
        <v>351.68333333333334</v>
      </c>
      <c r="E54" s="38">
        <v>349.51666666666665</v>
      </c>
      <c r="F54" s="38">
        <v>345.88333333333333</v>
      </c>
      <c r="G54" s="38">
        <v>343.71666666666664</v>
      </c>
      <c r="H54" s="38">
        <v>355.31666666666666</v>
      </c>
      <c r="I54" s="38">
        <v>357.48333333333329</v>
      </c>
      <c r="J54" s="38">
        <v>361.11666666666667</v>
      </c>
      <c r="K54" s="31">
        <v>353.85</v>
      </c>
      <c r="L54" s="31">
        <v>348.05</v>
      </c>
      <c r="M54" s="31">
        <v>33.755270000000003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4569.1499999999996</v>
      </c>
      <c r="D55" s="38">
        <v>4554.0666666666666</v>
      </c>
      <c r="E55" s="38">
        <v>4518.1333333333332</v>
      </c>
      <c r="F55" s="38">
        <v>4467.1166666666668</v>
      </c>
      <c r="G55" s="38">
        <v>4431.1833333333334</v>
      </c>
      <c r="H55" s="38">
        <v>4605.083333333333</v>
      </c>
      <c r="I55" s="38">
        <v>4641.0166666666655</v>
      </c>
      <c r="J55" s="38">
        <v>4692.0333333333328</v>
      </c>
      <c r="K55" s="31">
        <v>4590</v>
      </c>
      <c r="L55" s="31">
        <v>4503.05</v>
      </c>
      <c r="M55" s="31">
        <v>3.0067300000000001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334.2</v>
      </c>
      <c r="D56" s="38">
        <v>335.33333333333331</v>
      </c>
      <c r="E56" s="38">
        <v>331.41666666666663</v>
      </c>
      <c r="F56" s="38">
        <v>328.63333333333333</v>
      </c>
      <c r="G56" s="38">
        <v>324.71666666666664</v>
      </c>
      <c r="H56" s="38">
        <v>338.11666666666662</v>
      </c>
      <c r="I56" s="38">
        <v>342.03333333333325</v>
      </c>
      <c r="J56" s="38">
        <v>344.81666666666661</v>
      </c>
      <c r="K56" s="31">
        <v>339.25</v>
      </c>
      <c r="L56" s="31">
        <v>332.55</v>
      </c>
      <c r="M56" s="31">
        <v>45.051650000000002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431.6</v>
      </c>
      <c r="D57" s="38">
        <v>433.20000000000005</v>
      </c>
      <c r="E57" s="38">
        <v>428.10000000000008</v>
      </c>
      <c r="F57" s="38">
        <v>424.6</v>
      </c>
      <c r="G57" s="38">
        <v>419.50000000000006</v>
      </c>
      <c r="H57" s="38">
        <v>436.7000000000001</v>
      </c>
      <c r="I57" s="38">
        <v>441.8</v>
      </c>
      <c r="J57" s="38">
        <v>445.30000000000013</v>
      </c>
      <c r="K57" s="31">
        <v>438.3</v>
      </c>
      <c r="L57" s="31">
        <v>429.7</v>
      </c>
      <c r="M57" s="31">
        <v>10.13008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1104.8499999999999</v>
      </c>
      <c r="D58" s="38">
        <v>1104.3500000000001</v>
      </c>
      <c r="E58" s="38">
        <v>1091.7000000000003</v>
      </c>
      <c r="F58" s="38">
        <v>1078.5500000000002</v>
      </c>
      <c r="G58" s="38">
        <v>1065.9000000000003</v>
      </c>
      <c r="H58" s="38">
        <v>1117.5000000000002</v>
      </c>
      <c r="I58" s="38">
        <v>1130.1500000000003</v>
      </c>
      <c r="J58" s="38">
        <v>1143.3000000000002</v>
      </c>
      <c r="K58" s="31">
        <v>1117</v>
      </c>
      <c r="L58" s="31">
        <v>1091.2</v>
      </c>
      <c r="M58" s="31">
        <v>22.240030000000001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1256.75</v>
      </c>
      <c r="D59" s="38">
        <v>1255.45</v>
      </c>
      <c r="E59" s="38">
        <v>1243.9000000000001</v>
      </c>
      <c r="F59" s="38">
        <v>1231.05</v>
      </c>
      <c r="G59" s="38">
        <v>1219.5</v>
      </c>
      <c r="H59" s="38">
        <v>1268.3000000000002</v>
      </c>
      <c r="I59" s="38">
        <v>1279.8499999999999</v>
      </c>
      <c r="J59" s="38">
        <v>1292.7000000000003</v>
      </c>
      <c r="K59" s="31">
        <v>1267</v>
      </c>
      <c r="L59" s="31">
        <v>1242.5999999999999</v>
      </c>
      <c r="M59" s="31">
        <v>27.217140000000001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255.8</v>
      </c>
      <c r="D60" s="38">
        <v>255.38333333333335</v>
      </c>
      <c r="E60" s="38">
        <v>252.9666666666667</v>
      </c>
      <c r="F60" s="38">
        <v>250.13333333333335</v>
      </c>
      <c r="G60" s="38">
        <v>247.7166666666667</v>
      </c>
      <c r="H60" s="38">
        <v>258.2166666666667</v>
      </c>
      <c r="I60" s="38">
        <v>260.63333333333338</v>
      </c>
      <c r="J60" s="38">
        <v>263.4666666666667</v>
      </c>
      <c r="K60" s="31">
        <v>257.8</v>
      </c>
      <c r="L60" s="31">
        <v>252.55</v>
      </c>
      <c r="M60" s="31">
        <v>133.46190999999999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5625.6</v>
      </c>
      <c r="D61" s="38">
        <v>5654.8166666666657</v>
      </c>
      <c r="E61" s="38">
        <v>5546.9333333333316</v>
      </c>
      <c r="F61" s="38">
        <v>5468.2666666666655</v>
      </c>
      <c r="G61" s="38">
        <v>5360.3833333333314</v>
      </c>
      <c r="H61" s="38">
        <v>5733.4833333333318</v>
      </c>
      <c r="I61" s="38">
        <v>5841.3666666666668</v>
      </c>
      <c r="J61" s="38">
        <v>5920.0333333333319</v>
      </c>
      <c r="K61" s="31">
        <v>5762.7</v>
      </c>
      <c r="L61" s="31">
        <v>5576.15</v>
      </c>
      <c r="M61" s="31">
        <v>11.24517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2018.9</v>
      </c>
      <c r="D62" s="38">
        <v>2014.8166666666666</v>
      </c>
      <c r="E62" s="38">
        <v>1998.0833333333333</v>
      </c>
      <c r="F62" s="38">
        <v>1977.2666666666667</v>
      </c>
      <c r="G62" s="38">
        <v>1960.5333333333333</v>
      </c>
      <c r="H62" s="38">
        <v>2035.6333333333332</v>
      </c>
      <c r="I62" s="38">
        <v>2052.3666666666668</v>
      </c>
      <c r="J62" s="38">
        <v>2073.1833333333334</v>
      </c>
      <c r="K62" s="31">
        <v>2031.55</v>
      </c>
      <c r="L62" s="31">
        <v>1994</v>
      </c>
      <c r="M62" s="31">
        <v>8.3777600000000003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698.5</v>
      </c>
      <c r="D63" s="38">
        <v>694.83333333333337</v>
      </c>
      <c r="E63" s="38">
        <v>684.66666666666674</v>
      </c>
      <c r="F63" s="38">
        <v>670.83333333333337</v>
      </c>
      <c r="G63" s="38">
        <v>660.66666666666674</v>
      </c>
      <c r="H63" s="38">
        <v>708.66666666666674</v>
      </c>
      <c r="I63" s="38">
        <v>718.83333333333348</v>
      </c>
      <c r="J63" s="38">
        <v>732.66666666666674</v>
      </c>
      <c r="K63" s="31">
        <v>705</v>
      </c>
      <c r="L63" s="31">
        <v>681</v>
      </c>
      <c r="M63" s="31">
        <v>10.19097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1138.3499999999999</v>
      </c>
      <c r="D64" s="38">
        <v>1133.1166666666666</v>
      </c>
      <c r="E64" s="38">
        <v>1125.2333333333331</v>
      </c>
      <c r="F64" s="38">
        <v>1112.1166666666666</v>
      </c>
      <c r="G64" s="38">
        <v>1104.2333333333331</v>
      </c>
      <c r="H64" s="38">
        <v>1146.2333333333331</v>
      </c>
      <c r="I64" s="38">
        <v>1154.1166666666668</v>
      </c>
      <c r="J64" s="38">
        <v>1167.2333333333331</v>
      </c>
      <c r="K64" s="31">
        <v>1141</v>
      </c>
      <c r="L64" s="31">
        <v>1120</v>
      </c>
      <c r="M64" s="31">
        <v>3.3322600000000002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309.25</v>
      </c>
      <c r="D65" s="38">
        <v>307.76666666666671</v>
      </c>
      <c r="E65" s="38">
        <v>305.58333333333343</v>
      </c>
      <c r="F65" s="38">
        <v>301.91666666666674</v>
      </c>
      <c r="G65" s="38">
        <v>299.73333333333346</v>
      </c>
      <c r="H65" s="38">
        <v>311.43333333333339</v>
      </c>
      <c r="I65" s="38">
        <v>313.61666666666667</v>
      </c>
      <c r="J65" s="38">
        <v>317.28333333333336</v>
      </c>
      <c r="K65" s="31">
        <v>309.95</v>
      </c>
      <c r="L65" s="31">
        <v>304.10000000000002</v>
      </c>
      <c r="M65" s="31">
        <v>19.692799999999998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1746.3</v>
      </c>
      <c r="D66" s="38">
        <v>1739.6333333333332</v>
      </c>
      <c r="E66" s="38">
        <v>1728.7666666666664</v>
      </c>
      <c r="F66" s="38">
        <v>1711.2333333333331</v>
      </c>
      <c r="G66" s="38">
        <v>1700.3666666666663</v>
      </c>
      <c r="H66" s="38">
        <v>1757.1666666666665</v>
      </c>
      <c r="I66" s="38">
        <v>1768.0333333333333</v>
      </c>
      <c r="J66" s="38">
        <v>1785.5666666666666</v>
      </c>
      <c r="K66" s="31">
        <v>1750.5</v>
      </c>
      <c r="L66" s="31">
        <v>1722.1</v>
      </c>
      <c r="M66" s="31">
        <v>6.5337899999999998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561.54999999999995</v>
      </c>
      <c r="D67" s="38">
        <v>561.08333333333337</v>
      </c>
      <c r="E67" s="38">
        <v>559.16666666666674</v>
      </c>
      <c r="F67" s="38">
        <v>556.78333333333342</v>
      </c>
      <c r="G67" s="38">
        <v>554.86666666666679</v>
      </c>
      <c r="H67" s="38">
        <v>563.4666666666667</v>
      </c>
      <c r="I67" s="38">
        <v>565.38333333333344</v>
      </c>
      <c r="J67" s="38">
        <v>567.76666666666665</v>
      </c>
      <c r="K67" s="31">
        <v>563</v>
      </c>
      <c r="L67" s="31">
        <v>558.70000000000005</v>
      </c>
      <c r="M67" s="31">
        <v>6.3587699999999998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2308</v>
      </c>
      <c r="D68" s="38">
        <v>2298.3666666666668</v>
      </c>
      <c r="E68" s="38">
        <v>2261.7333333333336</v>
      </c>
      <c r="F68" s="38">
        <v>2215.4666666666667</v>
      </c>
      <c r="G68" s="38">
        <v>2178.8333333333335</v>
      </c>
      <c r="H68" s="38">
        <v>2344.6333333333337</v>
      </c>
      <c r="I68" s="38">
        <v>2381.2666666666669</v>
      </c>
      <c r="J68" s="38">
        <v>2427.5333333333338</v>
      </c>
      <c r="K68" s="31">
        <v>2335</v>
      </c>
      <c r="L68" s="31">
        <v>2252.1</v>
      </c>
      <c r="M68" s="31">
        <v>6.7731500000000002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2291.9499999999998</v>
      </c>
      <c r="D69" s="38">
        <v>2287.8166666666671</v>
      </c>
      <c r="E69" s="38">
        <v>2262.733333333334</v>
      </c>
      <c r="F69" s="38">
        <v>2233.5166666666669</v>
      </c>
      <c r="G69" s="38">
        <v>2208.4333333333338</v>
      </c>
      <c r="H69" s="38">
        <v>2317.0333333333342</v>
      </c>
      <c r="I69" s="38">
        <v>2342.1166666666672</v>
      </c>
      <c r="J69" s="38">
        <v>2371.3333333333344</v>
      </c>
      <c r="K69" s="31">
        <v>2312.9</v>
      </c>
      <c r="L69" s="31">
        <v>2258.6</v>
      </c>
      <c r="M69" s="31">
        <v>4.2111400000000003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434.7</v>
      </c>
      <c r="D70" s="38">
        <v>435.61666666666662</v>
      </c>
      <c r="E70" s="38">
        <v>427.43333333333322</v>
      </c>
      <c r="F70" s="38">
        <v>420.16666666666663</v>
      </c>
      <c r="G70" s="38">
        <v>411.98333333333323</v>
      </c>
      <c r="H70" s="38">
        <v>442.88333333333321</v>
      </c>
      <c r="I70" s="38">
        <v>451.06666666666661</v>
      </c>
      <c r="J70" s="38">
        <v>458.3333333333332</v>
      </c>
      <c r="K70" s="31">
        <v>443.8</v>
      </c>
      <c r="L70" s="31">
        <v>428.35</v>
      </c>
      <c r="M70" s="31">
        <v>14.13049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212.15</v>
      </c>
      <c r="D71" s="38">
        <v>213.38333333333333</v>
      </c>
      <c r="E71" s="38">
        <v>209.36666666666665</v>
      </c>
      <c r="F71" s="38">
        <v>206.58333333333331</v>
      </c>
      <c r="G71" s="38">
        <v>202.56666666666663</v>
      </c>
      <c r="H71" s="38">
        <v>216.16666666666666</v>
      </c>
      <c r="I71" s="38">
        <v>220.18333333333331</v>
      </c>
      <c r="J71" s="38">
        <v>222.96666666666667</v>
      </c>
      <c r="K71" s="31">
        <v>217.4</v>
      </c>
      <c r="L71" s="31">
        <v>210.6</v>
      </c>
      <c r="M71" s="31">
        <v>25.779530000000001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3707.95</v>
      </c>
      <c r="D72" s="38">
        <v>3685.0500000000006</v>
      </c>
      <c r="E72" s="38">
        <v>3655.2000000000012</v>
      </c>
      <c r="F72" s="38">
        <v>3602.4500000000007</v>
      </c>
      <c r="G72" s="38">
        <v>3572.6000000000013</v>
      </c>
      <c r="H72" s="38">
        <v>3737.8000000000011</v>
      </c>
      <c r="I72" s="38">
        <v>3767.6500000000005</v>
      </c>
      <c r="J72" s="38">
        <v>3820.400000000001</v>
      </c>
      <c r="K72" s="31">
        <v>3714.9</v>
      </c>
      <c r="L72" s="31">
        <v>3632.3</v>
      </c>
      <c r="M72" s="31">
        <v>4.0733800000000002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4998.1499999999996</v>
      </c>
      <c r="D73" s="38">
        <v>5035.0333333333328</v>
      </c>
      <c r="E73" s="38">
        <v>4923.1166666666659</v>
      </c>
      <c r="F73" s="38">
        <v>4848.083333333333</v>
      </c>
      <c r="G73" s="38">
        <v>4736.1666666666661</v>
      </c>
      <c r="H73" s="38">
        <v>5110.0666666666657</v>
      </c>
      <c r="I73" s="38">
        <v>5221.9833333333336</v>
      </c>
      <c r="J73" s="38">
        <v>5297.0166666666655</v>
      </c>
      <c r="K73" s="31">
        <v>5146.95</v>
      </c>
      <c r="L73" s="31">
        <v>4960</v>
      </c>
      <c r="M73" s="31">
        <v>3.35311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519</v>
      </c>
      <c r="D74" s="38">
        <v>518.43333333333328</v>
      </c>
      <c r="E74" s="38">
        <v>514.36666666666656</v>
      </c>
      <c r="F74" s="38">
        <v>509.73333333333323</v>
      </c>
      <c r="G74" s="38">
        <v>505.66666666666652</v>
      </c>
      <c r="H74" s="38">
        <v>523.06666666666661</v>
      </c>
      <c r="I74" s="38">
        <v>527.13333333333344</v>
      </c>
      <c r="J74" s="38">
        <v>531.76666666666665</v>
      </c>
      <c r="K74" s="31">
        <v>522.5</v>
      </c>
      <c r="L74" s="31">
        <v>513.79999999999995</v>
      </c>
      <c r="M74" s="31">
        <v>21.30114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3796.8</v>
      </c>
      <c r="D75" s="38">
        <v>3789.1666666666665</v>
      </c>
      <c r="E75" s="38">
        <v>3768.1333333333332</v>
      </c>
      <c r="F75" s="38">
        <v>3739.4666666666667</v>
      </c>
      <c r="G75" s="38">
        <v>3718.4333333333334</v>
      </c>
      <c r="H75" s="38">
        <v>3817.833333333333</v>
      </c>
      <c r="I75" s="38">
        <v>3838.8666666666668</v>
      </c>
      <c r="J75" s="38">
        <v>3867.5333333333328</v>
      </c>
      <c r="K75" s="31">
        <v>3810.2</v>
      </c>
      <c r="L75" s="31">
        <v>3760.5</v>
      </c>
      <c r="M75" s="31">
        <v>2.2492299999999998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5583.3</v>
      </c>
      <c r="D76" s="38">
        <v>5592.5</v>
      </c>
      <c r="E76" s="38">
        <v>5550.05</v>
      </c>
      <c r="F76" s="38">
        <v>5516.8</v>
      </c>
      <c r="G76" s="38">
        <v>5474.35</v>
      </c>
      <c r="H76" s="38">
        <v>5625.75</v>
      </c>
      <c r="I76" s="38">
        <v>5668.2000000000007</v>
      </c>
      <c r="J76" s="38">
        <v>5701.45</v>
      </c>
      <c r="K76" s="31">
        <v>5634.95</v>
      </c>
      <c r="L76" s="31">
        <v>5559.25</v>
      </c>
      <c r="M76" s="31">
        <v>4.5132899999999996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3391.3</v>
      </c>
      <c r="D77" s="38">
        <v>3394.4666666666667</v>
      </c>
      <c r="E77" s="38">
        <v>3371.8333333333335</v>
      </c>
      <c r="F77" s="38">
        <v>3352.3666666666668</v>
      </c>
      <c r="G77" s="38">
        <v>3329.7333333333336</v>
      </c>
      <c r="H77" s="38">
        <v>3413.9333333333334</v>
      </c>
      <c r="I77" s="38">
        <v>3436.5666666666666</v>
      </c>
      <c r="J77" s="38">
        <v>3456.0333333333333</v>
      </c>
      <c r="K77" s="31">
        <v>3417.1</v>
      </c>
      <c r="L77" s="31">
        <v>3375</v>
      </c>
      <c r="M77" s="31">
        <v>4.3109000000000002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3152.3</v>
      </c>
      <c r="D78" s="38">
        <v>3121.85</v>
      </c>
      <c r="E78" s="38">
        <v>3087.2</v>
      </c>
      <c r="F78" s="38">
        <v>3022.1</v>
      </c>
      <c r="G78" s="38">
        <v>2987.45</v>
      </c>
      <c r="H78" s="38">
        <v>3186.95</v>
      </c>
      <c r="I78" s="38">
        <v>3221.6000000000004</v>
      </c>
      <c r="J78" s="38">
        <v>3286.7</v>
      </c>
      <c r="K78" s="31">
        <v>3156.5</v>
      </c>
      <c r="L78" s="31">
        <v>3056.75</v>
      </c>
      <c r="M78" s="31">
        <v>5.45207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143.80000000000001</v>
      </c>
      <c r="D79" s="38">
        <v>144.04999999999998</v>
      </c>
      <c r="E79" s="38">
        <v>142.59999999999997</v>
      </c>
      <c r="F79" s="38">
        <v>141.39999999999998</v>
      </c>
      <c r="G79" s="38">
        <v>139.94999999999996</v>
      </c>
      <c r="H79" s="38">
        <v>145.24999999999997</v>
      </c>
      <c r="I79" s="38">
        <v>146.69999999999996</v>
      </c>
      <c r="J79" s="38">
        <v>147.89999999999998</v>
      </c>
      <c r="K79" s="31">
        <v>145.5</v>
      </c>
      <c r="L79" s="31">
        <v>142.85</v>
      </c>
      <c r="M79" s="31">
        <v>173.46713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3002.45</v>
      </c>
      <c r="D80" s="38">
        <v>3013.4666666666667</v>
      </c>
      <c r="E80" s="38">
        <v>2963.9333333333334</v>
      </c>
      <c r="F80" s="38">
        <v>2925.4166666666665</v>
      </c>
      <c r="G80" s="38">
        <v>2875.8833333333332</v>
      </c>
      <c r="H80" s="38">
        <v>3051.9833333333336</v>
      </c>
      <c r="I80" s="38">
        <v>3101.5166666666673</v>
      </c>
      <c r="J80" s="38">
        <v>3140.0333333333338</v>
      </c>
      <c r="K80" s="31">
        <v>3063</v>
      </c>
      <c r="L80" s="31">
        <v>2974.95</v>
      </c>
      <c r="M80" s="31">
        <v>1.02712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334.75</v>
      </c>
      <c r="D81" s="38">
        <v>335.2</v>
      </c>
      <c r="E81" s="38">
        <v>332.4</v>
      </c>
      <c r="F81" s="38">
        <v>330.05</v>
      </c>
      <c r="G81" s="38">
        <v>327.25</v>
      </c>
      <c r="H81" s="38">
        <v>337.54999999999995</v>
      </c>
      <c r="I81" s="38">
        <v>340.35</v>
      </c>
      <c r="J81" s="38">
        <v>342.69999999999993</v>
      </c>
      <c r="K81" s="31">
        <v>338</v>
      </c>
      <c r="L81" s="31">
        <v>332.85</v>
      </c>
      <c r="M81" s="31">
        <v>4.0990900000000003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124.6</v>
      </c>
      <c r="D82" s="38">
        <v>124.5</v>
      </c>
      <c r="E82" s="38">
        <v>123.1</v>
      </c>
      <c r="F82" s="38">
        <v>121.6</v>
      </c>
      <c r="G82" s="38">
        <v>120.19999999999999</v>
      </c>
      <c r="H82" s="38">
        <v>126</v>
      </c>
      <c r="I82" s="38">
        <v>127.4</v>
      </c>
      <c r="J82" s="38">
        <v>128.9</v>
      </c>
      <c r="K82" s="31">
        <v>125.9</v>
      </c>
      <c r="L82" s="31">
        <v>123</v>
      </c>
      <c r="M82" s="31">
        <v>202.34630000000001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1691.35</v>
      </c>
      <c r="D83" s="38">
        <v>1694.8666666666668</v>
      </c>
      <c r="E83" s="38">
        <v>1673.1333333333337</v>
      </c>
      <c r="F83" s="38">
        <v>1654.916666666667</v>
      </c>
      <c r="G83" s="38">
        <v>1633.1833333333338</v>
      </c>
      <c r="H83" s="38">
        <v>1713.0833333333335</v>
      </c>
      <c r="I83" s="38">
        <v>1734.8166666666666</v>
      </c>
      <c r="J83" s="38">
        <v>1753.0333333333333</v>
      </c>
      <c r="K83" s="31">
        <v>1716.6</v>
      </c>
      <c r="L83" s="31">
        <v>1676.65</v>
      </c>
      <c r="M83" s="31">
        <v>6.2679200000000002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1011.9</v>
      </c>
      <c r="D84" s="38">
        <v>1009.2666666666668</v>
      </c>
      <c r="E84" s="38">
        <v>1004.5333333333335</v>
      </c>
      <c r="F84" s="38">
        <v>997.16666666666674</v>
      </c>
      <c r="G84" s="38">
        <v>992.43333333333351</v>
      </c>
      <c r="H84" s="38">
        <v>1016.6333333333336</v>
      </c>
      <c r="I84" s="38">
        <v>1021.3666666666669</v>
      </c>
      <c r="J84" s="38">
        <v>1028.7333333333336</v>
      </c>
      <c r="K84" s="31">
        <v>1014</v>
      </c>
      <c r="L84" s="31">
        <v>1001.9</v>
      </c>
      <c r="M84" s="31">
        <v>5.9942399999999996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1644.5</v>
      </c>
      <c r="D85" s="38">
        <v>1642.3833333333332</v>
      </c>
      <c r="E85" s="38">
        <v>1618.1166666666663</v>
      </c>
      <c r="F85" s="38">
        <v>1591.7333333333331</v>
      </c>
      <c r="G85" s="38">
        <v>1567.4666666666662</v>
      </c>
      <c r="H85" s="38">
        <v>1668.7666666666664</v>
      </c>
      <c r="I85" s="38">
        <v>1693.0333333333333</v>
      </c>
      <c r="J85" s="38">
        <v>1719.4166666666665</v>
      </c>
      <c r="K85" s="31">
        <v>1666.65</v>
      </c>
      <c r="L85" s="31">
        <v>1616</v>
      </c>
      <c r="M85" s="31">
        <v>2.4381300000000001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1838.5</v>
      </c>
      <c r="D86" s="38">
        <v>1838.1666666666667</v>
      </c>
      <c r="E86" s="38">
        <v>1817.3333333333335</v>
      </c>
      <c r="F86" s="38">
        <v>1796.1666666666667</v>
      </c>
      <c r="G86" s="38">
        <v>1775.3333333333335</v>
      </c>
      <c r="H86" s="38">
        <v>1859.3333333333335</v>
      </c>
      <c r="I86" s="38">
        <v>1880.166666666667</v>
      </c>
      <c r="J86" s="38">
        <v>1901.3333333333335</v>
      </c>
      <c r="K86" s="31">
        <v>1859</v>
      </c>
      <c r="L86" s="31">
        <v>1817</v>
      </c>
      <c r="M86" s="31">
        <v>5.9602000000000004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462.15</v>
      </c>
      <c r="D87" s="38">
        <v>463.45</v>
      </c>
      <c r="E87" s="38">
        <v>457.7</v>
      </c>
      <c r="F87" s="38">
        <v>453.25</v>
      </c>
      <c r="G87" s="38">
        <v>447.5</v>
      </c>
      <c r="H87" s="38">
        <v>467.9</v>
      </c>
      <c r="I87" s="38">
        <v>473.65</v>
      </c>
      <c r="J87" s="38">
        <v>478.09999999999997</v>
      </c>
      <c r="K87" s="31">
        <v>469.2</v>
      </c>
      <c r="L87" s="31">
        <v>459</v>
      </c>
      <c r="M87" s="31">
        <v>20.368960000000001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3989.45</v>
      </c>
      <c r="D88" s="38">
        <v>3979.7333333333336</v>
      </c>
      <c r="E88" s="38">
        <v>3960.7666666666673</v>
      </c>
      <c r="F88" s="38">
        <v>3932.0833333333339</v>
      </c>
      <c r="G88" s="38">
        <v>3913.1166666666677</v>
      </c>
      <c r="H88" s="38">
        <v>4008.416666666667</v>
      </c>
      <c r="I88" s="38">
        <v>4027.3833333333332</v>
      </c>
      <c r="J88" s="38">
        <v>4056.0666666666666</v>
      </c>
      <c r="K88" s="31">
        <v>3998.7</v>
      </c>
      <c r="L88" s="31">
        <v>3951.05</v>
      </c>
      <c r="M88" s="31">
        <v>6.0782600000000002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1353</v>
      </c>
      <c r="D89" s="38">
        <v>1358.7333333333333</v>
      </c>
      <c r="E89" s="38">
        <v>1342.4666666666667</v>
      </c>
      <c r="F89" s="38">
        <v>1331.9333333333334</v>
      </c>
      <c r="G89" s="38">
        <v>1315.6666666666667</v>
      </c>
      <c r="H89" s="38">
        <v>1369.2666666666667</v>
      </c>
      <c r="I89" s="38">
        <v>1385.5333333333335</v>
      </c>
      <c r="J89" s="38">
        <v>1396.0666666666666</v>
      </c>
      <c r="K89" s="31">
        <v>1375</v>
      </c>
      <c r="L89" s="31">
        <v>1348.2</v>
      </c>
      <c r="M89" s="31">
        <v>10.07504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1235.8499999999999</v>
      </c>
      <c r="D90" s="38">
        <v>1233.6499999999999</v>
      </c>
      <c r="E90" s="38">
        <v>1224.8999999999996</v>
      </c>
      <c r="F90" s="38">
        <v>1213.9499999999998</v>
      </c>
      <c r="G90" s="38">
        <v>1205.1999999999996</v>
      </c>
      <c r="H90" s="38">
        <v>1244.5999999999997</v>
      </c>
      <c r="I90" s="38">
        <v>1253.3500000000001</v>
      </c>
      <c r="J90" s="38">
        <v>1264.2999999999997</v>
      </c>
      <c r="K90" s="31">
        <v>1242.4000000000001</v>
      </c>
      <c r="L90" s="31">
        <v>1222.7</v>
      </c>
      <c r="M90" s="31">
        <v>17.67709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2457.1</v>
      </c>
      <c r="D91" s="38">
        <v>2462.1333333333332</v>
      </c>
      <c r="E91" s="38">
        <v>2440.9666666666662</v>
      </c>
      <c r="F91" s="38">
        <v>2424.833333333333</v>
      </c>
      <c r="G91" s="38">
        <v>2403.6666666666661</v>
      </c>
      <c r="H91" s="38">
        <v>2478.2666666666664</v>
      </c>
      <c r="I91" s="38">
        <v>2499.4333333333334</v>
      </c>
      <c r="J91" s="38">
        <v>2515.5666666666666</v>
      </c>
      <c r="K91" s="31">
        <v>2483.3000000000002</v>
      </c>
      <c r="L91" s="31">
        <v>2446</v>
      </c>
      <c r="M91" s="31">
        <v>1.7631699999999999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1595.5</v>
      </c>
      <c r="D92" s="38">
        <v>1590.1333333333332</v>
      </c>
      <c r="E92" s="38">
        <v>1580.2666666666664</v>
      </c>
      <c r="F92" s="38">
        <v>1565.0333333333333</v>
      </c>
      <c r="G92" s="38">
        <v>1555.1666666666665</v>
      </c>
      <c r="H92" s="38">
        <v>1605.3666666666663</v>
      </c>
      <c r="I92" s="38">
        <v>1615.2333333333331</v>
      </c>
      <c r="J92" s="38">
        <v>1630.4666666666662</v>
      </c>
      <c r="K92" s="31">
        <v>1600</v>
      </c>
      <c r="L92" s="31">
        <v>1574.9</v>
      </c>
      <c r="M92" s="31">
        <v>281.60455000000002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647.54999999999995</v>
      </c>
      <c r="D93" s="38">
        <v>646.01666666666665</v>
      </c>
      <c r="E93" s="38">
        <v>640.83333333333326</v>
      </c>
      <c r="F93" s="38">
        <v>634.11666666666656</v>
      </c>
      <c r="G93" s="38">
        <v>628.93333333333317</v>
      </c>
      <c r="H93" s="38">
        <v>652.73333333333335</v>
      </c>
      <c r="I93" s="38">
        <v>657.91666666666674</v>
      </c>
      <c r="J93" s="38">
        <v>664.63333333333344</v>
      </c>
      <c r="K93" s="31">
        <v>651.20000000000005</v>
      </c>
      <c r="L93" s="31">
        <v>639.29999999999995</v>
      </c>
      <c r="M93" s="31">
        <v>28.983229999999999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2938</v>
      </c>
      <c r="D94" s="38">
        <v>2936.6166666666668</v>
      </c>
      <c r="E94" s="38">
        <v>2918.2333333333336</v>
      </c>
      <c r="F94" s="38">
        <v>2898.4666666666667</v>
      </c>
      <c r="G94" s="38">
        <v>2880.0833333333335</v>
      </c>
      <c r="H94" s="38">
        <v>2956.3833333333337</v>
      </c>
      <c r="I94" s="38">
        <v>2974.7666666666669</v>
      </c>
      <c r="J94" s="38">
        <v>2994.5333333333338</v>
      </c>
      <c r="K94" s="31">
        <v>2955</v>
      </c>
      <c r="L94" s="31">
        <v>2916.85</v>
      </c>
      <c r="M94" s="31">
        <v>2.7591600000000001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478.15</v>
      </c>
      <c r="D95" s="38">
        <v>479.09999999999997</v>
      </c>
      <c r="E95" s="38">
        <v>473.29999999999995</v>
      </c>
      <c r="F95" s="38">
        <v>468.45</v>
      </c>
      <c r="G95" s="38">
        <v>462.65</v>
      </c>
      <c r="H95" s="38">
        <v>483.94999999999993</v>
      </c>
      <c r="I95" s="38">
        <v>489.75</v>
      </c>
      <c r="J95" s="38">
        <v>494.59999999999991</v>
      </c>
      <c r="K95" s="31">
        <v>484.9</v>
      </c>
      <c r="L95" s="31">
        <v>474.25</v>
      </c>
      <c r="M95" s="31">
        <v>51.382460000000002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254.7</v>
      </c>
      <c r="D96" s="38">
        <v>253.15</v>
      </c>
      <c r="E96" s="38">
        <v>251.3</v>
      </c>
      <c r="F96" s="38">
        <v>247.9</v>
      </c>
      <c r="G96" s="38">
        <v>246.05</v>
      </c>
      <c r="H96" s="38">
        <v>256.55</v>
      </c>
      <c r="I96" s="38">
        <v>258.39999999999998</v>
      </c>
      <c r="J96" s="38">
        <v>261.8</v>
      </c>
      <c r="K96" s="31">
        <v>255</v>
      </c>
      <c r="L96" s="31">
        <v>249.75</v>
      </c>
      <c r="M96" s="31">
        <v>28.17221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2523.5</v>
      </c>
      <c r="D97" s="38">
        <v>2519.0166666666669</v>
      </c>
      <c r="E97" s="38">
        <v>2511.9333333333338</v>
      </c>
      <c r="F97" s="38">
        <v>2500.3666666666668</v>
      </c>
      <c r="G97" s="38">
        <v>2493.2833333333338</v>
      </c>
      <c r="H97" s="38">
        <v>2530.5833333333339</v>
      </c>
      <c r="I97" s="38">
        <v>2537.666666666667</v>
      </c>
      <c r="J97" s="38">
        <v>2549.233333333334</v>
      </c>
      <c r="K97" s="31">
        <v>2526.1</v>
      </c>
      <c r="L97" s="31">
        <v>2507.4499999999998</v>
      </c>
      <c r="M97" s="31">
        <v>10.941459999999999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321.45</v>
      </c>
      <c r="D98" s="38">
        <v>322.48333333333335</v>
      </c>
      <c r="E98" s="38">
        <v>319.9666666666667</v>
      </c>
      <c r="F98" s="38">
        <v>318.48333333333335</v>
      </c>
      <c r="G98" s="38">
        <v>315.9666666666667</v>
      </c>
      <c r="H98" s="38">
        <v>323.9666666666667</v>
      </c>
      <c r="I98" s="38">
        <v>326.48333333333335</v>
      </c>
      <c r="J98" s="38">
        <v>327.9666666666667</v>
      </c>
      <c r="K98" s="31">
        <v>325</v>
      </c>
      <c r="L98" s="31">
        <v>321</v>
      </c>
      <c r="M98" s="31">
        <v>2.9181599999999999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39148.9</v>
      </c>
      <c r="D99" s="38">
        <v>39202.966666666667</v>
      </c>
      <c r="E99" s="38">
        <v>38905.933333333334</v>
      </c>
      <c r="F99" s="38">
        <v>38662.966666666667</v>
      </c>
      <c r="G99" s="38">
        <v>38365.933333333334</v>
      </c>
      <c r="H99" s="38">
        <v>39445.933333333334</v>
      </c>
      <c r="I99" s="38">
        <v>39742.966666666674</v>
      </c>
      <c r="J99" s="38">
        <v>39985.933333333334</v>
      </c>
      <c r="K99" s="31">
        <v>39500</v>
      </c>
      <c r="L99" s="31">
        <v>38960</v>
      </c>
      <c r="M99" s="31">
        <v>2.6100000000000002E-2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957.5</v>
      </c>
      <c r="D100" s="38">
        <v>959.26666666666677</v>
      </c>
      <c r="E100" s="38">
        <v>949.03333333333353</v>
      </c>
      <c r="F100" s="38">
        <v>940.56666666666672</v>
      </c>
      <c r="G100" s="38">
        <v>930.33333333333348</v>
      </c>
      <c r="H100" s="38">
        <v>967.73333333333358</v>
      </c>
      <c r="I100" s="38">
        <v>977.96666666666692</v>
      </c>
      <c r="J100" s="38">
        <v>986.43333333333362</v>
      </c>
      <c r="K100" s="31">
        <v>969.5</v>
      </c>
      <c r="L100" s="31">
        <v>950.8</v>
      </c>
      <c r="M100" s="31">
        <v>308.02100000000002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1345.05</v>
      </c>
      <c r="D101" s="38">
        <v>1346.9333333333332</v>
      </c>
      <c r="E101" s="38">
        <v>1336.2166666666662</v>
      </c>
      <c r="F101" s="38">
        <v>1327.383333333333</v>
      </c>
      <c r="G101" s="38">
        <v>1316.6666666666661</v>
      </c>
      <c r="H101" s="38">
        <v>1355.7666666666664</v>
      </c>
      <c r="I101" s="38">
        <v>1366.4833333333331</v>
      </c>
      <c r="J101" s="38">
        <v>1375.3166666666666</v>
      </c>
      <c r="K101" s="31">
        <v>1357.65</v>
      </c>
      <c r="L101" s="31">
        <v>1338.1</v>
      </c>
      <c r="M101" s="31">
        <v>1.51416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539.65</v>
      </c>
      <c r="D102" s="38">
        <v>537.36666666666667</v>
      </c>
      <c r="E102" s="38">
        <v>534.2833333333333</v>
      </c>
      <c r="F102" s="38">
        <v>528.91666666666663</v>
      </c>
      <c r="G102" s="38">
        <v>525.83333333333326</v>
      </c>
      <c r="H102" s="38">
        <v>542.73333333333335</v>
      </c>
      <c r="I102" s="38">
        <v>545.81666666666661</v>
      </c>
      <c r="J102" s="38">
        <v>551.18333333333339</v>
      </c>
      <c r="K102" s="31">
        <v>540.45000000000005</v>
      </c>
      <c r="L102" s="31">
        <v>532</v>
      </c>
      <c r="M102" s="31">
        <v>8.1438400000000009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10.65</v>
      </c>
      <c r="D103" s="38">
        <v>10.35</v>
      </c>
      <c r="E103" s="38">
        <v>9.85</v>
      </c>
      <c r="F103" s="38">
        <v>9.0500000000000007</v>
      </c>
      <c r="G103" s="38">
        <v>8.5500000000000007</v>
      </c>
      <c r="H103" s="38">
        <v>11.149999999999999</v>
      </c>
      <c r="I103" s="38">
        <v>11.649999999999999</v>
      </c>
      <c r="J103" s="38">
        <v>12.449999999999998</v>
      </c>
      <c r="K103" s="31">
        <v>10.85</v>
      </c>
      <c r="L103" s="31">
        <v>9.5500000000000007</v>
      </c>
      <c r="M103" s="31">
        <v>3656.2035999999998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97.65</v>
      </c>
      <c r="D104" s="38">
        <v>97.883333333333326</v>
      </c>
      <c r="E104" s="38">
        <v>96.016666666666652</v>
      </c>
      <c r="F104" s="38">
        <v>94.383333333333326</v>
      </c>
      <c r="G104" s="38">
        <v>92.516666666666652</v>
      </c>
      <c r="H104" s="38">
        <v>99.516666666666652</v>
      </c>
      <c r="I104" s="38">
        <v>101.38333333333333</v>
      </c>
      <c r="J104" s="38">
        <v>103.01666666666665</v>
      </c>
      <c r="K104" s="31">
        <v>99.75</v>
      </c>
      <c r="L104" s="31">
        <v>96.25</v>
      </c>
      <c r="M104" s="31">
        <v>460.33233000000001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467.15</v>
      </c>
      <c r="D105" s="38">
        <v>466.06666666666666</v>
      </c>
      <c r="E105" s="38">
        <v>460.33333333333331</v>
      </c>
      <c r="F105" s="38">
        <v>453.51666666666665</v>
      </c>
      <c r="G105" s="38">
        <v>447.7833333333333</v>
      </c>
      <c r="H105" s="38">
        <v>472.88333333333333</v>
      </c>
      <c r="I105" s="38">
        <v>478.61666666666667</v>
      </c>
      <c r="J105" s="38">
        <v>485.43333333333334</v>
      </c>
      <c r="K105" s="31">
        <v>471.8</v>
      </c>
      <c r="L105" s="31">
        <v>459.25</v>
      </c>
      <c r="M105" s="31">
        <v>29.012550000000001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431.5</v>
      </c>
      <c r="D106" s="38">
        <v>428.91666666666669</v>
      </c>
      <c r="E106" s="38">
        <v>424.63333333333338</v>
      </c>
      <c r="F106" s="38">
        <v>417.76666666666671</v>
      </c>
      <c r="G106" s="38">
        <v>413.48333333333341</v>
      </c>
      <c r="H106" s="38">
        <v>435.78333333333336</v>
      </c>
      <c r="I106" s="38">
        <v>440.06666666666666</v>
      </c>
      <c r="J106" s="38">
        <v>446.93333333333334</v>
      </c>
      <c r="K106" s="31">
        <v>433.2</v>
      </c>
      <c r="L106" s="31">
        <v>422.05</v>
      </c>
      <c r="M106" s="31">
        <v>45.757489999999997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388.4</v>
      </c>
      <c r="D107" s="38">
        <v>388.9666666666667</v>
      </c>
      <c r="E107" s="38">
        <v>384.63333333333338</v>
      </c>
      <c r="F107" s="38">
        <v>380.86666666666667</v>
      </c>
      <c r="G107" s="38">
        <v>376.53333333333336</v>
      </c>
      <c r="H107" s="38">
        <v>392.73333333333341</v>
      </c>
      <c r="I107" s="38">
        <v>397.06666666666666</v>
      </c>
      <c r="J107" s="38">
        <v>400.83333333333343</v>
      </c>
      <c r="K107" s="31">
        <v>393.3</v>
      </c>
      <c r="L107" s="31">
        <v>385.2</v>
      </c>
      <c r="M107" s="31">
        <v>5.08453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2461.9</v>
      </c>
      <c r="D108" s="38">
        <v>2458.2999999999997</v>
      </c>
      <c r="E108" s="38">
        <v>2443.5999999999995</v>
      </c>
      <c r="F108" s="38">
        <v>2425.2999999999997</v>
      </c>
      <c r="G108" s="38">
        <v>2410.5999999999995</v>
      </c>
      <c r="H108" s="38">
        <v>2476.5999999999995</v>
      </c>
      <c r="I108" s="38">
        <v>2491.2999999999993</v>
      </c>
      <c r="J108" s="38">
        <v>2509.5999999999995</v>
      </c>
      <c r="K108" s="31">
        <v>2473</v>
      </c>
      <c r="L108" s="31">
        <v>2440</v>
      </c>
      <c r="M108" s="31">
        <v>8.2272400000000001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1408.65</v>
      </c>
      <c r="D109" s="38">
        <v>1408.95</v>
      </c>
      <c r="E109" s="38">
        <v>1396.15</v>
      </c>
      <c r="F109" s="38">
        <v>1383.65</v>
      </c>
      <c r="G109" s="38">
        <v>1370.8500000000001</v>
      </c>
      <c r="H109" s="38">
        <v>1421.45</v>
      </c>
      <c r="I109" s="38">
        <v>1434.2499999999998</v>
      </c>
      <c r="J109" s="38">
        <v>1446.75</v>
      </c>
      <c r="K109" s="31">
        <v>1421.75</v>
      </c>
      <c r="L109" s="31">
        <v>1396.45</v>
      </c>
      <c r="M109" s="31">
        <v>40.464840000000002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184.85</v>
      </c>
      <c r="D110" s="38">
        <v>182.58333333333334</v>
      </c>
      <c r="E110" s="38">
        <v>177.76666666666668</v>
      </c>
      <c r="F110" s="38">
        <v>170.68333333333334</v>
      </c>
      <c r="G110" s="38">
        <v>165.86666666666667</v>
      </c>
      <c r="H110" s="38">
        <v>189.66666666666669</v>
      </c>
      <c r="I110" s="38">
        <v>194.48333333333335</v>
      </c>
      <c r="J110" s="38">
        <v>201.56666666666669</v>
      </c>
      <c r="K110" s="31">
        <v>187.4</v>
      </c>
      <c r="L110" s="31">
        <v>175.5</v>
      </c>
      <c r="M110" s="31">
        <v>108.9483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1477.45</v>
      </c>
      <c r="D111" s="38">
        <v>1474.5500000000002</v>
      </c>
      <c r="E111" s="38">
        <v>1466.2000000000003</v>
      </c>
      <c r="F111" s="38">
        <v>1454.95</v>
      </c>
      <c r="G111" s="38">
        <v>1446.6000000000001</v>
      </c>
      <c r="H111" s="38">
        <v>1485.8000000000004</v>
      </c>
      <c r="I111" s="38">
        <v>1494.1500000000003</v>
      </c>
      <c r="J111" s="38">
        <v>1505.4000000000005</v>
      </c>
      <c r="K111" s="31">
        <v>1482.9</v>
      </c>
      <c r="L111" s="31">
        <v>1463.3</v>
      </c>
      <c r="M111" s="31">
        <v>50.757860000000001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91.35</v>
      </c>
      <c r="D112" s="38">
        <v>91.183333333333337</v>
      </c>
      <c r="E112" s="38">
        <v>90.666666666666671</v>
      </c>
      <c r="F112" s="38">
        <v>89.983333333333334</v>
      </c>
      <c r="G112" s="38">
        <v>89.466666666666669</v>
      </c>
      <c r="H112" s="38">
        <v>91.866666666666674</v>
      </c>
      <c r="I112" s="38">
        <v>92.383333333333326</v>
      </c>
      <c r="J112" s="38">
        <v>93.066666666666677</v>
      </c>
      <c r="K112" s="31">
        <v>91.7</v>
      </c>
      <c r="L112" s="31">
        <v>90.5</v>
      </c>
      <c r="M112" s="31">
        <v>88.055520000000001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897.45</v>
      </c>
      <c r="D113" s="38">
        <v>898.96666666666658</v>
      </c>
      <c r="E113" s="38">
        <v>888.53333333333319</v>
      </c>
      <c r="F113" s="38">
        <v>879.61666666666656</v>
      </c>
      <c r="G113" s="38">
        <v>869.18333333333317</v>
      </c>
      <c r="H113" s="38">
        <v>907.88333333333321</v>
      </c>
      <c r="I113" s="38">
        <v>918.31666666666661</v>
      </c>
      <c r="J113" s="38">
        <v>927.23333333333323</v>
      </c>
      <c r="K113" s="31">
        <v>909.4</v>
      </c>
      <c r="L113" s="31">
        <v>890.05</v>
      </c>
      <c r="M113" s="31">
        <v>3.48082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708.5</v>
      </c>
      <c r="D114" s="38">
        <v>706.81666666666661</v>
      </c>
      <c r="E114" s="38">
        <v>697.73333333333323</v>
      </c>
      <c r="F114" s="38">
        <v>686.96666666666658</v>
      </c>
      <c r="G114" s="38">
        <v>677.88333333333321</v>
      </c>
      <c r="H114" s="38">
        <v>717.58333333333326</v>
      </c>
      <c r="I114" s="38">
        <v>726.66666666666674</v>
      </c>
      <c r="J114" s="38">
        <v>737.43333333333328</v>
      </c>
      <c r="K114" s="31">
        <v>715.9</v>
      </c>
      <c r="L114" s="31">
        <v>696.05</v>
      </c>
      <c r="M114" s="31">
        <v>32.354259999999996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68.75</v>
      </c>
      <c r="D115" s="38">
        <v>70</v>
      </c>
      <c r="E115" s="38">
        <v>66</v>
      </c>
      <c r="F115" s="38">
        <v>63.25</v>
      </c>
      <c r="G115" s="38">
        <v>59.25</v>
      </c>
      <c r="H115" s="38">
        <v>72.75</v>
      </c>
      <c r="I115" s="38">
        <v>76.75</v>
      </c>
      <c r="J115" s="38">
        <v>79.5</v>
      </c>
      <c r="K115" s="31">
        <v>74</v>
      </c>
      <c r="L115" s="31">
        <v>67.25</v>
      </c>
      <c r="M115" s="31">
        <v>2039.9873299999999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447.45</v>
      </c>
      <c r="D116" s="38">
        <v>445.98333333333335</v>
      </c>
      <c r="E116" s="38">
        <v>443.4666666666667</v>
      </c>
      <c r="F116" s="38">
        <v>439.48333333333335</v>
      </c>
      <c r="G116" s="38">
        <v>436.9666666666667</v>
      </c>
      <c r="H116" s="38">
        <v>449.9666666666667</v>
      </c>
      <c r="I116" s="38">
        <v>452.48333333333335</v>
      </c>
      <c r="J116" s="38">
        <v>456.4666666666667</v>
      </c>
      <c r="K116" s="31">
        <v>448.5</v>
      </c>
      <c r="L116" s="31">
        <v>442</v>
      </c>
      <c r="M116" s="31">
        <v>128.63039000000001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702.45</v>
      </c>
      <c r="D117" s="38">
        <v>703.48333333333323</v>
      </c>
      <c r="E117" s="38">
        <v>695.96666666666647</v>
      </c>
      <c r="F117" s="38">
        <v>689.48333333333323</v>
      </c>
      <c r="G117" s="38">
        <v>681.96666666666647</v>
      </c>
      <c r="H117" s="38">
        <v>709.96666666666647</v>
      </c>
      <c r="I117" s="38">
        <v>717.48333333333312</v>
      </c>
      <c r="J117" s="38">
        <v>723.96666666666647</v>
      </c>
      <c r="K117" s="31">
        <v>711</v>
      </c>
      <c r="L117" s="31">
        <v>697</v>
      </c>
      <c r="M117" s="31">
        <v>16.858509999999999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382.3</v>
      </c>
      <c r="D118" s="38">
        <v>381.91666666666669</v>
      </c>
      <c r="E118" s="38">
        <v>376.43333333333339</v>
      </c>
      <c r="F118" s="38">
        <v>370.56666666666672</v>
      </c>
      <c r="G118" s="38">
        <v>365.08333333333343</v>
      </c>
      <c r="H118" s="38">
        <v>387.78333333333336</v>
      </c>
      <c r="I118" s="38">
        <v>393.26666666666659</v>
      </c>
      <c r="J118" s="38">
        <v>399.13333333333333</v>
      </c>
      <c r="K118" s="31">
        <v>387.4</v>
      </c>
      <c r="L118" s="31">
        <v>376.05</v>
      </c>
      <c r="M118" s="31">
        <v>66.200850000000003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814.9</v>
      </c>
      <c r="D119" s="38">
        <v>811.9</v>
      </c>
      <c r="E119" s="38">
        <v>806.3</v>
      </c>
      <c r="F119" s="38">
        <v>797.69999999999993</v>
      </c>
      <c r="G119" s="38">
        <v>792.09999999999991</v>
      </c>
      <c r="H119" s="38">
        <v>820.5</v>
      </c>
      <c r="I119" s="38">
        <v>826.10000000000014</v>
      </c>
      <c r="J119" s="38">
        <v>834.7</v>
      </c>
      <c r="K119" s="31">
        <v>817.5</v>
      </c>
      <c r="L119" s="31">
        <v>803.3</v>
      </c>
      <c r="M119" s="31">
        <v>22.25037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540.70000000000005</v>
      </c>
      <c r="D120" s="38">
        <v>538.31666666666672</v>
      </c>
      <c r="E120" s="38">
        <v>532.63333333333344</v>
      </c>
      <c r="F120" s="38">
        <v>524.56666666666672</v>
      </c>
      <c r="G120" s="38">
        <v>518.88333333333344</v>
      </c>
      <c r="H120" s="38">
        <v>546.38333333333344</v>
      </c>
      <c r="I120" s="38">
        <v>552.06666666666661</v>
      </c>
      <c r="J120" s="38">
        <v>560.13333333333344</v>
      </c>
      <c r="K120" s="31">
        <v>544</v>
      </c>
      <c r="L120" s="31">
        <v>530.25</v>
      </c>
      <c r="M120" s="31">
        <v>38.561239999999998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1770.3</v>
      </c>
      <c r="D121" s="38">
        <v>1769.1666666666667</v>
      </c>
      <c r="E121" s="38">
        <v>1761.3333333333335</v>
      </c>
      <c r="F121" s="38">
        <v>1752.3666666666668</v>
      </c>
      <c r="G121" s="38">
        <v>1744.5333333333335</v>
      </c>
      <c r="H121" s="38">
        <v>1778.1333333333334</v>
      </c>
      <c r="I121" s="38">
        <v>1785.9666666666669</v>
      </c>
      <c r="J121" s="38">
        <v>1794.9333333333334</v>
      </c>
      <c r="K121" s="31">
        <v>1777</v>
      </c>
      <c r="L121" s="31">
        <v>1760.2</v>
      </c>
      <c r="M121" s="31">
        <v>62.20223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127.95</v>
      </c>
      <c r="D122" s="38">
        <v>128.28333333333333</v>
      </c>
      <c r="E122" s="38">
        <v>126.16666666666666</v>
      </c>
      <c r="F122" s="38">
        <v>124.38333333333333</v>
      </c>
      <c r="G122" s="38">
        <v>122.26666666666665</v>
      </c>
      <c r="H122" s="38">
        <v>130.06666666666666</v>
      </c>
      <c r="I122" s="38">
        <v>132.18333333333334</v>
      </c>
      <c r="J122" s="38">
        <v>133.96666666666667</v>
      </c>
      <c r="K122" s="31">
        <v>130.4</v>
      </c>
      <c r="L122" s="31">
        <v>126.5</v>
      </c>
      <c r="M122" s="31">
        <v>41.861469999999997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2239.35</v>
      </c>
      <c r="D123" s="38">
        <v>2233.85</v>
      </c>
      <c r="E123" s="38">
        <v>2213.5</v>
      </c>
      <c r="F123" s="38">
        <v>2187.65</v>
      </c>
      <c r="G123" s="38">
        <v>2167.3000000000002</v>
      </c>
      <c r="H123" s="38">
        <v>2259.6999999999998</v>
      </c>
      <c r="I123" s="38">
        <v>2280.0499999999993</v>
      </c>
      <c r="J123" s="38">
        <v>2305.8999999999996</v>
      </c>
      <c r="K123" s="31">
        <v>2254.1999999999998</v>
      </c>
      <c r="L123" s="31">
        <v>2208</v>
      </c>
      <c r="M123" s="31">
        <v>2.0248900000000001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407.3</v>
      </c>
      <c r="D124" s="38">
        <v>406.83333333333331</v>
      </c>
      <c r="E124" s="38">
        <v>402.26666666666665</v>
      </c>
      <c r="F124" s="38">
        <v>397.23333333333335</v>
      </c>
      <c r="G124" s="38">
        <v>392.66666666666669</v>
      </c>
      <c r="H124" s="38">
        <v>411.86666666666662</v>
      </c>
      <c r="I124" s="38">
        <v>416.43333333333334</v>
      </c>
      <c r="J124" s="38">
        <v>421.46666666666658</v>
      </c>
      <c r="K124" s="31">
        <v>411.4</v>
      </c>
      <c r="L124" s="31">
        <v>401.8</v>
      </c>
      <c r="M124" s="31">
        <v>19.395299999999999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449.25</v>
      </c>
      <c r="D125" s="38">
        <v>449.5333333333333</v>
      </c>
      <c r="E125" s="38">
        <v>444.71666666666658</v>
      </c>
      <c r="F125" s="38">
        <v>440.18333333333328</v>
      </c>
      <c r="G125" s="38">
        <v>435.36666666666656</v>
      </c>
      <c r="H125" s="38">
        <v>454.06666666666661</v>
      </c>
      <c r="I125" s="38">
        <v>458.88333333333333</v>
      </c>
      <c r="J125" s="38">
        <v>463.41666666666663</v>
      </c>
      <c r="K125" s="31">
        <v>454.35</v>
      </c>
      <c r="L125" s="31">
        <v>445</v>
      </c>
      <c r="M125" s="31">
        <v>28.71462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678</v>
      </c>
      <c r="D126" s="38">
        <v>676.7166666666667</v>
      </c>
      <c r="E126" s="38">
        <v>662.43333333333339</v>
      </c>
      <c r="F126" s="38">
        <v>646.86666666666667</v>
      </c>
      <c r="G126" s="38">
        <v>632.58333333333337</v>
      </c>
      <c r="H126" s="38">
        <v>692.28333333333342</v>
      </c>
      <c r="I126" s="38">
        <v>706.56666666666672</v>
      </c>
      <c r="J126" s="38">
        <v>722.13333333333344</v>
      </c>
      <c r="K126" s="31">
        <v>691</v>
      </c>
      <c r="L126" s="31">
        <v>661.15</v>
      </c>
      <c r="M126" s="31">
        <v>56.803379999999997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2730.45</v>
      </c>
      <c r="D127" s="38">
        <v>2728.4166666666665</v>
      </c>
      <c r="E127" s="38">
        <v>2714.0333333333328</v>
      </c>
      <c r="F127" s="38">
        <v>2697.6166666666663</v>
      </c>
      <c r="G127" s="38">
        <v>2683.2333333333327</v>
      </c>
      <c r="H127" s="38">
        <v>2744.833333333333</v>
      </c>
      <c r="I127" s="38">
        <v>2759.2166666666672</v>
      </c>
      <c r="J127" s="38">
        <v>2775.6333333333332</v>
      </c>
      <c r="K127" s="31">
        <v>2742.8</v>
      </c>
      <c r="L127" s="31">
        <v>2712</v>
      </c>
      <c r="M127" s="31">
        <v>17.474250000000001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5407.25</v>
      </c>
      <c r="D128" s="38">
        <v>5414.916666666667</v>
      </c>
      <c r="E128" s="38">
        <v>5349.4333333333343</v>
      </c>
      <c r="F128" s="38">
        <v>5291.6166666666677</v>
      </c>
      <c r="G128" s="38">
        <v>5226.133333333335</v>
      </c>
      <c r="H128" s="38">
        <v>5472.7333333333336</v>
      </c>
      <c r="I128" s="38">
        <v>5538.2166666666653</v>
      </c>
      <c r="J128" s="38">
        <v>5596.0333333333328</v>
      </c>
      <c r="K128" s="31">
        <v>5480.4</v>
      </c>
      <c r="L128" s="31">
        <v>5357.1</v>
      </c>
      <c r="M128" s="31">
        <v>3.8809200000000001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4611.7</v>
      </c>
      <c r="D129" s="38">
        <v>4626.2333333333336</v>
      </c>
      <c r="E129" s="38">
        <v>4555.4666666666672</v>
      </c>
      <c r="F129" s="38">
        <v>4499.2333333333336</v>
      </c>
      <c r="G129" s="38">
        <v>4428.4666666666672</v>
      </c>
      <c r="H129" s="38">
        <v>4682.4666666666672</v>
      </c>
      <c r="I129" s="38">
        <v>4753.2333333333336</v>
      </c>
      <c r="J129" s="38">
        <v>4809.4666666666672</v>
      </c>
      <c r="K129" s="31">
        <v>4697</v>
      </c>
      <c r="L129" s="31">
        <v>4570</v>
      </c>
      <c r="M129" s="31">
        <v>3.08595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1139.05</v>
      </c>
      <c r="D130" s="38">
        <v>1133.6500000000001</v>
      </c>
      <c r="E130" s="38">
        <v>1124.3000000000002</v>
      </c>
      <c r="F130" s="38">
        <v>1109.5500000000002</v>
      </c>
      <c r="G130" s="38">
        <v>1100.2000000000003</v>
      </c>
      <c r="H130" s="38">
        <v>1148.4000000000001</v>
      </c>
      <c r="I130" s="38">
        <v>1157.75</v>
      </c>
      <c r="J130" s="38">
        <v>1172.5</v>
      </c>
      <c r="K130" s="31">
        <v>1143</v>
      </c>
      <c r="L130" s="31">
        <v>1118.9000000000001</v>
      </c>
      <c r="M130" s="31">
        <v>22.10022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1577</v>
      </c>
      <c r="D131" s="38">
        <v>1572.2</v>
      </c>
      <c r="E131" s="38">
        <v>1563.5</v>
      </c>
      <c r="F131" s="38">
        <v>1550</v>
      </c>
      <c r="G131" s="38">
        <v>1541.3</v>
      </c>
      <c r="H131" s="38">
        <v>1585.7</v>
      </c>
      <c r="I131" s="38">
        <v>1594.4000000000003</v>
      </c>
      <c r="J131" s="38">
        <v>1607.9</v>
      </c>
      <c r="K131" s="31">
        <v>1580.9</v>
      </c>
      <c r="L131" s="31">
        <v>1558.7</v>
      </c>
      <c r="M131" s="31">
        <v>13.014659999999999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294.35000000000002</v>
      </c>
      <c r="D132" s="38">
        <v>292.73333333333335</v>
      </c>
      <c r="E132" s="38">
        <v>290.66666666666669</v>
      </c>
      <c r="F132" s="38">
        <v>286.98333333333335</v>
      </c>
      <c r="G132" s="38">
        <v>284.91666666666669</v>
      </c>
      <c r="H132" s="38">
        <v>296.41666666666669</v>
      </c>
      <c r="I132" s="38">
        <v>298.48333333333329</v>
      </c>
      <c r="J132" s="38">
        <v>302.16666666666669</v>
      </c>
      <c r="K132" s="31">
        <v>294.8</v>
      </c>
      <c r="L132" s="31">
        <v>289.05</v>
      </c>
      <c r="M132" s="31">
        <v>26.386880000000001</v>
      </c>
      <c r="N132" s="1"/>
      <c r="O132" s="1"/>
    </row>
    <row r="133" spans="1:15" ht="12.75" customHeight="1">
      <c r="A133" s="56">
        <v>124</v>
      </c>
      <c r="B133" s="58" t="s">
        <v>869</v>
      </c>
      <c r="C133" s="31">
        <v>1795</v>
      </c>
      <c r="D133" s="38">
        <v>1786.1000000000001</v>
      </c>
      <c r="E133" s="38">
        <v>1768.9000000000003</v>
      </c>
      <c r="F133" s="38">
        <v>1742.8000000000002</v>
      </c>
      <c r="G133" s="38">
        <v>1725.6000000000004</v>
      </c>
      <c r="H133" s="38">
        <v>1812.2000000000003</v>
      </c>
      <c r="I133" s="38">
        <v>1829.4</v>
      </c>
      <c r="J133" s="38">
        <v>1855.5000000000002</v>
      </c>
      <c r="K133" s="31">
        <v>1803.3</v>
      </c>
      <c r="L133" s="31">
        <v>1760</v>
      </c>
      <c r="M133" s="31">
        <v>2.7195900000000002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588.25</v>
      </c>
      <c r="D134" s="38">
        <v>584.71666666666658</v>
      </c>
      <c r="E134" s="38">
        <v>579.33333333333314</v>
      </c>
      <c r="F134" s="38">
        <v>570.41666666666652</v>
      </c>
      <c r="G134" s="38">
        <v>565.03333333333308</v>
      </c>
      <c r="H134" s="38">
        <v>593.63333333333321</v>
      </c>
      <c r="I134" s="38">
        <v>599.01666666666665</v>
      </c>
      <c r="J134" s="38">
        <v>607.93333333333328</v>
      </c>
      <c r="K134" s="31">
        <v>590.1</v>
      </c>
      <c r="L134" s="31">
        <v>575.79999999999995</v>
      </c>
      <c r="M134" s="31">
        <v>18.15156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10178.85</v>
      </c>
      <c r="D135" s="38">
        <v>10189.666666666666</v>
      </c>
      <c r="E135" s="38">
        <v>10119.333333333332</v>
      </c>
      <c r="F135" s="38">
        <v>10059.816666666666</v>
      </c>
      <c r="G135" s="38">
        <v>9989.4833333333318</v>
      </c>
      <c r="H135" s="38">
        <v>10249.183333333332</v>
      </c>
      <c r="I135" s="38">
        <v>10319.516666666665</v>
      </c>
      <c r="J135" s="38">
        <v>10379.033333333333</v>
      </c>
      <c r="K135" s="31">
        <v>10260</v>
      </c>
      <c r="L135" s="31">
        <v>10130.15</v>
      </c>
      <c r="M135" s="31">
        <v>6.6375799999999998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588.6</v>
      </c>
      <c r="D136" s="38">
        <v>588.0333333333333</v>
      </c>
      <c r="E136" s="38">
        <v>581.06666666666661</v>
      </c>
      <c r="F136" s="38">
        <v>573.5333333333333</v>
      </c>
      <c r="G136" s="38">
        <v>566.56666666666661</v>
      </c>
      <c r="H136" s="38">
        <v>595.56666666666661</v>
      </c>
      <c r="I136" s="38">
        <v>602.5333333333333</v>
      </c>
      <c r="J136" s="38">
        <v>610.06666666666661</v>
      </c>
      <c r="K136" s="31">
        <v>595</v>
      </c>
      <c r="L136" s="31">
        <v>580.5</v>
      </c>
      <c r="M136" s="31">
        <v>11.658049999999999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1058.7</v>
      </c>
      <c r="D137" s="38">
        <v>1049.3833333333334</v>
      </c>
      <c r="E137" s="38">
        <v>1029.8166666666668</v>
      </c>
      <c r="F137" s="38">
        <v>1000.9333333333334</v>
      </c>
      <c r="G137" s="38">
        <v>981.36666666666679</v>
      </c>
      <c r="H137" s="38">
        <v>1078.2666666666669</v>
      </c>
      <c r="I137" s="38">
        <v>1097.8333333333335</v>
      </c>
      <c r="J137" s="38">
        <v>1126.7166666666669</v>
      </c>
      <c r="K137" s="31">
        <v>1068.95</v>
      </c>
      <c r="L137" s="31">
        <v>1020.5</v>
      </c>
      <c r="M137" s="31">
        <v>21.01361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932.45</v>
      </c>
      <c r="D138" s="38">
        <v>922.21666666666658</v>
      </c>
      <c r="E138" s="38">
        <v>907.28333333333319</v>
      </c>
      <c r="F138" s="38">
        <v>882.11666666666656</v>
      </c>
      <c r="G138" s="38">
        <v>867.18333333333317</v>
      </c>
      <c r="H138" s="38">
        <v>947.38333333333321</v>
      </c>
      <c r="I138" s="38">
        <v>962.31666666666661</v>
      </c>
      <c r="J138" s="38">
        <v>987.48333333333323</v>
      </c>
      <c r="K138" s="31">
        <v>937.15</v>
      </c>
      <c r="L138" s="31">
        <v>897.05</v>
      </c>
      <c r="M138" s="31">
        <v>2.7946499999999999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99.1</v>
      </c>
      <c r="D139" s="38">
        <v>99.55</v>
      </c>
      <c r="E139" s="38">
        <v>98.35</v>
      </c>
      <c r="F139" s="38">
        <v>97.6</v>
      </c>
      <c r="G139" s="38">
        <v>96.399999999999991</v>
      </c>
      <c r="H139" s="38">
        <v>100.3</v>
      </c>
      <c r="I139" s="38">
        <v>101.50000000000001</v>
      </c>
      <c r="J139" s="38">
        <v>102.25</v>
      </c>
      <c r="K139" s="31">
        <v>100.75</v>
      </c>
      <c r="L139" s="31">
        <v>98.8</v>
      </c>
      <c r="M139" s="31">
        <v>69.687600000000003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2475.75</v>
      </c>
      <c r="D140" s="38">
        <v>2487.3833333333332</v>
      </c>
      <c r="E140" s="38">
        <v>2440.2166666666662</v>
      </c>
      <c r="F140" s="38">
        <v>2404.6833333333329</v>
      </c>
      <c r="G140" s="38">
        <v>2357.516666666666</v>
      </c>
      <c r="H140" s="38">
        <v>2522.9166666666665</v>
      </c>
      <c r="I140" s="38">
        <v>2570.0833333333335</v>
      </c>
      <c r="J140" s="38">
        <v>2605.6166666666668</v>
      </c>
      <c r="K140" s="31">
        <v>2534.5500000000002</v>
      </c>
      <c r="L140" s="31">
        <v>2451.85</v>
      </c>
      <c r="M140" s="31">
        <v>3.8120099999999999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109395.75</v>
      </c>
      <c r="D141" s="38">
        <v>108811.23333333334</v>
      </c>
      <c r="E141" s="38">
        <v>108084.51666666668</v>
      </c>
      <c r="F141" s="38">
        <v>106773.28333333334</v>
      </c>
      <c r="G141" s="38">
        <v>106046.56666666668</v>
      </c>
      <c r="H141" s="38">
        <v>110122.46666666667</v>
      </c>
      <c r="I141" s="38">
        <v>110849.18333333335</v>
      </c>
      <c r="J141" s="38">
        <v>112160.41666666667</v>
      </c>
      <c r="K141" s="31">
        <v>109537.95</v>
      </c>
      <c r="L141" s="31">
        <v>107500</v>
      </c>
      <c r="M141" s="31">
        <v>8.3650000000000002E-2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65.45</v>
      </c>
      <c r="D142" s="38">
        <v>65.566666666666663</v>
      </c>
      <c r="E142" s="38">
        <v>64.383333333333326</v>
      </c>
      <c r="F142" s="38">
        <v>63.316666666666663</v>
      </c>
      <c r="G142" s="38">
        <v>62.133333333333326</v>
      </c>
      <c r="H142" s="38">
        <v>66.633333333333326</v>
      </c>
      <c r="I142" s="38">
        <v>67.816666666666663</v>
      </c>
      <c r="J142" s="38">
        <v>68.883333333333326</v>
      </c>
      <c r="K142" s="31">
        <v>66.75</v>
      </c>
      <c r="L142" s="31">
        <v>64.5</v>
      </c>
      <c r="M142" s="31">
        <v>38.982909999999997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1277.5</v>
      </c>
      <c r="D143" s="38">
        <v>1279.5666666666668</v>
      </c>
      <c r="E143" s="38">
        <v>1266.3333333333337</v>
      </c>
      <c r="F143" s="38">
        <v>1255.166666666667</v>
      </c>
      <c r="G143" s="38">
        <v>1241.9333333333338</v>
      </c>
      <c r="H143" s="38">
        <v>1290.7333333333336</v>
      </c>
      <c r="I143" s="38">
        <v>1303.9666666666667</v>
      </c>
      <c r="J143" s="38">
        <v>1315.1333333333334</v>
      </c>
      <c r="K143" s="31">
        <v>1292.8</v>
      </c>
      <c r="L143" s="31">
        <v>1268.4000000000001</v>
      </c>
      <c r="M143" s="31">
        <v>1.73969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4492.75</v>
      </c>
      <c r="D144" s="38">
        <v>4488.4666666666662</v>
      </c>
      <c r="E144" s="38">
        <v>4456.9333333333325</v>
      </c>
      <c r="F144" s="38">
        <v>4421.1166666666659</v>
      </c>
      <c r="G144" s="38">
        <v>4389.5833333333321</v>
      </c>
      <c r="H144" s="38">
        <v>4524.2833333333328</v>
      </c>
      <c r="I144" s="38">
        <v>4555.8166666666675</v>
      </c>
      <c r="J144" s="38">
        <v>4591.6333333333332</v>
      </c>
      <c r="K144" s="31">
        <v>4520</v>
      </c>
      <c r="L144" s="31">
        <v>4452.6499999999996</v>
      </c>
      <c r="M144" s="31">
        <v>1.8351599999999999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4686.1000000000004</v>
      </c>
      <c r="D145" s="38">
        <v>4654.1333333333332</v>
      </c>
      <c r="E145" s="38">
        <v>4584.0666666666666</v>
      </c>
      <c r="F145" s="38">
        <v>4482.0333333333338</v>
      </c>
      <c r="G145" s="38">
        <v>4411.9666666666672</v>
      </c>
      <c r="H145" s="38">
        <v>4756.1666666666661</v>
      </c>
      <c r="I145" s="38">
        <v>4826.2333333333318</v>
      </c>
      <c r="J145" s="38">
        <v>4928.2666666666655</v>
      </c>
      <c r="K145" s="31">
        <v>4724.2</v>
      </c>
      <c r="L145" s="31">
        <v>4552.1000000000004</v>
      </c>
      <c r="M145" s="31">
        <v>2.5030399999999999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22004.1</v>
      </c>
      <c r="D146" s="38">
        <v>21959.566666666666</v>
      </c>
      <c r="E146" s="38">
        <v>21819.133333333331</v>
      </c>
      <c r="F146" s="38">
        <v>21634.166666666664</v>
      </c>
      <c r="G146" s="38">
        <v>21493.73333333333</v>
      </c>
      <c r="H146" s="38">
        <v>22144.533333333333</v>
      </c>
      <c r="I146" s="38">
        <v>22284.966666666667</v>
      </c>
      <c r="J146" s="38">
        <v>22469.933333333334</v>
      </c>
      <c r="K146" s="31">
        <v>22100</v>
      </c>
      <c r="L146" s="31">
        <v>21774.6</v>
      </c>
      <c r="M146" s="31">
        <v>0.56291999999999998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53.3</v>
      </c>
      <c r="D147" s="38">
        <v>53.016666666666673</v>
      </c>
      <c r="E147" s="38">
        <v>52.433333333333344</v>
      </c>
      <c r="F147" s="38">
        <v>51.56666666666667</v>
      </c>
      <c r="G147" s="38">
        <v>50.983333333333341</v>
      </c>
      <c r="H147" s="38">
        <v>53.883333333333347</v>
      </c>
      <c r="I147" s="38">
        <v>54.466666666666676</v>
      </c>
      <c r="J147" s="38">
        <v>55.33333333333335</v>
      </c>
      <c r="K147" s="31">
        <v>53.6</v>
      </c>
      <c r="L147" s="31">
        <v>52.15</v>
      </c>
      <c r="M147" s="31">
        <v>352.82389999999998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142.1</v>
      </c>
      <c r="D148" s="38">
        <v>141.65</v>
      </c>
      <c r="E148" s="38">
        <v>139.4</v>
      </c>
      <c r="F148" s="38">
        <v>136.69999999999999</v>
      </c>
      <c r="G148" s="38">
        <v>134.44999999999999</v>
      </c>
      <c r="H148" s="38">
        <v>144.35000000000002</v>
      </c>
      <c r="I148" s="38">
        <v>146.60000000000002</v>
      </c>
      <c r="J148" s="38">
        <v>149.30000000000004</v>
      </c>
      <c r="K148" s="31">
        <v>143.9</v>
      </c>
      <c r="L148" s="31">
        <v>138.94999999999999</v>
      </c>
      <c r="M148" s="31">
        <v>175.76444000000001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231.9</v>
      </c>
      <c r="D149" s="38">
        <v>232.04999999999998</v>
      </c>
      <c r="E149" s="38">
        <v>228.24999999999997</v>
      </c>
      <c r="F149" s="38">
        <v>224.6</v>
      </c>
      <c r="G149" s="38">
        <v>220.79999999999998</v>
      </c>
      <c r="H149" s="38">
        <v>235.69999999999996</v>
      </c>
      <c r="I149" s="38">
        <v>239.49999999999997</v>
      </c>
      <c r="J149" s="38">
        <v>243.14999999999995</v>
      </c>
      <c r="K149" s="31">
        <v>235.85</v>
      </c>
      <c r="L149" s="31">
        <v>228.4</v>
      </c>
      <c r="M149" s="31">
        <v>146.23018999999999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142.6</v>
      </c>
      <c r="D150" s="38">
        <v>141.46666666666667</v>
      </c>
      <c r="E150" s="38">
        <v>138.43333333333334</v>
      </c>
      <c r="F150" s="38">
        <v>134.26666666666668</v>
      </c>
      <c r="G150" s="38">
        <v>131.23333333333335</v>
      </c>
      <c r="H150" s="38">
        <v>145.63333333333333</v>
      </c>
      <c r="I150" s="38">
        <v>148.66666666666669</v>
      </c>
      <c r="J150" s="38">
        <v>152.83333333333331</v>
      </c>
      <c r="K150" s="31">
        <v>144.5</v>
      </c>
      <c r="L150" s="31">
        <v>137.30000000000001</v>
      </c>
      <c r="M150" s="31">
        <v>145.41179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1144.8</v>
      </c>
      <c r="D151" s="38">
        <v>1147.9333333333334</v>
      </c>
      <c r="E151" s="38">
        <v>1134.9166666666667</v>
      </c>
      <c r="F151" s="38">
        <v>1125.0333333333333</v>
      </c>
      <c r="G151" s="38">
        <v>1112.0166666666667</v>
      </c>
      <c r="H151" s="38">
        <v>1157.8166666666668</v>
      </c>
      <c r="I151" s="38">
        <v>1170.8333333333333</v>
      </c>
      <c r="J151" s="38">
        <v>1180.7166666666669</v>
      </c>
      <c r="K151" s="31">
        <v>1160.95</v>
      </c>
      <c r="L151" s="31">
        <v>1138.05</v>
      </c>
      <c r="M151" s="31">
        <v>3.9870800000000002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4206.8999999999996</v>
      </c>
      <c r="D152" s="38">
        <v>4210.2999999999993</v>
      </c>
      <c r="E152" s="38">
        <v>4186.6499999999987</v>
      </c>
      <c r="F152" s="38">
        <v>4166.3999999999996</v>
      </c>
      <c r="G152" s="38">
        <v>4142.7499999999991</v>
      </c>
      <c r="H152" s="38">
        <v>4230.5499999999984</v>
      </c>
      <c r="I152" s="38">
        <v>4254.2</v>
      </c>
      <c r="J152" s="38">
        <v>4274.449999999998</v>
      </c>
      <c r="K152" s="31">
        <v>4233.95</v>
      </c>
      <c r="L152" s="31">
        <v>4190.05</v>
      </c>
      <c r="M152" s="31">
        <v>0.41809000000000002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282.55</v>
      </c>
      <c r="D153" s="38">
        <v>283.3</v>
      </c>
      <c r="E153" s="38">
        <v>280.05</v>
      </c>
      <c r="F153" s="38">
        <v>277.55</v>
      </c>
      <c r="G153" s="38">
        <v>274.3</v>
      </c>
      <c r="H153" s="38">
        <v>285.8</v>
      </c>
      <c r="I153" s="38">
        <v>289.05</v>
      </c>
      <c r="J153" s="38">
        <v>291.55</v>
      </c>
      <c r="K153" s="31">
        <v>286.55</v>
      </c>
      <c r="L153" s="31">
        <v>280.8</v>
      </c>
      <c r="M153" s="31">
        <v>10.90705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183.05</v>
      </c>
      <c r="D154" s="38">
        <v>184.04999999999998</v>
      </c>
      <c r="E154" s="38">
        <v>181.34999999999997</v>
      </c>
      <c r="F154" s="38">
        <v>179.64999999999998</v>
      </c>
      <c r="G154" s="38">
        <v>176.94999999999996</v>
      </c>
      <c r="H154" s="38">
        <v>185.74999999999997</v>
      </c>
      <c r="I154" s="38">
        <v>188.44999999999996</v>
      </c>
      <c r="J154" s="38">
        <v>190.14999999999998</v>
      </c>
      <c r="K154" s="31">
        <v>186.75</v>
      </c>
      <c r="L154" s="31">
        <v>182.35</v>
      </c>
      <c r="M154" s="31">
        <v>119.54407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40806.400000000001</v>
      </c>
      <c r="D155" s="38">
        <v>40467.033333333333</v>
      </c>
      <c r="E155" s="38">
        <v>39784.166666666664</v>
      </c>
      <c r="F155" s="38">
        <v>38761.933333333334</v>
      </c>
      <c r="G155" s="38">
        <v>38079.066666666666</v>
      </c>
      <c r="H155" s="38">
        <v>41489.266666666663</v>
      </c>
      <c r="I155" s="38">
        <v>42172.133333333331</v>
      </c>
      <c r="J155" s="38">
        <v>43194.366666666661</v>
      </c>
      <c r="K155" s="31">
        <v>41149.9</v>
      </c>
      <c r="L155" s="31">
        <v>39444.800000000003</v>
      </c>
      <c r="M155" s="31">
        <v>0.39093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1294.05</v>
      </c>
      <c r="D156" s="38">
        <v>1289.6833333333334</v>
      </c>
      <c r="E156" s="38">
        <v>1279.3666666666668</v>
      </c>
      <c r="F156" s="38">
        <v>1264.6833333333334</v>
      </c>
      <c r="G156" s="38">
        <v>1254.3666666666668</v>
      </c>
      <c r="H156" s="38">
        <v>1304.3666666666668</v>
      </c>
      <c r="I156" s="38">
        <v>1314.6833333333334</v>
      </c>
      <c r="J156" s="38">
        <v>1329.3666666666668</v>
      </c>
      <c r="K156" s="31">
        <v>1300</v>
      </c>
      <c r="L156" s="31">
        <v>1275</v>
      </c>
      <c r="M156" s="31">
        <v>1.2943800000000001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898.8</v>
      </c>
      <c r="D157" s="38">
        <v>894.69999999999993</v>
      </c>
      <c r="E157" s="38">
        <v>886.49999999999989</v>
      </c>
      <c r="F157" s="38">
        <v>874.19999999999993</v>
      </c>
      <c r="G157" s="38">
        <v>865.99999999999989</v>
      </c>
      <c r="H157" s="38">
        <v>906.99999999999989</v>
      </c>
      <c r="I157" s="38">
        <v>915.19999999999993</v>
      </c>
      <c r="J157" s="38">
        <v>927.49999999999989</v>
      </c>
      <c r="K157" s="31">
        <v>902.9</v>
      </c>
      <c r="L157" s="31">
        <v>882.4</v>
      </c>
      <c r="M157" s="31">
        <v>36.743720000000003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1077.05</v>
      </c>
      <c r="D158" s="38">
        <v>1084.8666666666666</v>
      </c>
      <c r="E158" s="38">
        <v>1064.833333333333</v>
      </c>
      <c r="F158" s="38">
        <v>1052.6166666666666</v>
      </c>
      <c r="G158" s="38">
        <v>1032.583333333333</v>
      </c>
      <c r="H158" s="38">
        <v>1097.083333333333</v>
      </c>
      <c r="I158" s="38">
        <v>1117.1166666666663</v>
      </c>
      <c r="J158" s="38">
        <v>1129.333333333333</v>
      </c>
      <c r="K158" s="31">
        <v>1104.9000000000001</v>
      </c>
      <c r="L158" s="31">
        <v>1072.6500000000001</v>
      </c>
      <c r="M158" s="31">
        <v>11.42685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5957.45</v>
      </c>
      <c r="D159" s="38">
        <v>5929.833333333333</v>
      </c>
      <c r="E159" s="38">
        <v>5888.8166666666657</v>
      </c>
      <c r="F159" s="38">
        <v>5820.1833333333325</v>
      </c>
      <c r="G159" s="38">
        <v>5779.1666666666652</v>
      </c>
      <c r="H159" s="38">
        <v>5998.4666666666662</v>
      </c>
      <c r="I159" s="38">
        <v>6039.4833333333345</v>
      </c>
      <c r="J159" s="38">
        <v>6108.1166666666668</v>
      </c>
      <c r="K159" s="31">
        <v>5970.85</v>
      </c>
      <c r="L159" s="31">
        <v>5861.2</v>
      </c>
      <c r="M159" s="31">
        <v>5.1236199999999998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244.9</v>
      </c>
      <c r="D160" s="38">
        <v>239.98333333333335</v>
      </c>
      <c r="E160" s="38">
        <v>233.56666666666669</v>
      </c>
      <c r="F160" s="38">
        <v>222.23333333333335</v>
      </c>
      <c r="G160" s="38">
        <v>215.81666666666669</v>
      </c>
      <c r="H160" s="38">
        <v>251.31666666666669</v>
      </c>
      <c r="I160" s="38">
        <v>257.73333333333335</v>
      </c>
      <c r="J160" s="38">
        <v>269.06666666666672</v>
      </c>
      <c r="K160" s="31">
        <v>246.4</v>
      </c>
      <c r="L160" s="31">
        <v>228.65</v>
      </c>
      <c r="M160" s="31">
        <v>185.4821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257.5</v>
      </c>
      <c r="D161" s="38">
        <v>258.13333333333338</v>
      </c>
      <c r="E161" s="38">
        <v>254.16666666666674</v>
      </c>
      <c r="F161" s="38">
        <v>250.83333333333337</v>
      </c>
      <c r="G161" s="38">
        <v>246.86666666666673</v>
      </c>
      <c r="H161" s="38">
        <v>261.46666666666675</v>
      </c>
      <c r="I161" s="38">
        <v>265.43333333333334</v>
      </c>
      <c r="J161" s="38">
        <v>268.76666666666677</v>
      </c>
      <c r="K161" s="31">
        <v>262.10000000000002</v>
      </c>
      <c r="L161" s="31">
        <v>254.8</v>
      </c>
      <c r="M161" s="31">
        <v>104.58275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16395.5</v>
      </c>
      <c r="D162" s="38">
        <v>16345.216666666667</v>
      </c>
      <c r="E162" s="38">
        <v>16240.433333333334</v>
      </c>
      <c r="F162" s="38">
        <v>16085.366666666667</v>
      </c>
      <c r="G162" s="38">
        <v>15980.583333333334</v>
      </c>
      <c r="H162" s="38">
        <v>16500.283333333333</v>
      </c>
      <c r="I162" s="38">
        <v>16605.066666666666</v>
      </c>
      <c r="J162" s="38">
        <v>16760.133333333335</v>
      </c>
      <c r="K162" s="31">
        <v>16450</v>
      </c>
      <c r="L162" s="31">
        <v>16190.15</v>
      </c>
      <c r="M162" s="31">
        <v>3.1879999999999999E-2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2502.4</v>
      </c>
      <c r="D163" s="38">
        <v>2498.1333333333332</v>
      </c>
      <c r="E163" s="38">
        <v>2488.2666666666664</v>
      </c>
      <c r="F163" s="38">
        <v>2474.1333333333332</v>
      </c>
      <c r="G163" s="38">
        <v>2464.2666666666664</v>
      </c>
      <c r="H163" s="38">
        <v>2512.2666666666664</v>
      </c>
      <c r="I163" s="38">
        <v>2522.1333333333332</v>
      </c>
      <c r="J163" s="38">
        <v>2536.2666666666664</v>
      </c>
      <c r="K163" s="31">
        <v>2508</v>
      </c>
      <c r="L163" s="31">
        <v>2484</v>
      </c>
      <c r="M163" s="31">
        <v>2.5892499999999998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3615.2</v>
      </c>
      <c r="D164" s="38">
        <v>3626.7333333333336</v>
      </c>
      <c r="E164" s="38">
        <v>3588.4666666666672</v>
      </c>
      <c r="F164" s="38">
        <v>3561.7333333333336</v>
      </c>
      <c r="G164" s="38">
        <v>3523.4666666666672</v>
      </c>
      <c r="H164" s="38">
        <v>3653.4666666666672</v>
      </c>
      <c r="I164" s="38">
        <v>3691.7333333333336</v>
      </c>
      <c r="J164" s="38">
        <v>3718.4666666666672</v>
      </c>
      <c r="K164" s="31">
        <v>3665</v>
      </c>
      <c r="L164" s="31">
        <v>3600</v>
      </c>
      <c r="M164" s="31">
        <v>2.8706299999999998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65.7</v>
      </c>
      <c r="D165" s="38">
        <v>66.233333333333334</v>
      </c>
      <c r="E165" s="38">
        <v>64.966666666666669</v>
      </c>
      <c r="F165" s="38">
        <v>64.233333333333334</v>
      </c>
      <c r="G165" s="38">
        <v>62.966666666666669</v>
      </c>
      <c r="H165" s="38">
        <v>66.966666666666669</v>
      </c>
      <c r="I165" s="38">
        <v>68.233333333333348</v>
      </c>
      <c r="J165" s="38">
        <v>68.966666666666669</v>
      </c>
      <c r="K165" s="31">
        <v>67.5</v>
      </c>
      <c r="L165" s="31">
        <v>65.5</v>
      </c>
      <c r="M165" s="31">
        <v>570.72136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769.6</v>
      </c>
      <c r="D166" s="38">
        <v>768.56666666666661</v>
      </c>
      <c r="E166" s="38">
        <v>759.33333333333326</v>
      </c>
      <c r="F166" s="38">
        <v>749.06666666666661</v>
      </c>
      <c r="G166" s="38">
        <v>739.83333333333326</v>
      </c>
      <c r="H166" s="38">
        <v>778.83333333333326</v>
      </c>
      <c r="I166" s="38">
        <v>788.06666666666661</v>
      </c>
      <c r="J166" s="38">
        <v>798.33333333333326</v>
      </c>
      <c r="K166" s="31">
        <v>777.8</v>
      </c>
      <c r="L166" s="31">
        <v>758.3</v>
      </c>
      <c r="M166" s="31">
        <v>5.2424900000000001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5293.75</v>
      </c>
      <c r="D167" s="38">
        <v>5290.416666666667</v>
      </c>
      <c r="E167" s="38">
        <v>5247.8333333333339</v>
      </c>
      <c r="F167" s="38">
        <v>5201.916666666667</v>
      </c>
      <c r="G167" s="38">
        <v>5159.3333333333339</v>
      </c>
      <c r="H167" s="38">
        <v>5336.3333333333339</v>
      </c>
      <c r="I167" s="38">
        <v>5378.9166666666679</v>
      </c>
      <c r="J167" s="38">
        <v>5424.8333333333339</v>
      </c>
      <c r="K167" s="31">
        <v>5333</v>
      </c>
      <c r="L167" s="31">
        <v>5244.5</v>
      </c>
      <c r="M167" s="31">
        <v>3.7458499999999999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398.25</v>
      </c>
      <c r="D168" s="38">
        <v>401.58333333333331</v>
      </c>
      <c r="E168" s="38">
        <v>392.41666666666663</v>
      </c>
      <c r="F168" s="38">
        <v>386.58333333333331</v>
      </c>
      <c r="G168" s="38">
        <v>377.41666666666663</v>
      </c>
      <c r="H168" s="38">
        <v>407.41666666666663</v>
      </c>
      <c r="I168" s="38">
        <v>416.58333333333326</v>
      </c>
      <c r="J168" s="38">
        <v>422.41666666666663</v>
      </c>
      <c r="K168" s="31">
        <v>410.75</v>
      </c>
      <c r="L168" s="31">
        <v>395.75</v>
      </c>
      <c r="M168" s="31">
        <v>20.191220000000001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254.5</v>
      </c>
      <c r="D169" s="38">
        <v>254.63333333333333</v>
      </c>
      <c r="E169" s="38">
        <v>252.01666666666665</v>
      </c>
      <c r="F169" s="38">
        <v>249.53333333333333</v>
      </c>
      <c r="G169" s="38">
        <v>246.91666666666666</v>
      </c>
      <c r="H169" s="38">
        <v>257.11666666666667</v>
      </c>
      <c r="I169" s="38">
        <v>259.73333333333335</v>
      </c>
      <c r="J169" s="38">
        <v>262.21666666666664</v>
      </c>
      <c r="K169" s="31">
        <v>257.25</v>
      </c>
      <c r="L169" s="31">
        <v>252.15</v>
      </c>
      <c r="M169" s="31">
        <v>75.138549999999995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634.04999999999995</v>
      </c>
      <c r="D170" s="38">
        <v>636.85</v>
      </c>
      <c r="E170" s="38">
        <v>629.75</v>
      </c>
      <c r="F170" s="38">
        <v>625.44999999999993</v>
      </c>
      <c r="G170" s="38">
        <v>618.34999999999991</v>
      </c>
      <c r="H170" s="38">
        <v>641.15000000000009</v>
      </c>
      <c r="I170" s="38">
        <v>648.25000000000023</v>
      </c>
      <c r="J170" s="38">
        <v>652.55000000000018</v>
      </c>
      <c r="K170" s="31">
        <v>643.95000000000005</v>
      </c>
      <c r="L170" s="31">
        <v>632.54999999999995</v>
      </c>
      <c r="M170" s="31">
        <v>1.79867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913.2</v>
      </c>
      <c r="D171" s="38">
        <v>914.98333333333323</v>
      </c>
      <c r="E171" s="38">
        <v>907.51666666666642</v>
      </c>
      <c r="F171" s="38">
        <v>901.83333333333314</v>
      </c>
      <c r="G171" s="38">
        <v>894.36666666666633</v>
      </c>
      <c r="H171" s="38">
        <v>920.66666666666652</v>
      </c>
      <c r="I171" s="38">
        <v>928.13333333333344</v>
      </c>
      <c r="J171" s="38">
        <v>933.81666666666661</v>
      </c>
      <c r="K171" s="31">
        <v>922.45</v>
      </c>
      <c r="L171" s="31">
        <v>909.3</v>
      </c>
      <c r="M171" s="31">
        <v>1.8820300000000001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234.65</v>
      </c>
      <c r="D172" s="38">
        <v>236.36666666666667</v>
      </c>
      <c r="E172" s="38">
        <v>231.93333333333334</v>
      </c>
      <c r="F172" s="38">
        <v>229.21666666666667</v>
      </c>
      <c r="G172" s="38">
        <v>224.78333333333333</v>
      </c>
      <c r="H172" s="38">
        <v>239.08333333333334</v>
      </c>
      <c r="I172" s="38">
        <v>243.51666666666668</v>
      </c>
      <c r="J172" s="38">
        <v>246.23333333333335</v>
      </c>
      <c r="K172" s="31">
        <v>240.8</v>
      </c>
      <c r="L172" s="31">
        <v>233.65</v>
      </c>
      <c r="M172" s="31">
        <v>168.47542999999999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2428.6999999999998</v>
      </c>
      <c r="D173" s="38">
        <v>2427.3666666666668</v>
      </c>
      <c r="E173" s="38">
        <v>2418.5833333333335</v>
      </c>
      <c r="F173" s="38">
        <v>2408.4666666666667</v>
      </c>
      <c r="G173" s="38">
        <v>2399.6833333333334</v>
      </c>
      <c r="H173" s="38">
        <v>2437.4833333333336</v>
      </c>
      <c r="I173" s="38">
        <v>2446.2666666666664</v>
      </c>
      <c r="J173" s="38">
        <v>2456.3833333333337</v>
      </c>
      <c r="K173" s="31">
        <v>2436.15</v>
      </c>
      <c r="L173" s="31">
        <v>2417.25</v>
      </c>
      <c r="M173" s="31">
        <v>41.001849999999997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99.3</v>
      </c>
      <c r="D174" s="38">
        <v>100.01666666666665</v>
      </c>
      <c r="E174" s="38">
        <v>97.683333333333309</v>
      </c>
      <c r="F174" s="38">
        <v>96.066666666666663</v>
      </c>
      <c r="G174" s="38">
        <v>93.73333333333332</v>
      </c>
      <c r="H174" s="38">
        <v>101.6333333333333</v>
      </c>
      <c r="I174" s="38">
        <v>103.96666666666664</v>
      </c>
      <c r="J174" s="38">
        <v>105.58333333333329</v>
      </c>
      <c r="K174" s="31">
        <v>102.35</v>
      </c>
      <c r="L174" s="31">
        <v>98.4</v>
      </c>
      <c r="M174" s="31">
        <v>255.76766000000001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833.1</v>
      </c>
      <c r="D175" s="38">
        <v>835.18333333333339</v>
      </c>
      <c r="E175" s="38">
        <v>829.71666666666681</v>
      </c>
      <c r="F175" s="38">
        <v>826.33333333333337</v>
      </c>
      <c r="G175" s="38">
        <v>820.86666666666679</v>
      </c>
      <c r="H175" s="38">
        <v>838.56666666666683</v>
      </c>
      <c r="I175" s="38">
        <v>844.03333333333353</v>
      </c>
      <c r="J175" s="38">
        <v>847.41666666666686</v>
      </c>
      <c r="K175" s="31">
        <v>840.65</v>
      </c>
      <c r="L175" s="31">
        <v>831.8</v>
      </c>
      <c r="M175" s="31">
        <v>4.2948700000000004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1319.8</v>
      </c>
      <c r="D176" s="38">
        <v>1318.0833333333333</v>
      </c>
      <c r="E176" s="38">
        <v>1307.1666666666665</v>
      </c>
      <c r="F176" s="38">
        <v>1294.5333333333333</v>
      </c>
      <c r="G176" s="38">
        <v>1283.6166666666666</v>
      </c>
      <c r="H176" s="38">
        <v>1330.7166666666665</v>
      </c>
      <c r="I176" s="38">
        <v>1341.633333333333</v>
      </c>
      <c r="J176" s="38">
        <v>1354.2666666666664</v>
      </c>
      <c r="K176" s="31">
        <v>1329</v>
      </c>
      <c r="L176" s="31">
        <v>1305.45</v>
      </c>
      <c r="M176" s="31">
        <v>14.617380000000001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570.5</v>
      </c>
      <c r="D177" s="38">
        <v>570.91666666666663</v>
      </c>
      <c r="E177" s="38">
        <v>567.58333333333326</v>
      </c>
      <c r="F177" s="38">
        <v>564.66666666666663</v>
      </c>
      <c r="G177" s="38">
        <v>561.33333333333326</v>
      </c>
      <c r="H177" s="38">
        <v>573.83333333333326</v>
      </c>
      <c r="I177" s="38">
        <v>577.16666666666652</v>
      </c>
      <c r="J177" s="38">
        <v>580.08333333333326</v>
      </c>
      <c r="K177" s="31">
        <v>574.25</v>
      </c>
      <c r="L177" s="31">
        <v>568</v>
      </c>
      <c r="M177" s="31">
        <v>206.09935999999999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25650.3</v>
      </c>
      <c r="D178" s="38">
        <v>25656.649999999998</v>
      </c>
      <c r="E178" s="38">
        <v>25493.649999999994</v>
      </c>
      <c r="F178" s="38">
        <v>25336.999999999996</v>
      </c>
      <c r="G178" s="38">
        <v>25173.999999999993</v>
      </c>
      <c r="H178" s="38">
        <v>25813.299999999996</v>
      </c>
      <c r="I178" s="38">
        <v>25976.300000000003</v>
      </c>
      <c r="J178" s="38">
        <v>26132.949999999997</v>
      </c>
      <c r="K178" s="31">
        <v>25819.65</v>
      </c>
      <c r="L178" s="31">
        <v>25500</v>
      </c>
      <c r="M178" s="31">
        <v>0.37280000000000002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1892.6</v>
      </c>
      <c r="D179" s="38">
        <v>1900.5333333333335</v>
      </c>
      <c r="E179" s="38">
        <v>1874.0666666666671</v>
      </c>
      <c r="F179" s="38">
        <v>1855.5333333333335</v>
      </c>
      <c r="G179" s="38">
        <v>1829.0666666666671</v>
      </c>
      <c r="H179" s="38">
        <v>1919.0666666666671</v>
      </c>
      <c r="I179" s="38">
        <v>1945.5333333333338</v>
      </c>
      <c r="J179" s="38">
        <v>1964.0666666666671</v>
      </c>
      <c r="K179" s="31">
        <v>1927</v>
      </c>
      <c r="L179" s="31">
        <v>1882</v>
      </c>
      <c r="M179" s="31">
        <v>13.81672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3944.8</v>
      </c>
      <c r="D180" s="38">
        <v>3932.2000000000003</v>
      </c>
      <c r="E180" s="38">
        <v>3910.4000000000005</v>
      </c>
      <c r="F180" s="38">
        <v>3876.0000000000005</v>
      </c>
      <c r="G180" s="38">
        <v>3854.2000000000007</v>
      </c>
      <c r="H180" s="38">
        <v>3966.6000000000004</v>
      </c>
      <c r="I180" s="38">
        <v>3988.4000000000005</v>
      </c>
      <c r="J180" s="38">
        <v>4022.8</v>
      </c>
      <c r="K180" s="31">
        <v>3954</v>
      </c>
      <c r="L180" s="31">
        <v>3897.8</v>
      </c>
      <c r="M180" s="31">
        <v>2.3419500000000002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575.04999999999995</v>
      </c>
      <c r="D181" s="38">
        <v>578.36666666666667</v>
      </c>
      <c r="E181" s="38">
        <v>569.73333333333335</v>
      </c>
      <c r="F181" s="38">
        <v>564.41666666666663</v>
      </c>
      <c r="G181" s="38">
        <v>555.7833333333333</v>
      </c>
      <c r="H181" s="38">
        <v>583.68333333333339</v>
      </c>
      <c r="I181" s="38">
        <v>592.31666666666683</v>
      </c>
      <c r="J181" s="38">
        <v>597.63333333333344</v>
      </c>
      <c r="K181" s="31">
        <v>587</v>
      </c>
      <c r="L181" s="31">
        <v>573.04999999999995</v>
      </c>
      <c r="M181" s="31">
        <v>7.657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2454</v>
      </c>
      <c r="D182" s="38">
        <v>2443.4</v>
      </c>
      <c r="E182" s="38">
        <v>2421.8000000000002</v>
      </c>
      <c r="F182" s="38">
        <v>2389.6</v>
      </c>
      <c r="G182" s="38">
        <v>2368</v>
      </c>
      <c r="H182" s="38">
        <v>2475.6000000000004</v>
      </c>
      <c r="I182" s="38">
        <v>2497.1999999999998</v>
      </c>
      <c r="J182" s="38">
        <v>2529.4000000000005</v>
      </c>
      <c r="K182" s="31">
        <v>2465</v>
      </c>
      <c r="L182" s="31">
        <v>2411.1999999999998</v>
      </c>
      <c r="M182" s="31">
        <v>6.8257099999999999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1142.3499999999999</v>
      </c>
      <c r="D183" s="38">
        <v>1140.1333333333332</v>
      </c>
      <c r="E183" s="38">
        <v>1131.2666666666664</v>
      </c>
      <c r="F183" s="38">
        <v>1120.1833333333332</v>
      </c>
      <c r="G183" s="38">
        <v>1111.3166666666664</v>
      </c>
      <c r="H183" s="38">
        <v>1151.2166666666665</v>
      </c>
      <c r="I183" s="38">
        <v>1160.0833333333333</v>
      </c>
      <c r="J183" s="38">
        <v>1171.1666666666665</v>
      </c>
      <c r="K183" s="31">
        <v>1149</v>
      </c>
      <c r="L183" s="31">
        <v>1129.05</v>
      </c>
      <c r="M183" s="31">
        <v>29.60249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615.35</v>
      </c>
      <c r="D184" s="38">
        <v>613.9666666666667</v>
      </c>
      <c r="E184" s="38">
        <v>608.38333333333344</v>
      </c>
      <c r="F184" s="38">
        <v>601.41666666666674</v>
      </c>
      <c r="G184" s="38">
        <v>595.83333333333348</v>
      </c>
      <c r="H184" s="38">
        <v>620.93333333333339</v>
      </c>
      <c r="I184" s="38">
        <v>626.51666666666665</v>
      </c>
      <c r="J184" s="38">
        <v>633.48333333333335</v>
      </c>
      <c r="K184" s="31">
        <v>619.54999999999995</v>
      </c>
      <c r="L184" s="31">
        <v>607</v>
      </c>
      <c r="M184" s="31">
        <v>9.5104799999999994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839.1</v>
      </c>
      <c r="D185" s="38">
        <v>831.0333333333333</v>
      </c>
      <c r="E185" s="38">
        <v>817.06666666666661</v>
      </c>
      <c r="F185" s="38">
        <v>795.0333333333333</v>
      </c>
      <c r="G185" s="38">
        <v>781.06666666666661</v>
      </c>
      <c r="H185" s="38">
        <v>853.06666666666661</v>
      </c>
      <c r="I185" s="38">
        <v>867.0333333333333</v>
      </c>
      <c r="J185" s="38">
        <v>889.06666666666661</v>
      </c>
      <c r="K185" s="31">
        <v>845</v>
      </c>
      <c r="L185" s="31">
        <v>809</v>
      </c>
      <c r="M185" s="31">
        <v>17.186540000000001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1090.0999999999999</v>
      </c>
      <c r="D186" s="38">
        <v>1091.7666666666667</v>
      </c>
      <c r="E186" s="38">
        <v>1076.5333333333333</v>
      </c>
      <c r="F186" s="38">
        <v>1062.9666666666667</v>
      </c>
      <c r="G186" s="38">
        <v>1047.7333333333333</v>
      </c>
      <c r="H186" s="38">
        <v>1105.3333333333333</v>
      </c>
      <c r="I186" s="38">
        <v>1120.5666666666664</v>
      </c>
      <c r="J186" s="38">
        <v>1134.1333333333332</v>
      </c>
      <c r="K186" s="31">
        <v>1107</v>
      </c>
      <c r="L186" s="31">
        <v>1078.2</v>
      </c>
      <c r="M186" s="31">
        <v>6.4270199999999997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1876</v>
      </c>
      <c r="D187" s="38">
        <v>1872.3333333333333</v>
      </c>
      <c r="E187" s="38">
        <v>1854.6666666666665</v>
      </c>
      <c r="F187" s="38">
        <v>1833.3333333333333</v>
      </c>
      <c r="G187" s="38">
        <v>1815.6666666666665</v>
      </c>
      <c r="H187" s="38">
        <v>1893.6666666666665</v>
      </c>
      <c r="I187" s="38">
        <v>1911.333333333333</v>
      </c>
      <c r="J187" s="38">
        <v>1932.6666666666665</v>
      </c>
      <c r="K187" s="31">
        <v>1890</v>
      </c>
      <c r="L187" s="31">
        <v>1851</v>
      </c>
      <c r="M187" s="31">
        <v>7.0782800000000003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878.9</v>
      </c>
      <c r="D188" s="38">
        <v>869.13333333333333</v>
      </c>
      <c r="E188" s="38">
        <v>855.26666666666665</v>
      </c>
      <c r="F188" s="38">
        <v>831.63333333333333</v>
      </c>
      <c r="G188" s="38">
        <v>817.76666666666665</v>
      </c>
      <c r="H188" s="38">
        <v>892.76666666666665</v>
      </c>
      <c r="I188" s="38">
        <v>906.63333333333321</v>
      </c>
      <c r="J188" s="38">
        <v>930.26666666666665</v>
      </c>
      <c r="K188" s="31">
        <v>883</v>
      </c>
      <c r="L188" s="31">
        <v>845.5</v>
      </c>
      <c r="M188" s="31">
        <v>36.187820000000002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7356.2</v>
      </c>
      <c r="D189" s="38">
        <v>7385.4000000000005</v>
      </c>
      <c r="E189" s="38">
        <v>7305.8000000000011</v>
      </c>
      <c r="F189" s="38">
        <v>7255.4000000000005</v>
      </c>
      <c r="G189" s="38">
        <v>7175.8000000000011</v>
      </c>
      <c r="H189" s="38">
        <v>7435.8000000000011</v>
      </c>
      <c r="I189" s="38">
        <v>7515.4000000000015</v>
      </c>
      <c r="J189" s="38">
        <v>7565.8000000000011</v>
      </c>
      <c r="K189" s="31">
        <v>7465</v>
      </c>
      <c r="L189" s="31">
        <v>7335</v>
      </c>
      <c r="M189" s="31">
        <v>0.72453999999999996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610.25</v>
      </c>
      <c r="D190" s="38">
        <v>609.4666666666667</v>
      </c>
      <c r="E190" s="38">
        <v>606.38333333333344</v>
      </c>
      <c r="F190" s="38">
        <v>602.51666666666677</v>
      </c>
      <c r="G190" s="38">
        <v>599.43333333333351</v>
      </c>
      <c r="H190" s="38">
        <v>613.33333333333337</v>
      </c>
      <c r="I190" s="38">
        <v>616.41666666666663</v>
      </c>
      <c r="J190" s="38">
        <v>620.2833333333333</v>
      </c>
      <c r="K190" s="31">
        <v>612.54999999999995</v>
      </c>
      <c r="L190" s="31">
        <v>605.6</v>
      </c>
      <c r="M190" s="31">
        <v>65.200640000000007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257.5</v>
      </c>
      <c r="D191" s="38">
        <v>257.98333333333329</v>
      </c>
      <c r="E191" s="38">
        <v>254.16666666666657</v>
      </c>
      <c r="F191" s="38">
        <v>250.83333333333329</v>
      </c>
      <c r="G191" s="38">
        <v>247.01666666666657</v>
      </c>
      <c r="H191" s="38">
        <v>261.31666666666661</v>
      </c>
      <c r="I191" s="38">
        <v>265.13333333333333</v>
      </c>
      <c r="J191" s="38">
        <v>268.46666666666658</v>
      </c>
      <c r="K191" s="31">
        <v>261.8</v>
      </c>
      <c r="L191" s="31">
        <v>254.65</v>
      </c>
      <c r="M191" s="31">
        <v>92.503380000000007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129.6</v>
      </c>
      <c r="D192" s="38">
        <v>130.06666666666666</v>
      </c>
      <c r="E192" s="38">
        <v>127.73333333333332</v>
      </c>
      <c r="F192" s="38">
        <v>125.86666666666665</v>
      </c>
      <c r="G192" s="38">
        <v>123.5333333333333</v>
      </c>
      <c r="H192" s="38">
        <v>131.93333333333334</v>
      </c>
      <c r="I192" s="38">
        <v>134.26666666666671</v>
      </c>
      <c r="J192" s="38">
        <v>136.13333333333335</v>
      </c>
      <c r="K192" s="31">
        <v>132.4</v>
      </c>
      <c r="L192" s="31">
        <v>128.19999999999999</v>
      </c>
      <c r="M192" s="31">
        <v>360.58850000000001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3429.9</v>
      </c>
      <c r="D193" s="38">
        <v>3423.9666666666667</v>
      </c>
      <c r="E193" s="38">
        <v>3404.0333333333333</v>
      </c>
      <c r="F193" s="38">
        <v>3378.1666666666665</v>
      </c>
      <c r="G193" s="38">
        <v>3358.2333333333331</v>
      </c>
      <c r="H193" s="38">
        <v>3449.8333333333335</v>
      </c>
      <c r="I193" s="38">
        <v>3469.7666666666669</v>
      </c>
      <c r="J193" s="38">
        <v>3495.6333333333337</v>
      </c>
      <c r="K193" s="31">
        <v>3443.9</v>
      </c>
      <c r="L193" s="31">
        <v>3398.1</v>
      </c>
      <c r="M193" s="31">
        <v>13.14818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1248.95</v>
      </c>
      <c r="D194" s="38">
        <v>1248.1333333333334</v>
      </c>
      <c r="E194" s="38">
        <v>1236.666666666667</v>
      </c>
      <c r="F194" s="38">
        <v>1224.3833333333334</v>
      </c>
      <c r="G194" s="38">
        <v>1212.916666666667</v>
      </c>
      <c r="H194" s="38">
        <v>1260.416666666667</v>
      </c>
      <c r="I194" s="38">
        <v>1271.8833333333337</v>
      </c>
      <c r="J194" s="38">
        <v>1284.166666666667</v>
      </c>
      <c r="K194" s="31">
        <v>1259.5999999999999</v>
      </c>
      <c r="L194" s="31">
        <v>1235.8499999999999</v>
      </c>
      <c r="M194" s="31">
        <v>17.533760000000001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3146.3</v>
      </c>
      <c r="D195" s="38">
        <v>3143.7833333333333</v>
      </c>
      <c r="E195" s="38">
        <v>3098.5666666666666</v>
      </c>
      <c r="F195" s="38">
        <v>3050.8333333333335</v>
      </c>
      <c r="G195" s="38">
        <v>3005.6166666666668</v>
      </c>
      <c r="H195" s="38">
        <v>3191.5166666666664</v>
      </c>
      <c r="I195" s="38">
        <v>3236.7333333333327</v>
      </c>
      <c r="J195" s="38">
        <v>3284.4666666666662</v>
      </c>
      <c r="K195" s="31">
        <v>3189</v>
      </c>
      <c r="L195" s="31">
        <v>3096.05</v>
      </c>
      <c r="M195" s="31">
        <v>1.8420000000000001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3176.05</v>
      </c>
      <c r="D196" s="38">
        <v>3159.15</v>
      </c>
      <c r="E196" s="38">
        <v>3137.75</v>
      </c>
      <c r="F196" s="38">
        <v>3099.45</v>
      </c>
      <c r="G196" s="38">
        <v>3078.0499999999997</v>
      </c>
      <c r="H196" s="38">
        <v>3197.4500000000003</v>
      </c>
      <c r="I196" s="38">
        <v>3218.8500000000008</v>
      </c>
      <c r="J196" s="38">
        <v>3257.1500000000005</v>
      </c>
      <c r="K196" s="31">
        <v>3180.55</v>
      </c>
      <c r="L196" s="31">
        <v>3120.85</v>
      </c>
      <c r="M196" s="31">
        <v>11.631539999999999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1922.05</v>
      </c>
      <c r="D197" s="38">
        <v>1911.5</v>
      </c>
      <c r="E197" s="38">
        <v>1884.65</v>
      </c>
      <c r="F197" s="38">
        <v>1847.25</v>
      </c>
      <c r="G197" s="38">
        <v>1820.4</v>
      </c>
      <c r="H197" s="38">
        <v>1948.9</v>
      </c>
      <c r="I197" s="38">
        <v>1975.75</v>
      </c>
      <c r="J197" s="38">
        <v>2013.15</v>
      </c>
      <c r="K197" s="31">
        <v>1938.35</v>
      </c>
      <c r="L197" s="31">
        <v>1874.1</v>
      </c>
      <c r="M197" s="31">
        <v>12.014760000000001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700.15</v>
      </c>
      <c r="D198" s="38">
        <v>698.1</v>
      </c>
      <c r="E198" s="38">
        <v>687.05000000000007</v>
      </c>
      <c r="F198" s="38">
        <v>673.95</v>
      </c>
      <c r="G198" s="38">
        <v>662.90000000000009</v>
      </c>
      <c r="H198" s="38">
        <v>711.2</v>
      </c>
      <c r="I198" s="38">
        <v>722.25</v>
      </c>
      <c r="J198" s="38">
        <v>735.35</v>
      </c>
      <c r="K198" s="31">
        <v>709.15</v>
      </c>
      <c r="L198" s="31">
        <v>685</v>
      </c>
      <c r="M198" s="31">
        <v>3.0906899999999999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2067.5</v>
      </c>
      <c r="D199" s="38">
        <v>2068.7666666666664</v>
      </c>
      <c r="E199" s="38">
        <v>2050.3833333333328</v>
      </c>
      <c r="F199" s="38">
        <v>2033.2666666666664</v>
      </c>
      <c r="G199" s="38">
        <v>2014.8833333333328</v>
      </c>
      <c r="H199" s="38">
        <v>2085.8833333333328</v>
      </c>
      <c r="I199" s="38">
        <v>2104.266666666666</v>
      </c>
      <c r="J199" s="38">
        <v>2121.3833333333328</v>
      </c>
      <c r="K199" s="31">
        <v>2087.15</v>
      </c>
      <c r="L199" s="31">
        <v>2051.65</v>
      </c>
      <c r="M199" s="31">
        <v>3.31114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41.55</v>
      </c>
      <c r="D200" s="38">
        <v>42.016666666666673</v>
      </c>
      <c r="E200" s="38">
        <v>40.683333333333344</v>
      </c>
      <c r="F200" s="38">
        <v>39.81666666666667</v>
      </c>
      <c r="G200" s="38">
        <v>38.483333333333341</v>
      </c>
      <c r="H200" s="38">
        <v>42.883333333333347</v>
      </c>
      <c r="I200" s="38">
        <v>44.216666666666676</v>
      </c>
      <c r="J200" s="38">
        <v>45.08333333333335</v>
      </c>
      <c r="K200" s="31">
        <v>43.35</v>
      </c>
      <c r="L200" s="31">
        <v>41.15</v>
      </c>
      <c r="M200" s="31">
        <v>408.57598000000002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91.1</v>
      </c>
      <c r="D201" s="38">
        <v>90.783333333333346</v>
      </c>
      <c r="E201" s="38">
        <v>89.066666666666691</v>
      </c>
      <c r="F201" s="38">
        <v>87.033333333333346</v>
      </c>
      <c r="G201" s="38">
        <v>85.316666666666691</v>
      </c>
      <c r="H201" s="38">
        <v>92.816666666666691</v>
      </c>
      <c r="I201" s="38">
        <v>94.53333333333336</v>
      </c>
      <c r="J201" s="38">
        <v>96.566666666666691</v>
      </c>
      <c r="K201" s="31">
        <v>92.5</v>
      </c>
      <c r="L201" s="31">
        <v>88.75</v>
      </c>
      <c r="M201" s="31">
        <v>88.116919999999993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1478.05</v>
      </c>
      <c r="D202" s="38">
        <v>1473.75</v>
      </c>
      <c r="E202" s="38">
        <v>1463.45</v>
      </c>
      <c r="F202" s="38">
        <v>1448.8500000000001</v>
      </c>
      <c r="G202" s="38">
        <v>1438.5500000000002</v>
      </c>
      <c r="H202" s="38">
        <v>1488.35</v>
      </c>
      <c r="I202" s="38">
        <v>1498.65</v>
      </c>
      <c r="J202" s="38">
        <v>1513.2499999999998</v>
      </c>
      <c r="K202" s="31">
        <v>1484.05</v>
      </c>
      <c r="L202" s="31">
        <v>1459.15</v>
      </c>
      <c r="M202" s="31">
        <v>12.499700000000001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1581.55</v>
      </c>
      <c r="D203" s="38">
        <v>1587.8500000000001</v>
      </c>
      <c r="E203" s="38">
        <v>1570.7000000000003</v>
      </c>
      <c r="F203" s="38">
        <v>1559.8500000000001</v>
      </c>
      <c r="G203" s="38">
        <v>1542.7000000000003</v>
      </c>
      <c r="H203" s="38">
        <v>1598.7000000000003</v>
      </c>
      <c r="I203" s="38">
        <v>1615.8500000000004</v>
      </c>
      <c r="J203" s="38">
        <v>1626.7000000000003</v>
      </c>
      <c r="K203" s="31">
        <v>1605</v>
      </c>
      <c r="L203" s="31">
        <v>1577</v>
      </c>
      <c r="M203" s="31">
        <v>2.66215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8537.4</v>
      </c>
      <c r="D204" s="38">
        <v>8512.7666666666646</v>
      </c>
      <c r="E204" s="38">
        <v>8468.7333333333299</v>
      </c>
      <c r="F204" s="38">
        <v>8400.0666666666657</v>
      </c>
      <c r="G204" s="38">
        <v>8356.033333333331</v>
      </c>
      <c r="H204" s="38">
        <v>8581.4333333333288</v>
      </c>
      <c r="I204" s="38">
        <v>8625.4666666666653</v>
      </c>
      <c r="J204" s="38">
        <v>8694.1333333333278</v>
      </c>
      <c r="K204" s="31">
        <v>8556.7999999999993</v>
      </c>
      <c r="L204" s="31">
        <v>8444.1</v>
      </c>
      <c r="M204" s="31">
        <v>3.27847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88</v>
      </c>
      <c r="D205" s="38">
        <v>88.7</v>
      </c>
      <c r="E205" s="38">
        <v>87.050000000000011</v>
      </c>
      <c r="F205" s="38">
        <v>86.100000000000009</v>
      </c>
      <c r="G205" s="38">
        <v>84.450000000000017</v>
      </c>
      <c r="H205" s="38">
        <v>89.65</v>
      </c>
      <c r="I205" s="38">
        <v>91.300000000000011</v>
      </c>
      <c r="J205" s="38">
        <v>92.25</v>
      </c>
      <c r="K205" s="31">
        <v>90.35</v>
      </c>
      <c r="L205" s="31">
        <v>87.75</v>
      </c>
      <c r="M205" s="31">
        <v>123.54854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609.35</v>
      </c>
      <c r="D206" s="38">
        <v>608.06666666666661</v>
      </c>
      <c r="E206" s="38">
        <v>605.13333333333321</v>
      </c>
      <c r="F206" s="38">
        <v>600.91666666666663</v>
      </c>
      <c r="G206" s="38">
        <v>597.98333333333323</v>
      </c>
      <c r="H206" s="38">
        <v>612.28333333333319</v>
      </c>
      <c r="I206" s="38">
        <v>615.21666666666658</v>
      </c>
      <c r="J206" s="38">
        <v>619.43333333333317</v>
      </c>
      <c r="K206" s="31">
        <v>611</v>
      </c>
      <c r="L206" s="31">
        <v>603.85</v>
      </c>
      <c r="M206" s="31">
        <v>28.96499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925.5</v>
      </c>
      <c r="D207" s="38">
        <v>923.26666666666677</v>
      </c>
      <c r="E207" s="38">
        <v>909.28333333333353</v>
      </c>
      <c r="F207" s="38">
        <v>893.06666666666672</v>
      </c>
      <c r="G207" s="38">
        <v>879.08333333333348</v>
      </c>
      <c r="H207" s="38">
        <v>939.48333333333358</v>
      </c>
      <c r="I207" s="38">
        <v>953.46666666666692</v>
      </c>
      <c r="J207" s="38">
        <v>969.68333333333362</v>
      </c>
      <c r="K207" s="31">
        <v>937.25</v>
      </c>
      <c r="L207" s="31">
        <v>907.05</v>
      </c>
      <c r="M207" s="31">
        <v>11.481479999999999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241.35</v>
      </c>
      <c r="D208" s="38">
        <v>242.69999999999996</v>
      </c>
      <c r="E208" s="38">
        <v>238.84999999999991</v>
      </c>
      <c r="F208" s="38">
        <v>236.34999999999994</v>
      </c>
      <c r="G208" s="38">
        <v>232.49999999999989</v>
      </c>
      <c r="H208" s="38">
        <v>245.19999999999993</v>
      </c>
      <c r="I208" s="38">
        <v>249.05</v>
      </c>
      <c r="J208" s="38">
        <v>251.54999999999995</v>
      </c>
      <c r="K208" s="31">
        <v>246.55</v>
      </c>
      <c r="L208" s="31">
        <v>240.2</v>
      </c>
      <c r="M208" s="31">
        <v>108.91500000000001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896.6</v>
      </c>
      <c r="D209" s="38">
        <v>895.69999999999993</v>
      </c>
      <c r="E209" s="38">
        <v>882.89999999999986</v>
      </c>
      <c r="F209" s="38">
        <v>869.19999999999993</v>
      </c>
      <c r="G209" s="38">
        <v>856.39999999999986</v>
      </c>
      <c r="H209" s="38">
        <v>909.39999999999986</v>
      </c>
      <c r="I209" s="38">
        <v>922.19999999999982</v>
      </c>
      <c r="J209" s="38">
        <v>935.89999999999986</v>
      </c>
      <c r="K209" s="31">
        <v>908.5</v>
      </c>
      <c r="L209" s="31">
        <v>882</v>
      </c>
      <c r="M209" s="31">
        <v>51.272449999999999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1666.4</v>
      </c>
      <c r="D210" s="38">
        <v>1663.3666666666668</v>
      </c>
      <c r="E210" s="38">
        <v>1646.7833333333335</v>
      </c>
      <c r="F210" s="38">
        <v>1627.1666666666667</v>
      </c>
      <c r="G210" s="38">
        <v>1610.5833333333335</v>
      </c>
      <c r="H210" s="38">
        <v>1682.9833333333336</v>
      </c>
      <c r="I210" s="38">
        <v>1699.5666666666666</v>
      </c>
      <c r="J210" s="38">
        <v>1719.1833333333336</v>
      </c>
      <c r="K210" s="31">
        <v>1679.95</v>
      </c>
      <c r="L210" s="31">
        <v>1643.75</v>
      </c>
      <c r="M210" s="31">
        <v>0.92842999999999998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429.3</v>
      </c>
      <c r="D211" s="38">
        <v>430.25</v>
      </c>
      <c r="E211" s="38">
        <v>424.95</v>
      </c>
      <c r="F211" s="38">
        <v>420.59999999999997</v>
      </c>
      <c r="G211" s="38">
        <v>415.29999999999995</v>
      </c>
      <c r="H211" s="38">
        <v>434.6</v>
      </c>
      <c r="I211" s="38">
        <v>439.9</v>
      </c>
      <c r="J211" s="38">
        <v>444.25000000000006</v>
      </c>
      <c r="K211" s="31">
        <v>435.55</v>
      </c>
      <c r="L211" s="31">
        <v>425.9</v>
      </c>
      <c r="M211" s="31">
        <v>67.659559999999999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18</v>
      </c>
      <c r="D212" s="38">
        <v>18.066666666666666</v>
      </c>
      <c r="E212" s="38">
        <v>17.833333333333332</v>
      </c>
      <c r="F212" s="38">
        <v>17.666666666666664</v>
      </c>
      <c r="G212" s="38">
        <v>17.43333333333333</v>
      </c>
      <c r="H212" s="38">
        <v>18.233333333333334</v>
      </c>
      <c r="I212" s="38">
        <v>18.466666666666669</v>
      </c>
      <c r="J212" s="38">
        <v>18.633333333333336</v>
      </c>
      <c r="K212" s="31">
        <v>18.3</v>
      </c>
      <c r="L212" s="31">
        <v>17.899999999999999</v>
      </c>
      <c r="M212" s="31">
        <v>1684.3192200000001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277.25</v>
      </c>
      <c r="D213" s="38">
        <v>276.21666666666664</v>
      </c>
      <c r="E213" s="38">
        <v>270.43333333333328</v>
      </c>
      <c r="F213" s="38">
        <v>263.61666666666662</v>
      </c>
      <c r="G213" s="38">
        <v>257.83333333333326</v>
      </c>
      <c r="H213" s="38">
        <v>283.0333333333333</v>
      </c>
      <c r="I213" s="38">
        <v>288.81666666666672</v>
      </c>
      <c r="J213" s="38">
        <v>295.63333333333333</v>
      </c>
      <c r="K213" s="31">
        <v>282</v>
      </c>
      <c r="L213" s="31">
        <v>269.39999999999998</v>
      </c>
      <c r="M213" s="31">
        <v>192.05620999999999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98.2</v>
      </c>
      <c r="D214" s="38">
        <v>98.233333333333348</v>
      </c>
      <c r="E214" s="38">
        <v>97.616666666666703</v>
      </c>
      <c r="F214" s="38">
        <v>97.03333333333336</v>
      </c>
      <c r="G214" s="38">
        <v>96.416666666666714</v>
      </c>
      <c r="H214" s="38">
        <v>98.816666666666691</v>
      </c>
      <c r="I214" s="38">
        <v>99.433333333333337</v>
      </c>
      <c r="J214" s="38">
        <v>100.01666666666668</v>
      </c>
      <c r="K214" s="31">
        <v>98.85</v>
      </c>
      <c r="L214" s="31">
        <v>97.65</v>
      </c>
      <c r="M214" s="31">
        <v>283.29667000000001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636.4</v>
      </c>
      <c r="D215" s="38">
        <v>638.25</v>
      </c>
      <c r="E215" s="38">
        <v>632.54999999999995</v>
      </c>
      <c r="F215" s="38">
        <v>628.69999999999993</v>
      </c>
      <c r="G215" s="38">
        <v>622.99999999999989</v>
      </c>
      <c r="H215" s="38">
        <v>642.1</v>
      </c>
      <c r="I215" s="38">
        <v>647.80000000000007</v>
      </c>
      <c r="J215" s="38">
        <v>651.65000000000009</v>
      </c>
      <c r="K215" s="31">
        <v>643.95000000000005</v>
      </c>
      <c r="L215" s="31">
        <v>634.4</v>
      </c>
      <c r="M215" s="31">
        <v>9.43628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10"/>
      <c r="B1" s="311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03" t="s">
        <v>16</v>
      </c>
      <c r="B9" s="305" t="s">
        <v>18</v>
      </c>
      <c r="C9" s="309" t="s">
        <v>20</v>
      </c>
      <c r="D9" s="309" t="s">
        <v>21</v>
      </c>
      <c r="E9" s="300" t="s">
        <v>22</v>
      </c>
      <c r="F9" s="301"/>
      <c r="G9" s="302"/>
      <c r="H9" s="300" t="s">
        <v>23</v>
      </c>
      <c r="I9" s="301"/>
      <c r="J9" s="302"/>
      <c r="K9" s="26"/>
      <c r="L9" s="27"/>
      <c r="M9" s="53"/>
      <c r="N9" s="1"/>
      <c r="O9" s="1"/>
    </row>
    <row r="10" spans="1:15" ht="42.75" customHeight="1">
      <c r="A10" s="307"/>
      <c r="B10" s="308"/>
      <c r="C10" s="308"/>
      <c r="D10" s="3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506.75</v>
      </c>
      <c r="D11" s="38">
        <v>510.84999999999997</v>
      </c>
      <c r="E11" s="38">
        <v>500.69999999999993</v>
      </c>
      <c r="F11" s="38">
        <v>494.65</v>
      </c>
      <c r="G11" s="38">
        <v>484.49999999999994</v>
      </c>
      <c r="H11" s="38">
        <v>516.89999999999986</v>
      </c>
      <c r="I11" s="38">
        <v>527.04999999999995</v>
      </c>
      <c r="J11" s="38">
        <v>533.09999999999991</v>
      </c>
      <c r="K11" s="31">
        <v>521</v>
      </c>
      <c r="L11" s="31">
        <v>504.8</v>
      </c>
      <c r="M11" s="31">
        <v>5.70967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32497.9</v>
      </c>
      <c r="D12" s="38">
        <v>32400.083333333332</v>
      </c>
      <c r="E12" s="38">
        <v>32087.216666666664</v>
      </c>
      <c r="F12" s="38">
        <v>31676.533333333333</v>
      </c>
      <c r="G12" s="38">
        <v>31363.666666666664</v>
      </c>
      <c r="H12" s="38">
        <v>32810.766666666663</v>
      </c>
      <c r="I12" s="38">
        <v>33123.633333333331</v>
      </c>
      <c r="J12" s="38">
        <v>33534.316666666666</v>
      </c>
      <c r="K12" s="31">
        <v>32712.95</v>
      </c>
      <c r="L12" s="31">
        <v>31989.4</v>
      </c>
      <c r="M12" s="31">
        <v>0.13050999999999999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612.54999999999995</v>
      </c>
      <c r="D13" s="38">
        <v>612.08333333333326</v>
      </c>
      <c r="E13" s="38">
        <v>602.76666666666654</v>
      </c>
      <c r="F13" s="38">
        <v>592.98333333333323</v>
      </c>
      <c r="G13" s="38">
        <v>583.66666666666652</v>
      </c>
      <c r="H13" s="38">
        <v>621.86666666666656</v>
      </c>
      <c r="I13" s="38">
        <v>631.18333333333317</v>
      </c>
      <c r="J13" s="38">
        <v>640.96666666666658</v>
      </c>
      <c r="K13" s="31">
        <v>621.4</v>
      </c>
      <c r="L13" s="31">
        <v>602.29999999999995</v>
      </c>
      <c r="M13" s="31">
        <v>6.5930299999999997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515.9</v>
      </c>
      <c r="D14" s="38">
        <v>513.23333333333323</v>
      </c>
      <c r="E14" s="38">
        <v>508.66666666666652</v>
      </c>
      <c r="F14" s="38">
        <v>501.43333333333328</v>
      </c>
      <c r="G14" s="38">
        <v>496.86666666666656</v>
      </c>
      <c r="H14" s="38">
        <v>520.46666666666647</v>
      </c>
      <c r="I14" s="38">
        <v>525.0333333333333</v>
      </c>
      <c r="J14" s="38">
        <v>532.26666666666642</v>
      </c>
      <c r="K14" s="31">
        <v>517.79999999999995</v>
      </c>
      <c r="L14" s="31">
        <v>506</v>
      </c>
      <c r="M14" s="31">
        <v>25.111239999999999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1632</v>
      </c>
      <c r="D15" s="38">
        <v>1657.1499999999999</v>
      </c>
      <c r="E15" s="38">
        <v>1596.3499999999997</v>
      </c>
      <c r="F15" s="38">
        <v>1560.6999999999998</v>
      </c>
      <c r="G15" s="38">
        <v>1499.8999999999996</v>
      </c>
      <c r="H15" s="38">
        <v>1692.7999999999997</v>
      </c>
      <c r="I15" s="38">
        <v>1753.6</v>
      </c>
      <c r="J15" s="38">
        <v>1789.2499999999998</v>
      </c>
      <c r="K15" s="31">
        <v>1717.95</v>
      </c>
      <c r="L15" s="31">
        <v>1621.5</v>
      </c>
      <c r="M15" s="31">
        <v>12.85299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4500.3</v>
      </c>
      <c r="D16" s="38">
        <v>4494.45</v>
      </c>
      <c r="E16" s="38">
        <v>4448.8999999999996</v>
      </c>
      <c r="F16" s="38">
        <v>4397.5</v>
      </c>
      <c r="G16" s="38">
        <v>4351.95</v>
      </c>
      <c r="H16" s="38">
        <v>4545.8499999999995</v>
      </c>
      <c r="I16" s="38">
        <v>4591.4000000000005</v>
      </c>
      <c r="J16" s="38">
        <v>4642.7999999999993</v>
      </c>
      <c r="K16" s="31">
        <v>4540</v>
      </c>
      <c r="L16" s="31">
        <v>4443.05</v>
      </c>
      <c r="M16" s="31">
        <v>5.0489699999999997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23106.6</v>
      </c>
      <c r="D17" s="38">
        <v>23006.933333333334</v>
      </c>
      <c r="E17" s="38">
        <v>22853.866666666669</v>
      </c>
      <c r="F17" s="38">
        <v>22601.133333333335</v>
      </c>
      <c r="G17" s="38">
        <v>22448.066666666669</v>
      </c>
      <c r="H17" s="38">
        <v>23259.666666666668</v>
      </c>
      <c r="I17" s="38">
        <v>23412.733333333334</v>
      </c>
      <c r="J17" s="38">
        <v>23665.466666666667</v>
      </c>
      <c r="K17" s="31">
        <v>23160</v>
      </c>
      <c r="L17" s="31">
        <v>22754.2</v>
      </c>
      <c r="M17" s="31">
        <v>0.26456000000000002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2043.5</v>
      </c>
      <c r="D18" s="38">
        <v>2055.25</v>
      </c>
      <c r="E18" s="38">
        <v>2025.9499999999998</v>
      </c>
      <c r="F18" s="38">
        <v>2008.3999999999999</v>
      </c>
      <c r="G18" s="38">
        <v>1979.0999999999997</v>
      </c>
      <c r="H18" s="38">
        <v>2072.8000000000002</v>
      </c>
      <c r="I18" s="38">
        <v>2102.1000000000004</v>
      </c>
      <c r="J18" s="38">
        <v>2119.65</v>
      </c>
      <c r="K18" s="31">
        <v>2084.5500000000002</v>
      </c>
      <c r="L18" s="31">
        <v>2037.7</v>
      </c>
      <c r="M18" s="31">
        <v>8.0155700000000003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2496.5</v>
      </c>
      <c r="D19" s="38">
        <v>2490.5</v>
      </c>
      <c r="E19" s="38">
        <v>2477</v>
      </c>
      <c r="F19" s="38">
        <v>2457.5</v>
      </c>
      <c r="G19" s="38">
        <v>2444</v>
      </c>
      <c r="H19" s="38">
        <v>2510</v>
      </c>
      <c r="I19" s="38">
        <v>2523.5</v>
      </c>
      <c r="J19" s="38">
        <v>2543</v>
      </c>
      <c r="K19" s="31">
        <v>2504</v>
      </c>
      <c r="L19" s="31">
        <v>2471</v>
      </c>
      <c r="M19" s="31">
        <v>74.162480000000002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1006.1</v>
      </c>
      <c r="D20" s="38">
        <v>991.69999999999993</v>
      </c>
      <c r="E20" s="38">
        <v>968.39999999999986</v>
      </c>
      <c r="F20" s="38">
        <v>930.69999999999993</v>
      </c>
      <c r="G20" s="38">
        <v>907.39999999999986</v>
      </c>
      <c r="H20" s="38">
        <v>1029.3999999999999</v>
      </c>
      <c r="I20" s="38">
        <v>1052.6999999999998</v>
      </c>
      <c r="J20" s="38">
        <v>1090.3999999999999</v>
      </c>
      <c r="K20" s="31">
        <v>1015</v>
      </c>
      <c r="L20" s="31">
        <v>954</v>
      </c>
      <c r="M20" s="31">
        <v>74.536879999999996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807.05</v>
      </c>
      <c r="D21" s="38">
        <v>805.33333333333337</v>
      </c>
      <c r="E21" s="38">
        <v>802.16666666666674</v>
      </c>
      <c r="F21" s="38">
        <v>797.28333333333342</v>
      </c>
      <c r="G21" s="38">
        <v>794.11666666666679</v>
      </c>
      <c r="H21" s="38">
        <v>810.2166666666667</v>
      </c>
      <c r="I21" s="38">
        <v>813.38333333333344</v>
      </c>
      <c r="J21" s="38">
        <v>818.26666666666665</v>
      </c>
      <c r="K21" s="31">
        <v>808.5</v>
      </c>
      <c r="L21" s="31">
        <v>800.45</v>
      </c>
      <c r="M21" s="31">
        <v>67.29598</v>
      </c>
      <c r="N21" s="1"/>
      <c r="O21" s="1"/>
    </row>
    <row r="22" spans="1:15" ht="12" customHeight="1">
      <c r="A22" s="33">
        <v>12</v>
      </c>
      <c r="B22" s="58" t="s">
        <v>845</v>
      </c>
      <c r="C22" s="31">
        <v>347.55</v>
      </c>
      <c r="D22" s="38">
        <v>345.73333333333329</v>
      </c>
      <c r="E22" s="38">
        <v>340.96666666666658</v>
      </c>
      <c r="F22" s="38">
        <v>334.38333333333327</v>
      </c>
      <c r="G22" s="38">
        <v>329.61666666666656</v>
      </c>
      <c r="H22" s="38">
        <v>352.31666666666661</v>
      </c>
      <c r="I22" s="38">
        <v>357.08333333333337</v>
      </c>
      <c r="J22" s="38">
        <v>363.66666666666663</v>
      </c>
      <c r="K22" s="31">
        <v>350.5</v>
      </c>
      <c r="L22" s="31">
        <v>339.15</v>
      </c>
      <c r="M22" s="31">
        <v>94.824299999999994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644.70000000000005</v>
      </c>
      <c r="D23" s="38">
        <v>642.56666666666672</v>
      </c>
      <c r="E23" s="38">
        <v>635.13333333333344</v>
      </c>
      <c r="F23" s="38">
        <v>625.56666666666672</v>
      </c>
      <c r="G23" s="38">
        <v>618.13333333333344</v>
      </c>
      <c r="H23" s="38">
        <v>652.13333333333344</v>
      </c>
      <c r="I23" s="38">
        <v>659.56666666666661</v>
      </c>
      <c r="J23" s="38">
        <v>669.13333333333344</v>
      </c>
      <c r="K23" s="31">
        <v>650</v>
      </c>
      <c r="L23" s="31">
        <v>633</v>
      </c>
      <c r="M23" s="31">
        <v>8.6808599999999991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352.65</v>
      </c>
      <c r="D24" s="38">
        <v>352.11666666666662</v>
      </c>
      <c r="E24" s="38">
        <v>348.93333333333322</v>
      </c>
      <c r="F24" s="38">
        <v>345.21666666666658</v>
      </c>
      <c r="G24" s="38">
        <v>342.03333333333319</v>
      </c>
      <c r="H24" s="38">
        <v>355.83333333333326</v>
      </c>
      <c r="I24" s="38">
        <v>359.01666666666665</v>
      </c>
      <c r="J24" s="38">
        <v>362.73333333333329</v>
      </c>
      <c r="K24" s="31">
        <v>355.3</v>
      </c>
      <c r="L24" s="31">
        <v>348.4</v>
      </c>
      <c r="M24" s="31">
        <v>22.089780000000001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186.7</v>
      </c>
      <c r="D25" s="38">
        <v>188.23333333333335</v>
      </c>
      <c r="E25" s="38">
        <v>184.26666666666671</v>
      </c>
      <c r="F25" s="38">
        <v>181.83333333333337</v>
      </c>
      <c r="G25" s="38">
        <v>177.86666666666673</v>
      </c>
      <c r="H25" s="38">
        <v>190.66666666666669</v>
      </c>
      <c r="I25" s="38">
        <v>194.63333333333333</v>
      </c>
      <c r="J25" s="38">
        <v>197.06666666666666</v>
      </c>
      <c r="K25" s="31">
        <v>192.2</v>
      </c>
      <c r="L25" s="31">
        <v>185.8</v>
      </c>
      <c r="M25" s="31">
        <v>30.842030000000001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230.35</v>
      </c>
      <c r="D26" s="38">
        <v>230.78333333333333</v>
      </c>
      <c r="E26" s="38">
        <v>227.56666666666666</v>
      </c>
      <c r="F26" s="38">
        <v>224.78333333333333</v>
      </c>
      <c r="G26" s="38">
        <v>221.56666666666666</v>
      </c>
      <c r="H26" s="38">
        <v>233.56666666666666</v>
      </c>
      <c r="I26" s="38">
        <v>236.7833333333333</v>
      </c>
      <c r="J26" s="38">
        <v>239.56666666666666</v>
      </c>
      <c r="K26" s="31">
        <v>234</v>
      </c>
      <c r="L26" s="31">
        <v>228</v>
      </c>
      <c r="M26" s="31">
        <v>84.993210000000005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354.85</v>
      </c>
      <c r="D27" s="38">
        <v>356.51666666666665</v>
      </c>
      <c r="E27" s="38">
        <v>350.5333333333333</v>
      </c>
      <c r="F27" s="38">
        <v>346.21666666666664</v>
      </c>
      <c r="G27" s="38">
        <v>340.23333333333329</v>
      </c>
      <c r="H27" s="38">
        <v>360.83333333333331</v>
      </c>
      <c r="I27" s="38">
        <v>366.81666666666666</v>
      </c>
      <c r="J27" s="38">
        <v>371.13333333333333</v>
      </c>
      <c r="K27" s="31">
        <v>362.5</v>
      </c>
      <c r="L27" s="31">
        <v>352.2</v>
      </c>
      <c r="M27" s="31">
        <v>2.1867999999999999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989.55</v>
      </c>
      <c r="D28" s="38">
        <v>997.68333333333339</v>
      </c>
      <c r="E28" s="38">
        <v>977.36666666666679</v>
      </c>
      <c r="F28" s="38">
        <v>965.18333333333339</v>
      </c>
      <c r="G28" s="38">
        <v>944.86666666666679</v>
      </c>
      <c r="H28" s="38">
        <v>1009.8666666666668</v>
      </c>
      <c r="I28" s="38">
        <v>1030.1833333333334</v>
      </c>
      <c r="J28" s="38">
        <v>1042.3666666666668</v>
      </c>
      <c r="K28" s="31">
        <v>1018</v>
      </c>
      <c r="L28" s="31">
        <v>985.5</v>
      </c>
      <c r="M28" s="31">
        <v>1.31192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1125.3499999999999</v>
      </c>
      <c r="D29" s="38">
        <v>1121.45</v>
      </c>
      <c r="E29" s="38">
        <v>1103.9000000000001</v>
      </c>
      <c r="F29" s="38">
        <v>1082.45</v>
      </c>
      <c r="G29" s="38">
        <v>1064.9000000000001</v>
      </c>
      <c r="H29" s="38">
        <v>1142.9000000000001</v>
      </c>
      <c r="I29" s="38">
        <v>1160.4499999999998</v>
      </c>
      <c r="J29" s="38">
        <v>1181.9000000000001</v>
      </c>
      <c r="K29" s="31">
        <v>1139</v>
      </c>
      <c r="L29" s="31">
        <v>1100</v>
      </c>
      <c r="M29" s="31">
        <v>6.29467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3648.05</v>
      </c>
      <c r="D30" s="38">
        <v>3644.3833333333332</v>
      </c>
      <c r="E30" s="38">
        <v>3599.6666666666665</v>
      </c>
      <c r="F30" s="38">
        <v>3551.2833333333333</v>
      </c>
      <c r="G30" s="38">
        <v>3506.5666666666666</v>
      </c>
      <c r="H30" s="38">
        <v>3692.7666666666664</v>
      </c>
      <c r="I30" s="38">
        <v>3737.4833333333336</v>
      </c>
      <c r="J30" s="38">
        <v>3785.8666666666663</v>
      </c>
      <c r="K30" s="31">
        <v>3689.1</v>
      </c>
      <c r="L30" s="31">
        <v>3596</v>
      </c>
      <c r="M30" s="31">
        <v>0.55542999999999998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1739.65</v>
      </c>
      <c r="D31" s="38">
        <v>1733.6333333333332</v>
      </c>
      <c r="E31" s="38">
        <v>1711.8666666666663</v>
      </c>
      <c r="F31" s="38">
        <v>1684.083333333333</v>
      </c>
      <c r="G31" s="38">
        <v>1662.3166666666662</v>
      </c>
      <c r="H31" s="38">
        <v>1761.4166666666665</v>
      </c>
      <c r="I31" s="38">
        <v>1783.1833333333334</v>
      </c>
      <c r="J31" s="38">
        <v>1810.9666666666667</v>
      </c>
      <c r="K31" s="31">
        <v>1755.4</v>
      </c>
      <c r="L31" s="31">
        <v>1705.85</v>
      </c>
      <c r="M31" s="31">
        <v>1.22176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785.3</v>
      </c>
      <c r="D32" s="38">
        <v>780.11666666666679</v>
      </c>
      <c r="E32" s="38">
        <v>770.38333333333355</v>
      </c>
      <c r="F32" s="38">
        <v>755.46666666666681</v>
      </c>
      <c r="G32" s="38">
        <v>745.73333333333358</v>
      </c>
      <c r="H32" s="38">
        <v>795.03333333333353</v>
      </c>
      <c r="I32" s="38">
        <v>804.76666666666665</v>
      </c>
      <c r="J32" s="38">
        <v>819.68333333333351</v>
      </c>
      <c r="K32" s="31">
        <v>789.85</v>
      </c>
      <c r="L32" s="31">
        <v>765.2</v>
      </c>
      <c r="M32" s="31">
        <v>1.7785899999999999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3655.1</v>
      </c>
      <c r="D33" s="38">
        <v>3665.0166666666664</v>
      </c>
      <c r="E33" s="38">
        <v>3623.083333333333</v>
      </c>
      <c r="F33" s="38">
        <v>3591.0666666666666</v>
      </c>
      <c r="G33" s="38">
        <v>3549.1333333333332</v>
      </c>
      <c r="H33" s="38">
        <v>3697.0333333333328</v>
      </c>
      <c r="I33" s="38">
        <v>3738.9666666666662</v>
      </c>
      <c r="J33" s="38">
        <v>3770.9833333333327</v>
      </c>
      <c r="K33" s="31">
        <v>3706.95</v>
      </c>
      <c r="L33" s="31">
        <v>3633</v>
      </c>
      <c r="M33" s="31">
        <v>1.7394799999999999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2480.4499999999998</v>
      </c>
      <c r="D34" s="38">
        <v>2488.1166666666663</v>
      </c>
      <c r="E34" s="38">
        <v>2435.5333333333328</v>
      </c>
      <c r="F34" s="38">
        <v>2390.6166666666663</v>
      </c>
      <c r="G34" s="38">
        <v>2338.0333333333328</v>
      </c>
      <c r="H34" s="38">
        <v>2533.0333333333328</v>
      </c>
      <c r="I34" s="38">
        <v>2585.6166666666659</v>
      </c>
      <c r="J34" s="38">
        <v>2630.5333333333328</v>
      </c>
      <c r="K34" s="31">
        <v>2540.6999999999998</v>
      </c>
      <c r="L34" s="31">
        <v>2443.1999999999998</v>
      </c>
      <c r="M34" s="31">
        <v>0.53517999999999999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656.35</v>
      </c>
      <c r="D35" s="38">
        <v>658.65</v>
      </c>
      <c r="E35" s="38">
        <v>650.19999999999993</v>
      </c>
      <c r="F35" s="38">
        <v>644.04999999999995</v>
      </c>
      <c r="G35" s="38">
        <v>635.59999999999991</v>
      </c>
      <c r="H35" s="38">
        <v>664.8</v>
      </c>
      <c r="I35" s="38">
        <v>673.25</v>
      </c>
      <c r="J35" s="38">
        <v>679.4</v>
      </c>
      <c r="K35" s="31">
        <v>667.1</v>
      </c>
      <c r="L35" s="31">
        <v>652.5</v>
      </c>
      <c r="M35" s="31">
        <v>18.415949999999999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3005.95</v>
      </c>
      <c r="D36" s="38">
        <v>3024.6666666666665</v>
      </c>
      <c r="E36" s="38">
        <v>2974.333333333333</v>
      </c>
      <c r="F36" s="38">
        <v>2942.7166666666667</v>
      </c>
      <c r="G36" s="38">
        <v>2892.3833333333332</v>
      </c>
      <c r="H36" s="38">
        <v>3056.2833333333328</v>
      </c>
      <c r="I36" s="38">
        <v>3106.6166666666659</v>
      </c>
      <c r="J36" s="38">
        <v>3138.2333333333327</v>
      </c>
      <c r="K36" s="31">
        <v>3075</v>
      </c>
      <c r="L36" s="31">
        <v>2993.05</v>
      </c>
      <c r="M36" s="31">
        <v>1.38428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437.75</v>
      </c>
      <c r="D37" s="38">
        <v>437.75</v>
      </c>
      <c r="E37" s="38">
        <v>433.5</v>
      </c>
      <c r="F37" s="38">
        <v>429.25</v>
      </c>
      <c r="G37" s="38">
        <v>425</v>
      </c>
      <c r="H37" s="38">
        <v>442</v>
      </c>
      <c r="I37" s="38">
        <v>446.25</v>
      </c>
      <c r="J37" s="38">
        <v>450.5</v>
      </c>
      <c r="K37" s="31">
        <v>442</v>
      </c>
      <c r="L37" s="31">
        <v>433.5</v>
      </c>
      <c r="M37" s="31">
        <v>24.106560000000002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1826.2</v>
      </c>
      <c r="D38" s="38">
        <v>1841.1166666666668</v>
      </c>
      <c r="E38" s="38">
        <v>1800.0833333333335</v>
      </c>
      <c r="F38" s="38">
        <v>1773.9666666666667</v>
      </c>
      <c r="G38" s="38">
        <v>1732.9333333333334</v>
      </c>
      <c r="H38" s="38">
        <v>1867.2333333333336</v>
      </c>
      <c r="I38" s="38">
        <v>1908.2666666666669</v>
      </c>
      <c r="J38" s="38">
        <v>1934.3833333333337</v>
      </c>
      <c r="K38" s="31">
        <v>1882.15</v>
      </c>
      <c r="L38" s="31">
        <v>1815</v>
      </c>
      <c r="M38" s="31">
        <v>3.27461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999.7</v>
      </c>
      <c r="D39" s="38">
        <v>996.83333333333337</v>
      </c>
      <c r="E39" s="38">
        <v>989.86666666666679</v>
      </c>
      <c r="F39" s="38">
        <v>980.03333333333342</v>
      </c>
      <c r="G39" s="38">
        <v>973.06666666666683</v>
      </c>
      <c r="H39" s="38">
        <v>1006.6666666666667</v>
      </c>
      <c r="I39" s="38">
        <v>1013.6333333333332</v>
      </c>
      <c r="J39" s="38">
        <v>1023.4666666666667</v>
      </c>
      <c r="K39" s="31">
        <v>1003.8</v>
      </c>
      <c r="L39" s="31">
        <v>987</v>
      </c>
      <c r="M39" s="31">
        <v>1.67502</v>
      </c>
      <c r="N39" s="1"/>
      <c r="O39" s="1"/>
    </row>
    <row r="40" spans="1:15" ht="12.75" customHeight="1">
      <c r="A40" s="33">
        <v>30</v>
      </c>
      <c r="B40" s="58" t="s">
        <v>847</v>
      </c>
      <c r="C40" s="31">
        <v>4880</v>
      </c>
      <c r="D40" s="38">
        <v>4895.4666666666662</v>
      </c>
      <c r="E40" s="38">
        <v>4834.5333333333328</v>
      </c>
      <c r="F40" s="38">
        <v>4789.0666666666666</v>
      </c>
      <c r="G40" s="38">
        <v>4728.1333333333332</v>
      </c>
      <c r="H40" s="38">
        <v>4940.9333333333325</v>
      </c>
      <c r="I40" s="38">
        <v>5001.866666666665</v>
      </c>
      <c r="J40" s="38">
        <v>5047.3333333333321</v>
      </c>
      <c r="K40" s="31">
        <v>4956.3999999999996</v>
      </c>
      <c r="L40" s="31">
        <v>4850</v>
      </c>
      <c r="M40" s="31">
        <v>0.80006999999999995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1790.35</v>
      </c>
      <c r="D41" s="38">
        <v>1771.7833333333335</v>
      </c>
      <c r="E41" s="38">
        <v>1743.5666666666671</v>
      </c>
      <c r="F41" s="38">
        <v>1696.7833333333335</v>
      </c>
      <c r="G41" s="38">
        <v>1668.5666666666671</v>
      </c>
      <c r="H41" s="38">
        <v>1818.5666666666671</v>
      </c>
      <c r="I41" s="38">
        <v>1846.7833333333338</v>
      </c>
      <c r="J41" s="38">
        <v>1893.5666666666671</v>
      </c>
      <c r="K41" s="31">
        <v>1800</v>
      </c>
      <c r="L41" s="31">
        <v>1725</v>
      </c>
      <c r="M41" s="31">
        <v>9.7713800000000006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5033.1000000000004</v>
      </c>
      <c r="D42" s="38">
        <v>5010.25</v>
      </c>
      <c r="E42" s="38">
        <v>4976.8500000000004</v>
      </c>
      <c r="F42" s="38">
        <v>4920.6000000000004</v>
      </c>
      <c r="G42" s="38">
        <v>4887.2000000000007</v>
      </c>
      <c r="H42" s="38">
        <v>5066.5</v>
      </c>
      <c r="I42" s="38">
        <v>5099.8999999999996</v>
      </c>
      <c r="J42" s="38">
        <v>5156.1499999999996</v>
      </c>
      <c r="K42" s="31">
        <v>5043.6499999999996</v>
      </c>
      <c r="L42" s="31">
        <v>4954</v>
      </c>
      <c r="M42" s="31">
        <v>5.3540700000000001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382.25</v>
      </c>
      <c r="D43" s="38">
        <v>379.45</v>
      </c>
      <c r="E43" s="38">
        <v>374.04999999999995</v>
      </c>
      <c r="F43" s="38">
        <v>365.84999999999997</v>
      </c>
      <c r="G43" s="38">
        <v>360.44999999999993</v>
      </c>
      <c r="H43" s="38">
        <v>387.65</v>
      </c>
      <c r="I43" s="38">
        <v>393.04999999999995</v>
      </c>
      <c r="J43" s="38">
        <v>401.25</v>
      </c>
      <c r="K43" s="31">
        <v>384.85</v>
      </c>
      <c r="L43" s="31">
        <v>371.25</v>
      </c>
      <c r="M43" s="31">
        <v>31.06579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273.2</v>
      </c>
      <c r="D44" s="38">
        <v>271.91666666666669</v>
      </c>
      <c r="E44" s="38">
        <v>268.73333333333335</v>
      </c>
      <c r="F44" s="38">
        <v>264.26666666666665</v>
      </c>
      <c r="G44" s="38">
        <v>261.08333333333331</v>
      </c>
      <c r="H44" s="38">
        <v>276.38333333333338</v>
      </c>
      <c r="I44" s="38">
        <v>279.56666666666666</v>
      </c>
      <c r="J44" s="38">
        <v>284.03333333333342</v>
      </c>
      <c r="K44" s="31">
        <v>275.10000000000002</v>
      </c>
      <c r="L44" s="31">
        <v>267.45</v>
      </c>
      <c r="M44" s="31">
        <v>6.8033299999999999</v>
      </c>
      <c r="N44" s="1"/>
      <c r="O44" s="1"/>
    </row>
    <row r="45" spans="1:15" ht="12.75" customHeight="1">
      <c r="A45" s="33">
        <v>35</v>
      </c>
      <c r="B45" s="58" t="s">
        <v>846</v>
      </c>
      <c r="C45" s="31">
        <v>639.65</v>
      </c>
      <c r="D45" s="38">
        <v>646.05000000000007</v>
      </c>
      <c r="E45" s="38">
        <v>631.10000000000014</v>
      </c>
      <c r="F45" s="38">
        <v>622.55000000000007</v>
      </c>
      <c r="G45" s="38">
        <v>607.60000000000014</v>
      </c>
      <c r="H45" s="38">
        <v>654.60000000000014</v>
      </c>
      <c r="I45" s="38">
        <v>669.55000000000018</v>
      </c>
      <c r="J45" s="38">
        <v>678.10000000000014</v>
      </c>
      <c r="K45" s="31">
        <v>661</v>
      </c>
      <c r="L45" s="31">
        <v>637.5</v>
      </c>
      <c r="M45" s="31">
        <v>1.6216999999999999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550.95000000000005</v>
      </c>
      <c r="D46" s="38">
        <v>556.98333333333335</v>
      </c>
      <c r="E46" s="38">
        <v>542.9666666666667</v>
      </c>
      <c r="F46" s="38">
        <v>534.98333333333335</v>
      </c>
      <c r="G46" s="38">
        <v>520.9666666666667</v>
      </c>
      <c r="H46" s="38">
        <v>564.9666666666667</v>
      </c>
      <c r="I46" s="38">
        <v>578.98333333333335</v>
      </c>
      <c r="J46" s="38">
        <v>586.9666666666667</v>
      </c>
      <c r="K46" s="31">
        <v>571</v>
      </c>
      <c r="L46" s="31">
        <v>549</v>
      </c>
      <c r="M46" s="31">
        <v>1.94438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182.05</v>
      </c>
      <c r="D47" s="38">
        <v>182.41666666666666</v>
      </c>
      <c r="E47" s="38">
        <v>181.13333333333333</v>
      </c>
      <c r="F47" s="38">
        <v>180.21666666666667</v>
      </c>
      <c r="G47" s="38">
        <v>178.93333333333334</v>
      </c>
      <c r="H47" s="38">
        <v>183.33333333333331</v>
      </c>
      <c r="I47" s="38">
        <v>184.61666666666667</v>
      </c>
      <c r="J47" s="38">
        <v>185.5333333333333</v>
      </c>
      <c r="K47" s="31">
        <v>183.7</v>
      </c>
      <c r="L47" s="31">
        <v>181.5</v>
      </c>
      <c r="M47" s="31">
        <v>117.66095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3225.3</v>
      </c>
      <c r="D48" s="38">
        <v>3216.7666666666664</v>
      </c>
      <c r="E48" s="38">
        <v>3203.5333333333328</v>
      </c>
      <c r="F48" s="38">
        <v>3181.7666666666664</v>
      </c>
      <c r="G48" s="38">
        <v>3168.5333333333328</v>
      </c>
      <c r="H48" s="38">
        <v>3238.5333333333328</v>
      </c>
      <c r="I48" s="38">
        <v>3251.7666666666664</v>
      </c>
      <c r="J48" s="38">
        <v>3273.5333333333328</v>
      </c>
      <c r="K48" s="31">
        <v>3230</v>
      </c>
      <c r="L48" s="31">
        <v>3195</v>
      </c>
      <c r="M48" s="31">
        <v>7.5410599999999999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336.35</v>
      </c>
      <c r="D49" s="38">
        <v>336.05</v>
      </c>
      <c r="E49" s="38">
        <v>332.3</v>
      </c>
      <c r="F49" s="38">
        <v>328.25</v>
      </c>
      <c r="G49" s="38">
        <v>324.5</v>
      </c>
      <c r="H49" s="38">
        <v>340.1</v>
      </c>
      <c r="I49" s="38">
        <v>343.85</v>
      </c>
      <c r="J49" s="38">
        <v>347.90000000000003</v>
      </c>
      <c r="K49" s="31">
        <v>339.8</v>
      </c>
      <c r="L49" s="31">
        <v>332</v>
      </c>
      <c r="M49" s="31">
        <v>2.1013600000000001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1898.3</v>
      </c>
      <c r="D50" s="38">
        <v>1904.75</v>
      </c>
      <c r="E50" s="38">
        <v>1881.8</v>
      </c>
      <c r="F50" s="38">
        <v>1865.3</v>
      </c>
      <c r="G50" s="38">
        <v>1842.35</v>
      </c>
      <c r="H50" s="38">
        <v>1921.25</v>
      </c>
      <c r="I50" s="38">
        <v>1944.1999999999998</v>
      </c>
      <c r="J50" s="38">
        <v>1960.7</v>
      </c>
      <c r="K50" s="31">
        <v>1927.7</v>
      </c>
      <c r="L50" s="31">
        <v>1888.25</v>
      </c>
      <c r="M50" s="31">
        <v>4.0224700000000002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7463.65</v>
      </c>
      <c r="D51" s="38">
        <v>7435.2166666666672</v>
      </c>
      <c r="E51" s="38">
        <v>7380.4333333333343</v>
      </c>
      <c r="F51" s="38">
        <v>7297.2166666666672</v>
      </c>
      <c r="G51" s="38">
        <v>7242.4333333333343</v>
      </c>
      <c r="H51" s="38">
        <v>7518.4333333333343</v>
      </c>
      <c r="I51" s="38">
        <v>7573.2166666666672</v>
      </c>
      <c r="J51" s="38">
        <v>7656.4333333333343</v>
      </c>
      <c r="K51" s="31">
        <v>7490</v>
      </c>
      <c r="L51" s="31">
        <v>7352</v>
      </c>
      <c r="M51" s="31">
        <v>0.34808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719.35</v>
      </c>
      <c r="D52" s="38">
        <v>718.16666666666663</v>
      </c>
      <c r="E52" s="38">
        <v>713.43333333333328</v>
      </c>
      <c r="F52" s="38">
        <v>707.51666666666665</v>
      </c>
      <c r="G52" s="38">
        <v>702.7833333333333</v>
      </c>
      <c r="H52" s="38">
        <v>724.08333333333326</v>
      </c>
      <c r="I52" s="38">
        <v>728.81666666666661</v>
      </c>
      <c r="J52" s="38">
        <v>734.73333333333323</v>
      </c>
      <c r="K52" s="31">
        <v>722.9</v>
      </c>
      <c r="L52" s="31">
        <v>712.25</v>
      </c>
      <c r="M52" s="31">
        <v>23.786580000000001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863.25</v>
      </c>
      <c r="D53" s="38">
        <v>861.23333333333323</v>
      </c>
      <c r="E53" s="38">
        <v>852.66666666666652</v>
      </c>
      <c r="F53" s="38">
        <v>842.08333333333326</v>
      </c>
      <c r="G53" s="38">
        <v>833.51666666666654</v>
      </c>
      <c r="H53" s="38">
        <v>871.81666666666649</v>
      </c>
      <c r="I53" s="38">
        <v>880.38333333333333</v>
      </c>
      <c r="J53" s="38">
        <v>890.96666666666647</v>
      </c>
      <c r="K53" s="31">
        <v>869.8</v>
      </c>
      <c r="L53" s="31">
        <v>850.65</v>
      </c>
      <c r="M53" s="31">
        <v>21.589169999999999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434.35</v>
      </c>
      <c r="D54" s="38">
        <v>436.81666666666666</v>
      </c>
      <c r="E54" s="38">
        <v>430.5333333333333</v>
      </c>
      <c r="F54" s="38">
        <v>426.71666666666664</v>
      </c>
      <c r="G54" s="38">
        <v>420.43333333333328</v>
      </c>
      <c r="H54" s="38">
        <v>440.63333333333333</v>
      </c>
      <c r="I54" s="38">
        <v>446.91666666666674</v>
      </c>
      <c r="J54" s="38">
        <v>450.73333333333335</v>
      </c>
      <c r="K54" s="31">
        <v>443.1</v>
      </c>
      <c r="L54" s="31">
        <v>433</v>
      </c>
      <c r="M54" s="31">
        <v>2.6498300000000001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3796.8</v>
      </c>
      <c r="D55" s="38">
        <v>3789.1666666666665</v>
      </c>
      <c r="E55" s="38">
        <v>3768.1333333333332</v>
      </c>
      <c r="F55" s="38">
        <v>3739.4666666666667</v>
      </c>
      <c r="G55" s="38">
        <v>3718.4333333333334</v>
      </c>
      <c r="H55" s="38">
        <v>3817.833333333333</v>
      </c>
      <c r="I55" s="38">
        <v>3838.8666666666668</v>
      </c>
      <c r="J55" s="38">
        <v>3867.5333333333328</v>
      </c>
      <c r="K55" s="31">
        <v>3810.2</v>
      </c>
      <c r="L55" s="31">
        <v>3760.5</v>
      </c>
      <c r="M55" s="31">
        <v>2.2492299999999998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965.05</v>
      </c>
      <c r="D56" s="38">
        <v>970</v>
      </c>
      <c r="E56" s="38">
        <v>956.85</v>
      </c>
      <c r="F56" s="38">
        <v>948.65</v>
      </c>
      <c r="G56" s="38">
        <v>935.5</v>
      </c>
      <c r="H56" s="38">
        <v>978.2</v>
      </c>
      <c r="I56" s="38">
        <v>991.35000000000014</v>
      </c>
      <c r="J56" s="38">
        <v>999.55000000000007</v>
      </c>
      <c r="K56" s="31">
        <v>983.15</v>
      </c>
      <c r="L56" s="31">
        <v>961.8</v>
      </c>
      <c r="M56" s="31">
        <v>163.51052000000001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4683.8</v>
      </c>
      <c r="D57" s="38">
        <v>4686.833333333333</v>
      </c>
      <c r="E57" s="38">
        <v>4663.6666666666661</v>
      </c>
      <c r="F57" s="38">
        <v>4643.5333333333328</v>
      </c>
      <c r="G57" s="38">
        <v>4620.3666666666659</v>
      </c>
      <c r="H57" s="38">
        <v>4706.9666666666662</v>
      </c>
      <c r="I57" s="38">
        <v>4730.1333333333323</v>
      </c>
      <c r="J57" s="38">
        <v>4750.2666666666664</v>
      </c>
      <c r="K57" s="31">
        <v>4710</v>
      </c>
      <c r="L57" s="31">
        <v>4666.7</v>
      </c>
      <c r="M57" s="31">
        <v>2.2492800000000002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7387.8</v>
      </c>
      <c r="D58" s="38">
        <v>7358.5</v>
      </c>
      <c r="E58" s="38">
        <v>7320</v>
      </c>
      <c r="F58" s="38">
        <v>7252.2</v>
      </c>
      <c r="G58" s="38">
        <v>7213.7</v>
      </c>
      <c r="H58" s="38">
        <v>7426.3</v>
      </c>
      <c r="I58" s="38">
        <v>7464.8</v>
      </c>
      <c r="J58" s="38">
        <v>7532.6</v>
      </c>
      <c r="K58" s="31">
        <v>7397</v>
      </c>
      <c r="L58" s="31">
        <v>7290.7</v>
      </c>
      <c r="M58" s="31">
        <v>6.0515699999999999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1518.2</v>
      </c>
      <c r="D59" s="38">
        <v>1514.95</v>
      </c>
      <c r="E59" s="38">
        <v>1507.45</v>
      </c>
      <c r="F59" s="38">
        <v>1496.7</v>
      </c>
      <c r="G59" s="38">
        <v>1489.2</v>
      </c>
      <c r="H59" s="38">
        <v>1525.7</v>
      </c>
      <c r="I59" s="38">
        <v>1533.2</v>
      </c>
      <c r="J59" s="38">
        <v>1543.95</v>
      </c>
      <c r="K59" s="31">
        <v>1522.45</v>
      </c>
      <c r="L59" s="31">
        <v>1504.2</v>
      </c>
      <c r="M59" s="31">
        <v>7.1222000000000003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7191</v>
      </c>
      <c r="D60" s="38">
        <v>7189.3666666666659</v>
      </c>
      <c r="E60" s="38">
        <v>7163.7333333333318</v>
      </c>
      <c r="F60" s="38">
        <v>7136.4666666666662</v>
      </c>
      <c r="G60" s="38">
        <v>7110.8333333333321</v>
      </c>
      <c r="H60" s="38">
        <v>7216.6333333333314</v>
      </c>
      <c r="I60" s="38">
        <v>7242.2666666666646</v>
      </c>
      <c r="J60" s="38">
        <v>7269.533333333331</v>
      </c>
      <c r="K60" s="31">
        <v>7215</v>
      </c>
      <c r="L60" s="31">
        <v>7162.1</v>
      </c>
      <c r="M60" s="31">
        <v>0.11332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2226.5500000000002</v>
      </c>
      <c r="D61" s="38">
        <v>2228.9333333333338</v>
      </c>
      <c r="E61" s="38">
        <v>2199.7166666666676</v>
      </c>
      <c r="F61" s="38">
        <v>2172.8833333333337</v>
      </c>
      <c r="G61" s="38">
        <v>2143.6666666666674</v>
      </c>
      <c r="H61" s="38">
        <v>2255.7666666666678</v>
      </c>
      <c r="I61" s="38">
        <v>2284.983333333334</v>
      </c>
      <c r="J61" s="38">
        <v>2311.816666666668</v>
      </c>
      <c r="K61" s="31">
        <v>2258.15</v>
      </c>
      <c r="L61" s="31">
        <v>2202.1</v>
      </c>
      <c r="M61" s="31">
        <v>0.50100999999999996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2416.25</v>
      </c>
      <c r="D62" s="38">
        <v>2417.75</v>
      </c>
      <c r="E62" s="38">
        <v>2402.5500000000002</v>
      </c>
      <c r="F62" s="38">
        <v>2388.8500000000004</v>
      </c>
      <c r="G62" s="38">
        <v>2373.6500000000005</v>
      </c>
      <c r="H62" s="38">
        <v>2431.4499999999998</v>
      </c>
      <c r="I62" s="38">
        <v>2446.6499999999996</v>
      </c>
      <c r="J62" s="38">
        <v>2460.3499999999995</v>
      </c>
      <c r="K62" s="31">
        <v>2432.9499999999998</v>
      </c>
      <c r="L62" s="31">
        <v>2404.0500000000002</v>
      </c>
      <c r="M62" s="31">
        <v>1.8547199999999999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412.6</v>
      </c>
      <c r="D63" s="38">
        <v>411.61666666666662</v>
      </c>
      <c r="E63" s="38">
        <v>407.48333333333323</v>
      </c>
      <c r="F63" s="38">
        <v>402.36666666666662</v>
      </c>
      <c r="G63" s="38">
        <v>398.23333333333323</v>
      </c>
      <c r="H63" s="38">
        <v>416.73333333333323</v>
      </c>
      <c r="I63" s="38">
        <v>420.86666666666656</v>
      </c>
      <c r="J63" s="38">
        <v>425.98333333333323</v>
      </c>
      <c r="K63" s="31">
        <v>415.75</v>
      </c>
      <c r="L63" s="31">
        <v>406.5</v>
      </c>
      <c r="M63" s="31">
        <v>46.51567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234</v>
      </c>
      <c r="D64" s="38">
        <v>234.15</v>
      </c>
      <c r="E64" s="38">
        <v>232.15</v>
      </c>
      <c r="F64" s="38">
        <v>230.3</v>
      </c>
      <c r="G64" s="38">
        <v>228.3</v>
      </c>
      <c r="H64" s="38">
        <v>236</v>
      </c>
      <c r="I64" s="38">
        <v>238</v>
      </c>
      <c r="J64" s="38">
        <v>239.85</v>
      </c>
      <c r="K64" s="31">
        <v>236.15</v>
      </c>
      <c r="L64" s="31">
        <v>232.3</v>
      </c>
      <c r="M64" s="31">
        <v>74.145009999999999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195</v>
      </c>
      <c r="D65" s="38">
        <v>195.51666666666665</v>
      </c>
      <c r="E65" s="38">
        <v>193.48333333333329</v>
      </c>
      <c r="F65" s="38">
        <v>191.96666666666664</v>
      </c>
      <c r="G65" s="38">
        <v>189.93333333333328</v>
      </c>
      <c r="H65" s="38">
        <v>197.0333333333333</v>
      </c>
      <c r="I65" s="38">
        <v>199.06666666666666</v>
      </c>
      <c r="J65" s="38">
        <v>200.58333333333331</v>
      </c>
      <c r="K65" s="31">
        <v>197.55</v>
      </c>
      <c r="L65" s="31">
        <v>194</v>
      </c>
      <c r="M65" s="31">
        <v>156.07001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92.85</v>
      </c>
      <c r="D66" s="38">
        <v>92.983333333333334</v>
      </c>
      <c r="E66" s="38">
        <v>91.566666666666663</v>
      </c>
      <c r="F66" s="38">
        <v>90.283333333333331</v>
      </c>
      <c r="G66" s="38">
        <v>88.86666666666666</v>
      </c>
      <c r="H66" s="38">
        <v>94.266666666666666</v>
      </c>
      <c r="I66" s="38">
        <v>95.683333333333323</v>
      </c>
      <c r="J66" s="38">
        <v>96.966666666666669</v>
      </c>
      <c r="K66" s="31">
        <v>94.4</v>
      </c>
      <c r="L66" s="31">
        <v>91.7</v>
      </c>
      <c r="M66" s="31">
        <v>127.65884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41.1</v>
      </c>
      <c r="D67" s="38">
        <v>41.216666666666661</v>
      </c>
      <c r="E67" s="38">
        <v>40.433333333333323</v>
      </c>
      <c r="F67" s="38">
        <v>39.766666666666659</v>
      </c>
      <c r="G67" s="38">
        <v>38.98333333333332</v>
      </c>
      <c r="H67" s="38">
        <v>41.883333333333326</v>
      </c>
      <c r="I67" s="38">
        <v>42.666666666666671</v>
      </c>
      <c r="J67" s="38">
        <v>43.333333333333329</v>
      </c>
      <c r="K67" s="31">
        <v>42</v>
      </c>
      <c r="L67" s="31">
        <v>40.549999999999997</v>
      </c>
      <c r="M67" s="31">
        <v>258.94562999999999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2819.1</v>
      </c>
      <c r="D68" s="38">
        <v>2798.7000000000003</v>
      </c>
      <c r="E68" s="38">
        <v>2768.4000000000005</v>
      </c>
      <c r="F68" s="38">
        <v>2717.7000000000003</v>
      </c>
      <c r="G68" s="38">
        <v>2687.4000000000005</v>
      </c>
      <c r="H68" s="38">
        <v>2849.4000000000005</v>
      </c>
      <c r="I68" s="38">
        <v>2879.7000000000007</v>
      </c>
      <c r="J68" s="38">
        <v>2930.4000000000005</v>
      </c>
      <c r="K68" s="31">
        <v>2829</v>
      </c>
      <c r="L68" s="31">
        <v>2748</v>
      </c>
      <c r="M68" s="31">
        <v>0.37164000000000003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1686.55</v>
      </c>
      <c r="D69" s="38">
        <v>1687.8833333333332</v>
      </c>
      <c r="E69" s="38">
        <v>1676.7666666666664</v>
      </c>
      <c r="F69" s="38">
        <v>1666.9833333333331</v>
      </c>
      <c r="G69" s="38">
        <v>1655.8666666666663</v>
      </c>
      <c r="H69" s="38">
        <v>1697.6666666666665</v>
      </c>
      <c r="I69" s="38">
        <v>1708.7833333333333</v>
      </c>
      <c r="J69" s="38">
        <v>1718.5666666666666</v>
      </c>
      <c r="K69" s="31">
        <v>1699</v>
      </c>
      <c r="L69" s="31">
        <v>1678.1</v>
      </c>
      <c r="M69" s="31">
        <v>1.54904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5245.4</v>
      </c>
      <c r="D70" s="38">
        <v>5264.8</v>
      </c>
      <c r="E70" s="38">
        <v>5164.6000000000004</v>
      </c>
      <c r="F70" s="38">
        <v>5083.8</v>
      </c>
      <c r="G70" s="38">
        <v>4983.6000000000004</v>
      </c>
      <c r="H70" s="38">
        <v>5345.6</v>
      </c>
      <c r="I70" s="38">
        <v>5445.7999999999993</v>
      </c>
      <c r="J70" s="38">
        <v>5526.6</v>
      </c>
      <c r="K70" s="31">
        <v>5365</v>
      </c>
      <c r="L70" s="31">
        <v>5184</v>
      </c>
      <c r="M70" s="31">
        <v>0.86944999999999995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2494.3000000000002</v>
      </c>
      <c r="D71" s="38">
        <v>2508</v>
      </c>
      <c r="E71" s="38">
        <v>2471.3000000000002</v>
      </c>
      <c r="F71" s="38">
        <v>2448.3000000000002</v>
      </c>
      <c r="G71" s="38">
        <v>2411.6000000000004</v>
      </c>
      <c r="H71" s="38">
        <v>2531</v>
      </c>
      <c r="I71" s="38">
        <v>2567.6999999999998</v>
      </c>
      <c r="J71" s="38">
        <v>2590.6999999999998</v>
      </c>
      <c r="K71" s="31">
        <v>2544.6999999999998</v>
      </c>
      <c r="L71" s="31">
        <v>2485</v>
      </c>
      <c r="M71" s="31">
        <v>2.9922200000000001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715.75</v>
      </c>
      <c r="D72" s="38">
        <v>710.93333333333339</v>
      </c>
      <c r="E72" s="38">
        <v>704.86666666666679</v>
      </c>
      <c r="F72" s="38">
        <v>693.98333333333335</v>
      </c>
      <c r="G72" s="38">
        <v>687.91666666666674</v>
      </c>
      <c r="H72" s="38">
        <v>721.81666666666683</v>
      </c>
      <c r="I72" s="38">
        <v>727.88333333333344</v>
      </c>
      <c r="J72" s="38">
        <v>738.76666666666688</v>
      </c>
      <c r="K72" s="31">
        <v>717</v>
      </c>
      <c r="L72" s="31">
        <v>700.05</v>
      </c>
      <c r="M72" s="31">
        <v>8.3872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1149.3</v>
      </c>
      <c r="D73" s="38">
        <v>1158.25</v>
      </c>
      <c r="E73" s="38">
        <v>1137.5</v>
      </c>
      <c r="F73" s="38">
        <v>1125.7</v>
      </c>
      <c r="G73" s="38">
        <v>1104.95</v>
      </c>
      <c r="H73" s="38">
        <v>1170.05</v>
      </c>
      <c r="I73" s="38">
        <v>1190.8</v>
      </c>
      <c r="J73" s="38">
        <v>1202.5999999999999</v>
      </c>
      <c r="K73" s="31">
        <v>1179</v>
      </c>
      <c r="L73" s="31">
        <v>1146.45</v>
      </c>
      <c r="M73" s="31">
        <v>3.3053900000000001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138.30000000000001</v>
      </c>
      <c r="D74" s="38">
        <v>138.93333333333334</v>
      </c>
      <c r="E74" s="38">
        <v>137.11666666666667</v>
      </c>
      <c r="F74" s="38">
        <v>135.93333333333334</v>
      </c>
      <c r="G74" s="38">
        <v>134.11666666666667</v>
      </c>
      <c r="H74" s="38">
        <v>140.11666666666667</v>
      </c>
      <c r="I74" s="38">
        <v>141.93333333333334</v>
      </c>
      <c r="J74" s="38">
        <v>143.11666666666667</v>
      </c>
      <c r="K74" s="31">
        <v>140.75</v>
      </c>
      <c r="L74" s="31">
        <v>137.75</v>
      </c>
      <c r="M74" s="31">
        <v>101.51022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1099</v>
      </c>
      <c r="D75" s="38">
        <v>1100.1833333333334</v>
      </c>
      <c r="E75" s="38">
        <v>1090.3666666666668</v>
      </c>
      <c r="F75" s="38">
        <v>1081.7333333333333</v>
      </c>
      <c r="G75" s="38">
        <v>1071.9166666666667</v>
      </c>
      <c r="H75" s="38">
        <v>1108.8166666666668</v>
      </c>
      <c r="I75" s="38">
        <v>1118.6333333333334</v>
      </c>
      <c r="J75" s="38">
        <v>1127.2666666666669</v>
      </c>
      <c r="K75" s="31">
        <v>1110</v>
      </c>
      <c r="L75" s="31">
        <v>1091.55</v>
      </c>
      <c r="M75" s="31">
        <v>8.8908199999999997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135.55000000000001</v>
      </c>
      <c r="D76" s="38">
        <v>136.21666666666667</v>
      </c>
      <c r="E76" s="38">
        <v>133.83333333333334</v>
      </c>
      <c r="F76" s="38">
        <v>132.11666666666667</v>
      </c>
      <c r="G76" s="38">
        <v>129.73333333333335</v>
      </c>
      <c r="H76" s="38">
        <v>137.93333333333334</v>
      </c>
      <c r="I76" s="38">
        <v>140.31666666666666</v>
      </c>
      <c r="J76" s="38">
        <v>142.03333333333333</v>
      </c>
      <c r="K76" s="31">
        <v>138.6</v>
      </c>
      <c r="L76" s="31">
        <v>134.5</v>
      </c>
      <c r="M76" s="31">
        <v>265.83310999999998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353.15</v>
      </c>
      <c r="D77" s="38">
        <v>351.68333333333334</v>
      </c>
      <c r="E77" s="38">
        <v>349.51666666666665</v>
      </c>
      <c r="F77" s="38">
        <v>345.88333333333333</v>
      </c>
      <c r="G77" s="38">
        <v>343.71666666666664</v>
      </c>
      <c r="H77" s="38">
        <v>355.31666666666666</v>
      </c>
      <c r="I77" s="38">
        <v>357.48333333333329</v>
      </c>
      <c r="J77" s="38">
        <v>361.11666666666667</v>
      </c>
      <c r="K77" s="31">
        <v>353.85</v>
      </c>
      <c r="L77" s="31">
        <v>348.05</v>
      </c>
      <c r="M77" s="31">
        <v>33.755270000000003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880.3</v>
      </c>
      <c r="D78" s="38">
        <v>876.16666666666663</v>
      </c>
      <c r="E78" s="38">
        <v>869.93333333333328</v>
      </c>
      <c r="F78" s="38">
        <v>859.56666666666661</v>
      </c>
      <c r="G78" s="38">
        <v>853.33333333333326</v>
      </c>
      <c r="H78" s="38">
        <v>886.5333333333333</v>
      </c>
      <c r="I78" s="38">
        <v>892.76666666666665</v>
      </c>
      <c r="J78" s="38">
        <v>903.13333333333333</v>
      </c>
      <c r="K78" s="31">
        <v>882.4</v>
      </c>
      <c r="L78" s="31">
        <v>865.8</v>
      </c>
      <c r="M78" s="31">
        <v>42.350960000000001</v>
      </c>
      <c r="N78" s="1"/>
      <c r="O78" s="1"/>
    </row>
    <row r="79" spans="1:15" ht="12.75" customHeight="1">
      <c r="A79" s="33">
        <v>69</v>
      </c>
      <c r="B79" s="58" t="s">
        <v>848</v>
      </c>
      <c r="C79" s="31">
        <v>522.75</v>
      </c>
      <c r="D79" s="38">
        <v>519.51666666666665</v>
      </c>
      <c r="E79" s="38">
        <v>510.23333333333335</v>
      </c>
      <c r="F79" s="38">
        <v>497.7166666666667</v>
      </c>
      <c r="G79" s="38">
        <v>488.43333333333339</v>
      </c>
      <c r="H79" s="38">
        <v>532.0333333333333</v>
      </c>
      <c r="I79" s="38">
        <v>541.31666666666661</v>
      </c>
      <c r="J79" s="38">
        <v>553.83333333333326</v>
      </c>
      <c r="K79" s="31">
        <v>528.79999999999995</v>
      </c>
      <c r="L79" s="31">
        <v>507</v>
      </c>
      <c r="M79" s="31">
        <v>19.95712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269.39999999999998</v>
      </c>
      <c r="D80" s="38">
        <v>269.51666666666665</v>
      </c>
      <c r="E80" s="38">
        <v>265.5333333333333</v>
      </c>
      <c r="F80" s="38">
        <v>261.66666666666663</v>
      </c>
      <c r="G80" s="38">
        <v>257.68333333333328</v>
      </c>
      <c r="H80" s="38">
        <v>273.38333333333333</v>
      </c>
      <c r="I80" s="38">
        <v>277.36666666666667</v>
      </c>
      <c r="J80" s="38">
        <v>281.23333333333335</v>
      </c>
      <c r="K80" s="31">
        <v>273.5</v>
      </c>
      <c r="L80" s="31">
        <v>265.64999999999998</v>
      </c>
      <c r="M80" s="31">
        <v>38.647559999999999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1241.8499999999999</v>
      </c>
      <c r="D81" s="38">
        <v>1243.6000000000001</v>
      </c>
      <c r="E81" s="38">
        <v>1228.2500000000002</v>
      </c>
      <c r="F81" s="38">
        <v>1214.6500000000001</v>
      </c>
      <c r="G81" s="38">
        <v>1199.3000000000002</v>
      </c>
      <c r="H81" s="38">
        <v>1257.2000000000003</v>
      </c>
      <c r="I81" s="38">
        <v>1272.5500000000002</v>
      </c>
      <c r="J81" s="38">
        <v>1286.1500000000003</v>
      </c>
      <c r="K81" s="31">
        <v>1258.95</v>
      </c>
      <c r="L81" s="31">
        <v>1230</v>
      </c>
      <c r="M81" s="31">
        <v>0.63212999999999997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518.70000000000005</v>
      </c>
      <c r="D82" s="38">
        <v>521.76666666666665</v>
      </c>
      <c r="E82" s="38">
        <v>512.73333333333335</v>
      </c>
      <c r="F82" s="38">
        <v>506.76666666666665</v>
      </c>
      <c r="G82" s="38">
        <v>497.73333333333335</v>
      </c>
      <c r="H82" s="38">
        <v>527.73333333333335</v>
      </c>
      <c r="I82" s="38">
        <v>536.76666666666665</v>
      </c>
      <c r="J82" s="38">
        <v>542.73333333333335</v>
      </c>
      <c r="K82" s="31">
        <v>530.79999999999995</v>
      </c>
      <c r="L82" s="31">
        <v>515.79999999999995</v>
      </c>
      <c r="M82" s="31">
        <v>23.924430000000001</v>
      </c>
      <c r="N82" s="1"/>
      <c r="O82" s="1"/>
    </row>
    <row r="83" spans="1:15" ht="12.75" customHeight="1">
      <c r="A83" s="33">
        <v>73</v>
      </c>
      <c r="B83" s="58" t="s">
        <v>849</v>
      </c>
      <c r="C83" s="31">
        <v>294.39999999999998</v>
      </c>
      <c r="D83" s="38">
        <v>294.84999999999997</v>
      </c>
      <c r="E83" s="38">
        <v>289.54999999999995</v>
      </c>
      <c r="F83" s="38">
        <v>284.7</v>
      </c>
      <c r="G83" s="38">
        <v>279.39999999999998</v>
      </c>
      <c r="H83" s="38">
        <v>299.69999999999993</v>
      </c>
      <c r="I83" s="38">
        <v>305</v>
      </c>
      <c r="J83" s="38">
        <v>309.84999999999991</v>
      </c>
      <c r="K83" s="31">
        <v>300.14999999999998</v>
      </c>
      <c r="L83" s="31">
        <v>290</v>
      </c>
      <c r="M83" s="31">
        <v>33.488399999999999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6243.65</v>
      </c>
      <c r="D84" s="38">
        <v>6264.95</v>
      </c>
      <c r="E84" s="38">
        <v>6188.7</v>
      </c>
      <c r="F84" s="38">
        <v>6133.75</v>
      </c>
      <c r="G84" s="38">
        <v>6057.5</v>
      </c>
      <c r="H84" s="38">
        <v>6319.9</v>
      </c>
      <c r="I84" s="38">
        <v>6396.15</v>
      </c>
      <c r="J84" s="38">
        <v>6451.0999999999995</v>
      </c>
      <c r="K84" s="31">
        <v>6341.2</v>
      </c>
      <c r="L84" s="31">
        <v>6210</v>
      </c>
      <c r="M84" s="31">
        <v>0.25298999999999999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751.25</v>
      </c>
      <c r="D85" s="38">
        <v>749.86666666666667</v>
      </c>
      <c r="E85" s="38">
        <v>742.93333333333339</v>
      </c>
      <c r="F85" s="38">
        <v>734.61666666666667</v>
      </c>
      <c r="G85" s="38">
        <v>727.68333333333339</v>
      </c>
      <c r="H85" s="38">
        <v>758.18333333333339</v>
      </c>
      <c r="I85" s="38">
        <v>765.11666666666656</v>
      </c>
      <c r="J85" s="38">
        <v>773.43333333333339</v>
      </c>
      <c r="K85" s="31">
        <v>756.8</v>
      </c>
      <c r="L85" s="31">
        <v>741.55</v>
      </c>
      <c r="M85" s="31">
        <v>0.92118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1096.8</v>
      </c>
      <c r="D86" s="38">
        <v>1103.9166666666667</v>
      </c>
      <c r="E86" s="38">
        <v>1077.9333333333334</v>
      </c>
      <c r="F86" s="38">
        <v>1059.0666666666666</v>
      </c>
      <c r="G86" s="38">
        <v>1033.0833333333333</v>
      </c>
      <c r="H86" s="38">
        <v>1122.7833333333335</v>
      </c>
      <c r="I86" s="38">
        <v>1148.7666666666667</v>
      </c>
      <c r="J86" s="38">
        <v>1167.6333333333337</v>
      </c>
      <c r="K86" s="31">
        <v>1129.9000000000001</v>
      </c>
      <c r="L86" s="31">
        <v>1085.05</v>
      </c>
      <c r="M86" s="31">
        <v>1.6564399999999999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440.05</v>
      </c>
      <c r="D87" s="38">
        <v>441.95</v>
      </c>
      <c r="E87" s="38">
        <v>437.09999999999997</v>
      </c>
      <c r="F87" s="38">
        <v>434.15</v>
      </c>
      <c r="G87" s="38">
        <v>429.29999999999995</v>
      </c>
      <c r="H87" s="38">
        <v>444.9</v>
      </c>
      <c r="I87" s="38">
        <v>449.75</v>
      </c>
      <c r="J87" s="38">
        <v>452.7</v>
      </c>
      <c r="K87" s="31">
        <v>446.8</v>
      </c>
      <c r="L87" s="31">
        <v>439</v>
      </c>
      <c r="M87" s="31">
        <v>3.1956600000000002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19275.150000000001</v>
      </c>
      <c r="D88" s="38">
        <v>19231.75</v>
      </c>
      <c r="E88" s="38">
        <v>19134.45</v>
      </c>
      <c r="F88" s="38">
        <v>18993.75</v>
      </c>
      <c r="G88" s="38">
        <v>18896.45</v>
      </c>
      <c r="H88" s="38">
        <v>19372.45</v>
      </c>
      <c r="I88" s="38">
        <v>19469.750000000004</v>
      </c>
      <c r="J88" s="38">
        <v>19610.45</v>
      </c>
      <c r="K88" s="31">
        <v>19329.05</v>
      </c>
      <c r="L88" s="31">
        <v>19091.05</v>
      </c>
      <c r="M88" s="31">
        <v>0.14854999999999999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624.1</v>
      </c>
      <c r="D89" s="38">
        <v>631.53333333333342</v>
      </c>
      <c r="E89" s="38">
        <v>613.11666666666679</v>
      </c>
      <c r="F89" s="38">
        <v>602.13333333333333</v>
      </c>
      <c r="G89" s="38">
        <v>583.7166666666667</v>
      </c>
      <c r="H89" s="38">
        <v>642.51666666666688</v>
      </c>
      <c r="I89" s="38">
        <v>660.93333333333362</v>
      </c>
      <c r="J89" s="38">
        <v>671.91666666666697</v>
      </c>
      <c r="K89" s="31">
        <v>649.95000000000005</v>
      </c>
      <c r="L89" s="31">
        <v>620.54999999999995</v>
      </c>
      <c r="M89" s="31">
        <v>2.8660299999999999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13.9</v>
      </c>
      <c r="D90" s="38">
        <v>13.9</v>
      </c>
      <c r="E90" s="38">
        <v>13.9</v>
      </c>
      <c r="F90" s="38">
        <v>13.9</v>
      </c>
      <c r="G90" s="38">
        <v>13.9</v>
      </c>
      <c r="H90" s="38">
        <v>13.9</v>
      </c>
      <c r="I90" s="38">
        <v>13.9</v>
      </c>
      <c r="J90" s="38">
        <v>13.9</v>
      </c>
      <c r="K90" s="31">
        <v>13.9</v>
      </c>
      <c r="L90" s="31">
        <v>13.9</v>
      </c>
      <c r="M90" s="31">
        <v>31.06156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4569.1499999999996</v>
      </c>
      <c r="D91" s="38">
        <v>4554.0666666666666</v>
      </c>
      <c r="E91" s="38">
        <v>4518.1333333333332</v>
      </c>
      <c r="F91" s="38">
        <v>4467.1166666666668</v>
      </c>
      <c r="G91" s="38">
        <v>4431.1833333333334</v>
      </c>
      <c r="H91" s="38">
        <v>4605.083333333333</v>
      </c>
      <c r="I91" s="38">
        <v>4641.0166666666655</v>
      </c>
      <c r="J91" s="38">
        <v>4692.0333333333328</v>
      </c>
      <c r="K91" s="31">
        <v>4590</v>
      </c>
      <c r="L91" s="31">
        <v>4503.05</v>
      </c>
      <c r="M91" s="31">
        <v>3.0067300000000001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1205.3499999999999</v>
      </c>
      <c r="D92" s="38">
        <v>1180.7833333333333</v>
      </c>
      <c r="E92" s="38">
        <v>1132.5666666666666</v>
      </c>
      <c r="F92" s="38">
        <v>1059.7833333333333</v>
      </c>
      <c r="G92" s="38">
        <v>1011.5666666666666</v>
      </c>
      <c r="H92" s="38">
        <v>1253.5666666666666</v>
      </c>
      <c r="I92" s="38">
        <v>1301.7833333333333</v>
      </c>
      <c r="J92" s="38">
        <v>1374.5666666666666</v>
      </c>
      <c r="K92" s="31">
        <v>1229</v>
      </c>
      <c r="L92" s="31">
        <v>1108</v>
      </c>
      <c r="M92" s="31">
        <v>58.743969999999997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1758.85</v>
      </c>
      <c r="D93" s="38">
        <v>1759.1833333333334</v>
      </c>
      <c r="E93" s="38">
        <v>1739.6666666666667</v>
      </c>
      <c r="F93" s="38">
        <v>1720.4833333333333</v>
      </c>
      <c r="G93" s="38">
        <v>1700.9666666666667</v>
      </c>
      <c r="H93" s="38">
        <v>1778.3666666666668</v>
      </c>
      <c r="I93" s="38">
        <v>1797.8833333333332</v>
      </c>
      <c r="J93" s="38">
        <v>1817.0666666666668</v>
      </c>
      <c r="K93" s="31">
        <v>1778.7</v>
      </c>
      <c r="L93" s="31">
        <v>1740</v>
      </c>
      <c r="M93" s="31">
        <v>0.60858000000000001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299.64999999999998</v>
      </c>
      <c r="D94" s="38">
        <v>299.2</v>
      </c>
      <c r="E94" s="38">
        <v>297.04999999999995</v>
      </c>
      <c r="F94" s="38">
        <v>294.45</v>
      </c>
      <c r="G94" s="38">
        <v>292.29999999999995</v>
      </c>
      <c r="H94" s="38">
        <v>301.79999999999995</v>
      </c>
      <c r="I94" s="38">
        <v>303.94999999999993</v>
      </c>
      <c r="J94" s="38">
        <v>306.54999999999995</v>
      </c>
      <c r="K94" s="31">
        <v>301.35000000000002</v>
      </c>
      <c r="L94" s="31">
        <v>296.60000000000002</v>
      </c>
      <c r="M94" s="31">
        <v>8.3583999999999996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782.1</v>
      </c>
      <c r="D95" s="38">
        <v>783.0333333333333</v>
      </c>
      <c r="E95" s="38">
        <v>774.06666666666661</v>
      </c>
      <c r="F95" s="38">
        <v>766.0333333333333</v>
      </c>
      <c r="G95" s="38">
        <v>757.06666666666661</v>
      </c>
      <c r="H95" s="38">
        <v>791.06666666666661</v>
      </c>
      <c r="I95" s="38">
        <v>800.0333333333333</v>
      </c>
      <c r="J95" s="38">
        <v>808.06666666666661</v>
      </c>
      <c r="K95" s="31">
        <v>792</v>
      </c>
      <c r="L95" s="31">
        <v>775</v>
      </c>
      <c r="M95" s="31">
        <v>5.6136100000000004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334.2</v>
      </c>
      <c r="D96" s="38">
        <v>335.33333333333331</v>
      </c>
      <c r="E96" s="38">
        <v>331.41666666666663</v>
      </c>
      <c r="F96" s="38">
        <v>328.63333333333333</v>
      </c>
      <c r="G96" s="38">
        <v>324.71666666666664</v>
      </c>
      <c r="H96" s="38">
        <v>338.11666666666662</v>
      </c>
      <c r="I96" s="38">
        <v>342.03333333333325</v>
      </c>
      <c r="J96" s="38">
        <v>344.81666666666661</v>
      </c>
      <c r="K96" s="31">
        <v>339.25</v>
      </c>
      <c r="L96" s="31">
        <v>332.55</v>
      </c>
      <c r="M96" s="31">
        <v>45.051650000000002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809.75</v>
      </c>
      <c r="D97" s="38">
        <v>811.15</v>
      </c>
      <c r="E97" s="38">
        <v>803.3</v>
      </c>
      <c r="F97" s="38">
        <v>796.85</v>
      </c>
      <c r="G97" s="38">
        <v>789</v>
      </c>
      <c r="H97" s="38">
        <v>817.59999999999991</v>
      </c>
      <c r="I97" s="38">
        <v>825.45</v>
      </c>
      <c r="J97" s="38">
        <v>831.89999999999986</v>
      </c>
      <c r="K97" s="31">
        <v>819</v>
      </c>
      <c r="L97" s="31">
        <v>804.7</v>
      </c>
      <c r="M97" s="31">
        <v>1.56677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1185.4000000000001</v>
      </c>
      <c r="D98" s="38">
        <v>1179.8166666666668</v>
      </c>
      <c r="E98" s="38">
        <v>1171.6833333333336</v>
      </c>
      <c r="F98" s="38">
        <v>1157.9666666666667</v>
      </c>
      <c r="G98" s="38">
        <v>1149.8333333333335</v>
      </c>
      <c r="H98" s="38">
        <v>1193.5333333333338</v>
      </c>
      <c r="I98" s="38">
        <v>1201.666666666667</v>
      </c>
      <c r="J98" s="38">
        <v>1215.3833333333339</v>
      </c>
      <c r="K98" s="31">
        <v>1187.95</v>
      </c>
      <c r="L98" s="31">
        <v>1166.0999999999999</v>
      </c>
      <c r="M98" s="31">
        <v>0.94935999999999998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155.19999999999999</v>
      </c>
      <c r="D99" s="38">
        <v>155.1</v>
      </c>
      <c r="E99" s="38">
        <v>150.1</v>
      </c>
      <c r="F99" s="38">
        <v>145</v>
      </c>
      <c r="G99" s="38">
        <v>140</v>
      </c>
      <c r="H99" s="38">
        <v>160.19999999999999</v>
      </c>
      <c r="I99" s="38">
        <v>165.2</v>
      </c>
      <c r="J99" s="38">
        <v>170.29999999999998</v>
      </c>
      <c r="K99" s="31">
        <v>160.1</v>
      </c>
      <c r="L99" s="31">
        <v>150</v>
      </c>
      <c r="M99" s="31">
        <v>139.79257999999999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641.65</v>
      </c>
      <c r="D100" s="38">
        <v>637.36666666666667</v>
      </c>
      <c r="E100" s="38">
        <v>630.7833333333333</v>
      </c>
      <c r="F100" s="38">
        <v>619.91666666666663</v>
      </c>
      <c r="G100" s="38">
        <v>613.33333333333326</v>
      </c>
      <c r="H100" s="38">
        <v>648.23333333333335</v>
      </c>
      <c r="I100" s="38">
        <v>654.81666666666661</v>
      </c>
      <c r="J100" s="38">
        <v>665.68333333333339</v>
      </c>
      <c r="K100" s="31">
        <v>643.95000000000005</v>
      </c>
      <c r="L100" s="31">
        <v>626.5</v>
      </c>
      <c r="M100" s="31">
        <v>2.60717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2240.5500000000002</v>
      </c>
      <c r="D101" s="38">
        <v>2247.7333333333336</v>
      </c>
      <c r="E101" s="38">
        <v>2228.166666666667</v>
      </c>
      <c r="F101" s="38">
        <v>2215.7833333333333</v>
      </c>
      <c r="G101" s="38">
        <v>2196.2166666666667</v>
      </c>
      <c r="H101" s="38">
        <v>2260.1166666666672</v>
      </c>
      <c r="I101" s="38">
        <v>2279.6833333333338</v>
      </c>
      <c r="J101" s="38">
        <v>2292.0666666666675</v>
      </c>
      <c r="K101" s="31">
        <v>2267.3000000000002</v>
      </c>
      <c r="L101" s="31">
        <v>2235.35</v>
      </c>
      <c r="M101" s="31">
        <v>1.3455900000000001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38.4</v>
      </c>
      <c r="D102" s="38">
        <v>38.333333333333336</v>
      </c>
      <c r="E102" s="38">
        <v>37.766666666666673</v>
      </c>
      <c r="F102" s="38">
        <v>37.13333333333334</v>
      </c>
      <c r="G102" s="38">
        <v>36.566666666666677</v>
      </c>
      <c r="H102" s="38">
        <v>38.966666666666669</v>
      </c>
      <c r="I102" s="38">
        <v>39.533333333333331</v>
      </c>
      <c r="J102" s="38">
        <v>40.166666666666664</v>
      </c>
      <c r="K102" s="31">
        <v>38.9</v>
      </c>
      <c r="L102" s="31">
        <v>37.700000000000003</v>
      </c>
      <c r="M102" s="31">
        <v>143.13332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1220.8499999999999</v>
      </c>
      <c r="D103" s="38">
        <v>1223.6333333333334</v>
      </c>
      <c r="E103" s="38">
        <v>1203.5666666666668</v>
      </c>
      <c r="F103" s="38">
        <v>1186.2833333333333</v>
      </c>
      <c r="G103" s="38">
        <v>1166.2166666666667</v>
      </c>
      <c r="H103" s="38">
        <v>1240.916666666667</v>
      </c>
      <c r="I103" s="38">
        <v>1260.9833333333336</v>
      </c>
      <c r="J103" s="38">
        <v>1278.2666666666671</v>
      </c>
      <c r="K103" s="31">
        <v>1243.7</v>
      </c>
      <c r="L103" s="31">
        <v>1206.3499999999999</v>
      </c>
      <c r="M103" s="31">
        <v>15.631959999999999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704.3</v>
      </c>
      <c r="D104" s="38">
        <v>709.13333333333333</v>
      </c>
      <c r="E104" s="38">
        <v>696.16666666666663</v>
      </c>
      <c r="F104" s="38">
        <v>688.0333333333333</v>
      </c>
      <c r="G104" s="38">
        <v>675.06666666666661</v>
      </c>
      <c r="H104" s="38">
        <v>717.26666666666665</v>
      </c>
      <c r="I104" s="38">
        <v>730.23333333333335</v>
      </c>
      <c r="J104" s="38">
        <v>738.36666666666667</v>
      </c>
      <c r="K104" s="31">
        <v>722.1</v>
      </c>
      <c r="L104" s="31">
        <v>701</v>
      </c>
      <c r="M104" s="31">
        <v>1.2803899999999999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1088.45</v>
      </c>
      <c r="D105" s="38">
        <v>1094.75</v>
      </c>
      <c r="E105" s="38">
        <v>1074.55</v>
      </c>
      <c r="F105" s="38">
        <v>1060.6499999999999</v>
      </c>
      <c r="G105" s="38">
        <v>1040.4499999999998</v>
      </c>
      <c r="H105" s="38">
        <v>1108.6500000000001</v>
      </c>
      <c r="I105" s="38">
        <v>1128.8499999999999</v>
      </c>
      <c r="J105" s="38">
        <v>1142.7500000000002</v>
      </c>
      <c r="K105" s="31">
        <v>1114.95</v>
      </c>
      <c r="L105" s="31">
        <v>1080.8499999999999</v>
      </c>
      <c r="M105" s="31">
        <v>2.87269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9040.2000000000007</v>
      </c>
      <c r="D106" s="38">
        <v>9121.9833333333336</v>
      </c>
      <c r="E106" s="38">
        <v>8898.2166666666672</v>
      </c>
      <c r="F106" s="38">
        <v>8756.2333333333336</v>
      </c>
      <c r="G106" s="38">
        <v>8532.4666666666672</v>
      </c>
      <c r="H106" s="38">
        <v>9263.9666666666672</v>
      </c>
      <c r="I106" s="38">
        <v>9487.7333333333336</v>
      </c>
      <c r="J106" s="38">
        <v>9629.7166666666672</v>
      </c>
      <c r="K106" s="31">
        <v>9345.75</v>
      </c>
      <c r="L106" s="31">
        <v>8980</v>
      </c>
      <c r="M106" s="31">
        <v>0.30238999999999999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92.1</v>
      </c>
      <c r="D107" s="38">
        <v>90.683333333333337</v>
      </c>
      <c r="E107" s="38">
        <v>88.716666666666669</v>
      </c>
      <c r="F107" s="38">
        <v>85.333333333333329</v>
      </c>
      <c r="G107" s="38">
        <v>83.36666666666666</v>
      </c>
      <c r="H107" s="38">
        <v>94.066666666666677</v>
      </c>
      <c r="I107" s="38">
        <v>96.033333333333346</v>
      </c>
      <c r="J107" s="38">
        <v>99.416666666666686</v>
      </c>
      <c r="K107" s="31">
        <v>92.65</v>
      </c>
      <c r="L107" s="31">
        <v>87.3</v>
      </c>
      <c r="M107" s="31">
        <v>122.76772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431.6</v>
      </c>
      <c r="D108" s="38">
        <v>433.20000000000005</v>
      </c>
      <c r="E108" s="38">
        <v>428.10000000000008</v>
      </c>
      <c r="F108" s="38">
        <v>424.6</v>
      </c>
      <c r="G108" s="38">
        <v>419.50000000000006</v>
      </c>
      <c r="H108" s="38">
        <v>436.7000000000001</v>
      </c>
      <c r="I108" s="38">
        <v>441.8</v>
      </c>
      <c r="J108" s="38">
        <v>445.30000000000013</v>
      </c>
      <c r="K108" s="31">
        <v>438.3</v>
      </c>
      <c r="L108" s="31">
        <v>429.7</v>
      </c>
      <c r="M108" s="31">
        <v>10.13008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539.29999999999995</v>
      </c>
      <c r="D109" s="38">
        <v>537.4</v>
      </c>
      <c r="E109" s="38">
        <v>530.15</v>
      </c>
      <c r="F109" s="38">
        <v>521</v>
      </c>
      <c r="G109" s="38">
        <v>513.75</v>
      </c>
      <c r="H109" s="38">
        <v>546.54999999999995</v>
      </c>
      <c r="I109" s="38">
        <v>553.79999999999995</v>
      </c>
      <c r="J109" s="38">
        <v>562.94999999999993</v>
      </c>
      <c r="K109" s="31">
        <v>544.65</v>
      </c>
      <c r="L109" s="31">
        <v>528.25</v>
      </c>
      <c r="M109" s="31">
        <v>3.3361200000000002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285.5</v>
      </c>
      <c r="D110" s="38">
        <v>284.65000000000003</v>
      </c>
      <c r="E110" s="38">
        <v>281.40000000000009</v>
      </c>
      <c r="F110" s="38">
        <v>277.30000000000007</v>
      </c>
      <c r="G110" s="38">
        <v>274.05000000000013</v>
      </c>
      <c r="H110" s="38">
        <v>288.75000000000006</v>
      </c>
      <c r="I110" s="38">
        <v>291.99999999999994</v>
      </c>
      <c r="J110" s="38">
        <v>296.10000000000002</v>
      </c>
      <c r="K110" s="31">
        <v>287.89999999999998</v>
      </c>
      <c r="L110" s="31">
        <v>280.55</v>
      </c>
      <c r="M110" s="31">
        <v>43.904490000000003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516.70000000000005</v>
      </c>
      <c r="D111" s="38">
        <v>520.86666666666667</v>
      </c>
      <c r="E111" s="38">
        <v>507.58333333333337</v>
      </c>
      <c r="F111" s="38">
        <v>498.4666666666667</v>
      </c>
      <c r="G111" s="38">
        <v>485.18333333333339</v>
      </c>
      <c r="H111" s="38">
        <v>529.98333333333335</v>
      </c>
      <c r="I111" s="38">
        <v>543.26666666666665</v>
      </c>
      <c r="J111" s="38">
        <v>552.38333333333333</v>
      </c>
      <c r="K111" s="31">
        <v>534.15</v>
      </c>
      <c r="L111" s="31">
        <v>511.75</v>
      </c>
      <c r="M111" s="31">
        <v>1.61835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1024.25</v>
      </c>
      <c r="D112" s="38">
        <v>1009.5166666666668</v>
      </c>
      <c r="E112" s="38">
        <v>991.03333333333353</v>
      </c>
      <c r="F112" s="38">
        <v>957.81666666666672</v>
      </c>
      <c r="G112" s="38">
        <v>939.33333333333348</v>
      </c>
      <c r="H112" s="38">
        <v>1042.7333333333336</v>
      </c>
      <c r="I112" s="38">
        <v>1061.2166666666669</v>
      </c>
      <c r="J112" s="38">
        <v>1094.4333333333336</v>
      </c>
      <c r="K112" s="31">
        <v>1028</v>
      </c>
      <c r="L112" s="31">
        <v>976.3</v>
      </c>
      <c r="M112" s="31">
        <v>3.44537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1104.8499999999999</v>
      </c>
      <c r="D113" s="38">
        <v>1104.3500000000001</v>
      </c>
      <c r="E113" s="38">
        <v>1091.7000000000003</v>
      </c>
      <c r="F113" s="38">
        <v>1078.5500000000002</v>
      </c>
      <c r="G113" s="38">
        <v>1065.9000000000003</v>
      </c>
      <c r="H113" s="38">
        <v>1117.5000000000002</v>
      </c>
      <c r="I113" s="38">
        <v>1130.1500000000003</v>
      </c>
      <c r="J113" s="38">
        <v>1143.3000000000002</v>
      </c>
      <c r="K113" s="31">
        <v>1117</v>
      </c>
      <c r="L113" s="31">
        <v>1091.2</v>
      </c>
      <c r="M113" s="31">
        <v>22.240030000000001</v>
      </c>
      <c r="N113" s="1"/>
      <c r="O113" s="1"/>
    </row>
    <row r="114" spans="1:15" ht="12.75" customHeight="1">
      <c r="A114" s="33">
        <v>104</v>
      </c>
      <c r="B114" s="58" t="s">
        <v>844</v>
      </c>
      <c r="C114" s="31">
        <v>507.7</v>
      </c>
      <c r="D114" s="38">
        <v>508.54999999999995</v>
      </c>
      <c r="E114" s="38">
        <v>501.44999999999993</v>
      </c>
      <c r="F114" s="38">
        <v>495.2</v>
      </c>
      <c r="G114" s="38">
        <v>488.09999999999997</v>
      </c>
      <c r="H114" s="38">
        <v>514.79999999999995</v>
      </c>
      <c r="I114" s="38">
        <v>521.89999999999986</v>
      </c>
      <c r="J114" s="38">
        <v>528.14999999999986</v>
      </c>
      <c r="K114" s="31">
        <v>515.65</v>
      </c>
      <c r="L114" s="31">
        <v>502.3</v>
      </c>
      <c r="M114" s="31">
        <v>5.8547599999999997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1256.75</v>
      </c>
      <c r="D115" s="38">
        <v>1255.45</v>
      </c>
      <c r="E115" s="38">
        <v>1243.9000000000001</v>
      </c>
      <c r="F115" s="38">
        <v>1231.05</v>
      </c>
      <c r="G115" s="38">
        <v>1219.5</v>
      </c>
      <c r="H115" s="38">
        <v>1268.3000000000002</v>
      </c>
      <c r="I115" s="38">
        <v>1279.8499999999999</v>
      </c>
      <c r="J115" s="38">
        <v>1292.7000000000003</v>
      </c>
      <c r="K115" s="31">
        <v>1267</v>
      </c>
      <c r="L115" s="31">
        <v>1242.5999999999999</v>
      </c>
      <c r="M115" s="31">
        <v>27.217140000000001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128.94999999999999</v>
      </c>
      <c r="D116" s="38">
        <v>129.1</v>
      </c>
      <c r="E116" s="38">
        <v>128.25</v>
      </c>
      <c r="F116" s="38">
        <v>127.55000000000001</v>
      </c>
      <c r="G116" s="38">
        <v>126.70000000000002</v>
      </c>
      <c r="H116" s="38">
        <v>129.79999999999998</v>
      </c>
      <c r="I116" s="38">
        <v>130.64999999999995</v>
      </c>
      <c r="J116" s="38">
        <v>131.34999999999997</v>
      </c>
      <c r="K116" s="31">
        <v>129.94999999999999</v>
      </c>
      <c r="L116" s="31">
        <v>128.4</v>
      </c>
      <c r="M116" s="31">
        <v>27.728359999999999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1466.65</v>
      </c>
      <c r="D117" s="38">
        <v>1473.55</v>
      </c>
      <c r="E117" s="38">
        <v>1455.1</v>
      </c>
      <c r="F117" s="38">
        <v>1443.55</v>
      </c>
      <c r="G117" s="38">
        <v>1425.1</v>
      </c>
      <c r="H117" s="38">
        <v>1485.1</v>
      </c>
      <c r="I117" s="38">
        <v>1503.5500000000002</v>
      </c>
      <c r="J117" s="38">
        <v>1515.1</v>
      </c>
      <c r="K117" s="31">
        <v>1492</v>
      </c>
      <c r="L117" s="31">
        <v>1462</v>
      </c>
      <c r="M117" s="31">
        <v>1.83569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255.8</v>
      </c>
      <c r="D118" s="38">
        <v>255.38333333333335</v>
      </c>
      <c r="E118" s="38">
        <v>252.9666666666667</v>
      </c>
      <c r="F118" s="38">
        <v>250.13333333333335</v>
      </c>
      <c r="G118" s="38">
        <v>247.7166666666667</v>
      </c>
      <c r="H118" s="38">
        <v>258.2166666666667</v>
      </c>
      <c r="I118" s="38">
        <v>260.63333333333338</v>
      </c>
      <c r="J118" s="38">
        <v>263.4666666666667</v>
      </c>
      <c r="K118" s="31">
        <v>257.8</v>
      </c>
      <c r="L118" s="31">
        <v>252.55</v>
      </c>
      <c r="M118" s="31">
        <v>133.46190999999999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955.15</v>
      </c>
      <c r="D119" s="38">
        <v>946.91666666666663</v>
      </c>
      <c r="E119" s="38">
        <v>935.83333333333326</v>
      </c>
      <c r="F119" s="38">
        <v>916.51666666666665</v>
      </c>
      <c r="G119" s="38">
        <v>905.43333333333328</v>
      </c>
      <c r="H119" s="38">
        <v>966.23333333333323</v>
      </c>
      <c r="I119" s="38">
        <v>977.31666666666649</v>
      </c>
      <c r="J119" s="38">
        <v>996.63333333333321</v>
      </c>
      <c r="K119" s="31">
        <v>958</v>
      </c>
      <c r="L119" s="31">
        <v>927.6</v>
      </c>
      <c r="M119" s="31">
        <v>27.954550000000001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5625.6</v>
      </c>
      <c r="D120" s="38">
        <v>5654.8166666666657</v>
      </c>
      <c r="E120" s="38">
        <v>5546.9333333333316</v>
      </c>
      <c r="F120" s="38">
        <v>5468.2666666666655</v>
      </c>
      <c r="G120" s="38">
        <v>5360.3833333333314</v>
      </c>
      <c r="H120" s="38">
        <v>5733.4833333333318</v>
      </c>
      <c r="I120" s="38">
        <v>5841.3666666666668</v>
      </c>
      <c r="J120" s="38">
        <v>5920.0333333333319</v>
      </c>
      <c r="K120" s="31">
        <v>5762.7</v>
      </c>
      <c r="L120" s="31">
        <v>5576.15</v>
      </c>
      <c r="M120" s="31">
        <v>11.24517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2018.9</v>
      </c>
      <c r="D121" s="38">
        <v>2014.8166666666666</v>
      </c>
      <c r="E121" s="38">
        <v>1998.0833333333333</v>
      </c>
      <c r="F121" s="38">
        <v>1977.2666666666667</v>
      </c>
      <c r="G121" s="38">
        <v>1960.5333333333333</v>
      </c>
      <c r="H121" s="38">
        <v>2035.6333333333332</v>
      </c>
      <c r="I121" s="38">
        <v>2052.3666666666668</v>
      </c>
      <c r="J121" s="38">
        <v>2073.1833333333334</v>
      </c>
      <c r="K121" s="31">
        <v>2031.55</v>
      </c>
      <c r="L121" s="31">
        <v>1994</v>
      </c>
      <c r="M121" s="31">
        <v>8.3777600000000003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2474.75</v>
      </c>
      <c r="D122" s="38">
        <v>2475.6666666666665</v>
      </c>
      <c r="E122" s="38">
        <v>2447.083333333333</v>
      </c>
      <c r="F122" s="38">
        <v>2419.4166666666665</v>
      </c>
      <c r="G122" s="38">
        <v>2390.833333333333</v>
      </c>
      <c r="H122" s="38">
        <v>2503.333333333333</v>
      </c>
      <c r="I122" s="38">
        <v>2531.9166666666661</v>
      </c>
      <c r="J122" s="38">
        <v>2559.583333333333</v>
      </c>
      <c r="K122" s="31">
        <v>2504.25</v>
      </c>
      <c r="L122" s="31">
        <v>2448</v>
      </c>
      <c r="M122" s="31">
        <v>0.97513000000000005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698.5</v>
      </c>
      <c r="D123" s="38">
        <v>694.83333333333337</v>
      </c>
      <c r="E123" s="38">
        <v>684.66666666666674</v>
      </c>
      <c r="F123" s="38">
        <v>670.83333333333337</v>
      </c>
      <c r="G123" s="38">
        <v>660.66666666666674</v>
      </c>
      <c r="H123" s="38">
        <v>708.66666666666674</v>
      </c>
      <c r="I123" s="38">
        <v>718.83333333333348</v>
      </c>
      <c r="J123" s="38">
        <v>732.66666666666674</v>
      </c>
      <c r="K123" s="31">
        <v>705</v>
      </c>
      <c r="L123" s="31">
        <v>681</v>
      </c>
      <c r="M123" s="31">
        <v>10.19097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1138.3499999999999</v>
      </c>
      <c r="D124" s="38">
        <v>1133.1166666666666</v>
      </c>
      <c r="E124" s="38">
        <v>1125.2333333333331</v>
      </c>
      <c r="F124" s="38">
        <v>1112.1166666666666</v>
      </c>
      <c r="G124" s="38">
        <v>1104.2333333333331</v>
      </c>
      <c r="H124" s="38">
        <v>1146.2333333333331</v>
      </c>
      <c r="I124" s="38">
        <v>1154.1166666666668</v>
      </c>
      <c r="J124" s="38">
        <v>1167.2333333333331</v>
      </c>
      <c r="K124" s="31">
        <v>1141</v>
      </c>
      <c r="L124" s="31">
        <v>1120</v>
      </c>
      <c r="M124" s="31">
        <v>3.3322600000000002</v>
      </c>
      <c r="N124" s="1"/>
      <c r="O124" s="1"/>
    </row>
    <row r="125" spans="1:15" ht="12.75" customHeight="1">
      <c r="A125" s="33">
        <v>115</v>
      </c>
      <c r="B125" s="58" t="s">
        <v>850</v>
      </c>
      <c r="C125" s="31">
        <v>4899.1499999999996</v>
      </c>
      <c r="D125" s="38">
        <v>4916.3499999999995</v>
      </c>
      <c r="E125" s="38">
        <v>4857.7999999999993</v>
      </c>
      <c r="F125" s="38">
        <v>4816.45</v>
      </c>
      <c r="G125" s="38">
        <v>4757.8999999999996</v>
      </c>
      <c r="H125" s="38">
        <v>4957.6999999999989</v>
      </c>
      <c r="I125" s="38">
        <v>5016.25</v>
      </c>
      <c r="J125" s="38">
        <v>5057.5999999999985</v>
      </c>
      <c r="K125" s="31">
        <v>4974.8999999999996</v>
      </c>
      <c r="L125" s="31">
        <v>4875</v>
      </c>
      <c r="M125" s="31">
        <v>0.14865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1460.7</v>
      </c>
      <c r="D126" s="38">
        <v>1463.4666666666669</v>
      </c>
      <c r="E126" s="38">
        <v>1447.0333333333338</v>
      </c>
      <c r="F126" s="38">
        <v>1433.3666666666668</v>
      </c>
      <c r="G126" s="38">
        <v>1416.9333333333336</v>
      </c>
      <c r="H126" s="38">
        <v>1477.1333333333339</v>
      </c>
      <c r="I126" s="38">
        <v>1493.5666666666668</v>
      </c>
      <c r="J126" s="38">
        <v>1507.233333333334</v>
      </c>
      <c r="K126" s="31">
        <v>1479.9</v>
      </c>
      <c r="L126" s="31">
        <v>1449.8</v>
      </c>
      <c r="M126" s="31">
        <v>4.8337300000000001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3837.05</v>
      </c>
      <c r="D127" s="38">
        <v>3846.9500000000003</v>
      </c>
      <c r="E127" s="38">
        <v>3818.1000000000004</v>
      </c>
      <c r="F127" s="38">
        <v>3799.15</v>
      </c>
      <c r="G127" s="38">
        <v>3770.3</v>
      </c>
      <c r="H127" s="38">
        <v>3865.9000000000005</v>
      </c>
      <c r="I127" s="38">
        <v>3894.75</v>
      </c>
      <c r="J127" s="38">
        <v>3913.7000000000007</v>
      </c>
      <c r="K127" s="31">
        <v>3875.8</v>
      </c>
      <c r="L127" s="31">
        <v>3828</v>
      </c>
      <c r="M127" s="31">
        <v>0.10299999999999999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309.25</v>
      </c>
      <c r="D128" s="38">
        <v>307.76666666666671</v>
      </c>
      <c r="E128" s="38">
        <v>305.58333333333343</v>
      </c>
      <c r="F128" s="38">
        <v>301.91666666666674</v>
      </c>
      <c r="G128" s="38">
        <v>299.73333333333346</v>
      </c>
      <c r="H128" s="38">
        <v>311.43333333333339</v>
      </c>
      <c r="I128" s="38">
        <v>313.61666666666667</v>
      </c>
      <c r="J128" s="38">
        <v>317.28333333333336</v>
      </c>
      <c r="K128" s="31">
        <v>309.95</v>
      </c>
      <c r="L128" s="31">
        <v>304.10000000000002</v>
      </c>
      <c r="M128" s="31">
        <v>19.692799999999998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330.85</v>
      </c>
      <c r="D129" s="38">
        <v>331.05</v>
      </c>
      <c r="E129" s="38">
        <v>327.25</v>
      </c>
      <c r="F129" s="38">
        <v>323.64999999999998</v>
      </c>
      <c r="G129" s="38">
        <v>319.84999999999997</v>
      </c>
      <c r="H129" s="38">
        <v>334.65000000000003</v>
      </c>
      <c r="I129" s="38">
        <v>338.4500000000001</v>
      </c>
      <c r="J129" s="38">
        <v>342.05000000000007</v>
      </c>
      <c r="K129" s="31">
        <v>334.85</v>
      </c>
      <c r="L129" s="31">
        <v>327.45</v>
      </c>
      <c r="M129" s="31">
        <v>1.28931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1746.3</v>
      </c>
      <c r="D130" s="38">
        <v>1739.6333333333332</v>
      </c>
      <c r="E130" s="38">
        <v>1728.7666666666664</v>
      </c>
      <c r="F130" s="38">
        <v>1711.2333333333331</v>
      </c>
      <c r="G130" s="38">
        <v>1700.3666666666663</v>
      </c>
      <c r="H130" s="38">
        <v>1757.1666666666665</v>
      </c>
      <c r="I130" s="38">
        <v>1768.0333333333333</v>
      </c>
      <c r="J130" s="38">
        <v>1785.5666666666666</v>
      </c>
      <c r="K130" s="31">
        <v>1750.5</v>
      </c>
      <c r="L130" s="31">
        <v>1722.1</v>
      </c>
      <c r="M130" s="31">
        <v>6.5337899999999998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1840.95</v>
      </c>
      <c r="D131" s="38">
        <v>1855.8833333333332</v>
      </c>
      <c r="E131" s="38">
        <v>1817.7166666666665</v>
      </c>
      <c r="F131" s="38">
        <v>1794.4833333333333</v>
      </c>
      <c r="G131" s="38">
        <v>1756.3166666666666</v>
      </c>
      <c r="H131" s="38">
        <v>1879.1166666666663</v>
      </c>
      <c r="I131" s="38">
        <v>1917.2833333333333</v>
      </c>
      <c r="J131" s="38">
        <v>1940.5166666666662</v>
      </c>
      <c r="K131" s="31">
        <v>1894.05</v>
      </c>
      <c r="L131" s="31">
        <v>1832.65</v>
      </c>
      <c r="M131" s="31">
        <v>5.7549999999999999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561.54999999999995</v>
      </c>
      <c r="D132" s="38">
        <v>561.08333333333337</v>
      </c>
      <c r="E132" s="38">
        <v>559.16666666666674</v>
      </c>
      <c r="F132" s="38">
        <v>556.78333333333342</v>
      </c>
      <c r="G132" s="38">
        <v>554.86666666666679</v>
      </c>
      <c r="H132" s="38">
        <v>563.4666666666667</v>
      </c>
      <c r="I132" s="38">
        <v>565.38333333333344</v>
      </c>
      <c r="J132" s="38">
        <v>567.76666666666665</v>
      </c>
      <c r="K132" s="31">
        <v>563</v>
      </c>
      <c r="L132" s="31">
        <v>558.70000000000005</v>
      </c>
      <c r="M132" s="31">
        <v>6.3587699999999998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2308</v>
      </c>
      <c r="D133" s="38">
        <v>2298.3666666666668</v>
      </c>
      <c r="E133" s="38">
        <v>2261.7333333333336</v>
      </c>
      <c r="F133" s="38">
        <v>2215.4666666666667</v>
      </c>
      <c r="G133" s="38">
        <v>2178.8333333333335</v>
      </c>
      <c r="H133" s="38">
        <v>2344.6333333333337</v>
      </c>
      <c r="I133" s="38">
        <v>2381.2666666666669</v>
      </c>
      <c r="J133" s="38">
        <v>2427.5333333333338</v>
      </c>
      <c r="K133" s="31">
        <v>2335</v>
      </c>
      <c r="L133" s="31">
        <v>2252.1</v>
      </c>
      <c r="M133" s="31">
        <v>6.7731500000000002</v>
      </c>
      <c r="N133" s="1"/>
      <c r="O133" s="1"/>
    </row>
    <row r="134" spans="1:15" ht="12.75" customHeight="1">
      <c r="A134" s="33">
        <v>124</v>
      </c>
      <c r="B134" s="58" t="s">
        <v>851</v>
      </c>
      <c r="C134" s="31">
        <v>2250.35</v>
      </c>
      <c r="D134" s="38">
        <v>2307.9166666666665</v>
      </c>
      <c r="E134" s="38">
        <v>2184.4833333333331</v>
      </c>
      <c r="F134" s="38">
        <v>2118.6166666666668</v>
      </c>
      <c r="G134" s="38">
        <v>1995.1833333333334</v>
      </c>
      <c r="H134" s="38">
        <v>2373.7833333333328</v>
      </c>
      <c r="I134" s="38">
        <v>2497.2166666666662</v>
      </c>
      <c r="J134" s="38">
        <v>2563.0833333333326</v>
      </c>
      <c r="K134" s="31">
        <v>2431.35</v>
      </c>
      <c r="L134" s="31">
        <v>2242.0500000000002</v>
      </c>
      <c r="M134" s="31">
        <v>6.3108700000000004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981.3</v>
      </c>
      <c r="D135" s="38">
        <v>979.2833333333333</v>
      </c>
      <c r="E135" s="38">
        <v>967.01666666666665</v>
      </c>
      <c r="F135" s="38">
        <v>952.73333333333335</v>
      </c>
      <c r="G135" s="38">
        <v>940.4666666666667</v>
      </c>
      <c r="H135" s="38">
        <v>993.56666666666661</v>
      </c>
      <c r="I135" s="38">
        <v>1005.8333333333333</v>
      </c>
      <c r="J135" s="38">
        <v>1020.1166666666666</v>
      </c>
      <c r="K135" s="31">
        <v>991.55</v>
      </c>
      <c r="L135" s="31">
        <v>965</v>
      </c>
      <c r="M135" s="31">
        <v>1.6979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632</v>
      </c>
      <c r="D136" s="38">
        <v>626.15</v>
      </c>
      <c r="E136" s="38">
        <v>618.4</v>
      </c>
      <c r="F136" s="38">
        <v>604.79999999999995</v>
      </c>
      <c r="G136" s="38">
        <v>597.04999999999995</v>
      </c>
      <c r="H136" s="38">
        <v>639.75</v>
      </c>
      <c r="I136" s="38">
        <v>647.5</v>
      </c>
      <c r="J136" s="38">
        <v>661.1</v>
      </c>
      <c r="K136" s="31">
        <v>633.9</v>
      </c>
      <c r="L136" s="31">
        <v>612.54999999999995</v>
      </c>
      <c r="M136" s="31">
        <v>13.61988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2291.9499999999998</v>
      </c>
      <c r="D137" s="38">
        <v>2287.8166666666671</v>
      </c>
      <c r="E137" s="38">
        <v>2262.733333333334</v>
      </c>
      <c r="F137" s="38">
        <v>2233.5166666666669</v>
      </c>
      <c r="G137" s="38">
        <v>2208.4333333333338</v>
      </c>
      <c r="H137" s="38">
        <v>2317.0333333333342</v>
      </c>
      <c r="I137" s="38">
        <v>2342.1166666666672</v>
      </c>
      <c r="J137" s="38">
        <v>2371.3333333333344</v>
      </c>
      <c r="K137" s="31">
        <v>2312.9</v>
      </c>
      <c r="L137" s="31">
        <v>2258.6</v>
      </c>
      <c r="M137" s="31">
        <v>4.2111400000000003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434.7</v>
      </c>
      <c r="D138" s="38">
        <v>435.61666666666662</v>
      </c>
      <c r="E138" s="38">
        <v>427.43333333333322</v>
      </c>
      <c r="F138" s="38">
        <v>420.16666666666663</v>
      </c>
      <c r="G138" s="38">
        <v>411.98333333333323</v>
      </c>
      <c r="H138" s="38">
        <v>442.88333333333321</v>
      </c>
      <c r="I138" s="38">
        <v>451.06666666666661</v>
      </c>
      <c r="J138" s="38">
        <v>458.3333333333332</v>
      </c>
      <c r="K138" s="31">
        <v>443.8</v>
      </c>
      <c r="L138" s="31">
        <v>428.35</v>
      </c>
      <c r="M138" s="31">
        <v>14.13049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184.95</v>
      </c>
      <c r="D139" s="38">
        <v>186.31666666666669</v>
      </c>
      <c r="E139" s="38">
        <v>182.63333333333338</v>
      </c>
      <c r="F139" s="38">
        <v>180.31666666666669</v>
      </c>
      <c r="G139" s="38">
        <v>176.63333333333338</v>
      </c>
      <c r="H139" s="38">
        <v>188.63333333333338</v>
      </c>
      <c r="I139" s="38">
        <v>192.31666666666672</v>
      </c>
      <c r="J139" s="38">
        <v>194.63333333333338</v>
      </c>
      <c r="K139" s="31">
        <v>190</v>
      </c>
      <c r="L139" s="31">
        <v>184</v>
      </c>
      <c r="M139" s="31">
        <v>80.694760000000002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212.15</v>
      </c>
      <c r="D140" s="38">
        <v>213.38333333333333</v>
      </c>
      <c r="E140" s="38">
        <v>209.36666666666665</v>
      </c>
      <c r="F140" s="38">
        <v>206.58333333333331</v>
      </c>
      <c r="G140" s="38">
        <v>202.56666666666663</v>
      </c>
      <c r="H140" s="38">
        <v>216.16666666666666</v>
      </c>
      <c r="I140" s="38">
        <v>220.18333333333331</v>
      </c>
      <c r="J140" s="38">
        <v>222.96666666666667</v>
      </c>
      <c r="K140" s="31">
        <v>217.4</v>
      </c>
      <c r="L140" s="31">
        <v>210.6</v>
      </c>
      <c r="M140" s="31">
        <v>25.779530000000001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3707.95</v>
      </c>
      <c r="D141" s="38">
        <v>3685.0500000000006</v>
      </c>
      <c r="E141" s="38">
        <v>3655.2000000000012</v>
      </c>
      <c r="F141" s="38">
        <v>3602.4500000000007</v>
      </c>
      <c r="G141" s="38">
        <v>3572.6000000000013</v>
      </c>
      <c r="H141" s="38">
        <v>3737.8000000000011</v>
      </c>
      <c r="I141" s="38">
        <v>3767.6500000000005</v>
      </c>
      <c r="J141" s="38">
        <v>3820.400000000001</v>
      </c>
      <c r="K141" s="31">
        <v>3714.9</v>
      </c>
      <c r="L141" s="31">
        <v>3632.3</v>
      </c>
      <c r="M141" s="31">
        <v>4.0733800000000002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4998.1499999999996</v>
      </c>
      <c r="D142" s="38">
        <v>5035.0333333333328</v>
      </c>
      <c r="E142" s="38">
        <v>4923.1166666666659</v>
      </c>
      <c r="F142" s="38">
        <v>4848.083333333333</v>
      </c>
      <c r="G142" s="38">
        <v>4736.1666666666661</v>
      </c>
      <c r="H142" s="38">
        <v>5110.0666666666657</v>
      </c>
      <c r="I142" s="38">
        <v>5221.9833333333336</v>
      </c>
      <c r="J142" s="38">
        <v>5297.0166666666655</v>
      </c>
      <c r="K142" s="31">
        <v>5146.95</v>
      </c>
      <c r="L142" s="31">
        <v>4960</v>
      </c>
      <c r="M142" s="31">
        <v>3.35311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519</v>
      </c>
      <c r="D143" s="38">
        <v>518.43333333333328</v>
      </c>
      <c r="E143" s="38">
        <v>514.36666666666656</v>
      </c>
      <c r="F143" s="38">
        <v>509.73333333333323</v>
      </c>
      <c r="G143" s="38">
        <v>505.66666666666652</v>
      </c>
      <c r="H143" s="38">
        <v>523.06666666666661</v>
      </c>
      <c r="I143" s="38">
        <v>527.13333333333344</v>
      </c>
      <c r="J143" s="38">
        <v>531.76666666666665</v>
      </c>
      <c r="K143" s="31">
        <v>522.5</v>
      </c>
      <c r="L143" s="31">
        <v>513.79999999999995</v>
      </c>
      <c r="M143" s="31">
        <v>21.30114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2239.35</v>
      </c>
      <c r="D144" s="38">
        <v>2233.85</v>
      </c>
      <c r="E144" s="38">
        <v>2213.5</v>
      </c>
      <c r="F144" s="38">
        <v>2187.65</v>
      </c>
      <c r="G144" s="38">
        <v>2167.3000000000002</v>
      </c>
      <c r="H144" s="38">
        <v>2259.6999999999998</v>
      </c>
      <c r="I144" s="38">
        <v>2280.0499999999993</v>
      </c>
      <c r="J144" s="38">
        <v>2305.8999999999996</v>
      </c>
      <c r="K144" s="31">
        <v>2254.1999999999998</v>
      </c>
      <c r="L144" s="31">
        <v>2208</v>
      </c>
      <c r="M144" s="31">
        <v>2.0248900000000001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5583.3</v>
      </c>
      <c r="D145" s="38">
        <v>5592.5</v>
      </c>
      <c r="E145" s="38">
        <v>5550.05</v>
      </c>
      <c r="F145" s="38">
        <v>5516.8</v>
      </c>
      <c r="G145" s="38">
        <v>5474.35</v>
      </c>
      <c r="H145" s="38">
        <v>5625.75</v>
      </c>
      <c r="I145" s="38">
        <v>5668.2000000000007</v>
      </c>
      <c r="J145" s="38">
        <v>5701.45</v>
      </c>
      <c r="K145" s="31">
        <v>5634.95</v>
      </c>
      <c r="L145" s="31">
        <v>5559.25</v>
      </c>
      <c r="M145" s="31">
        <v>4.5132899999999996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522.25</v>
      </c>
      <c r="D146" s="38">
        <v>511.05</v>
      </c>
      <c r="E146" s="38">
        <v>497.15</v>
      </c>
      <c r="F146" s="38">
        <v>472.04999999999995</v>
      </c>
      <c r="G146" s="38">
        <v>458.14999999999992</v>
      </c>
      <c r="H146" s="38">
        <v>536.15000000000009</v>
      </c>
      <c r="I146" s="38">
        <v>550.04999999999995</v>
      </c>
      <c r="J146" s="38">
        <v>575.15000000000009</v>
      </c>
      <c r="K146" s="31">
        <v>524.95000000000005</v>
      </c>
      <c r="L146" s="31">
        <v>485.95</v>
      </c>
      <c r="M146" s="31">
        <v>51.032359999999997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39.5</v>
      </c>
      <c r="D147" s="38">
        <v>39.06666666666667</v>
      </c>
      <c r="E147" s="38">
        <v>37.63333333333334</v>
      </c>
      <c r="F147" s="38">
        <v>35.766666666666673</v>
      </c>
      <c r="G147" s="38">
        <v>34.333333333333343</v>
      </c>
      <c r="H147" s="38">
        <v>40.933333333333337</v>
      </c>
      <c r="I147" s="38">
        <v>42.36666666666666</v>
      </c>
      <c r="J147" s="38">
        <v>44.233333333333334</v>
      </c>
      <c r="K147" s="31">
        <v>40.5</v>
      </c>
      <c r="L147" s="31">
        <v>37.200000000000003</v>
      </c>
      <c r="M147" s="31">
        <v>198.44618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1674.1</v>
      </c>
      <c r="D148" s="38">
        <v>1684.5333333333335</v>
      </c>
      <c r="E148" s="38">
        <v>1644.116666666667</v>
      </c>
      <c r="F148" s="38">
        <v>1614.1333333333334</v>
      </c>
      <c r="G148" s="38">
        <v>1573.7166666666669</v>
      </c>
      <c r="H148" s="38">
        <v>1714.5166666666671</v>
      </c>
      <c r="I148" s="38">
        <v>1754.9333333333336</v>
      </c>
      <c r="J148" s="38">
        <v>1784.9166666666672</v>
      </c>
      <c r="K148" s="31">
        <v>1724.95</v>
      </c>
      <c r="L148" s="31">
        <v>1654.55</v>
      </c>
      <c r="M148" s="31">
        <v>0.52012000000000003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3391.3</v>
      </c>
      <c r="D149" s="38">
        <v>3394.4666666666667</v>
      </c>
      <c r="E149" s="38">
        <v>3371.8333333333335</v>
      </c>
      <c r="F149" s="38">
        <v>3352.3666666666668</v>
      </c>
      <c r="G149" s="38">
        <v>3329.7333333333336</v>
      </c>
      <c r="H149" s="38">
        <v>3413.9333333333334</v>
      </c>
      <c r="I149" s="38">
        <v>3436.5666666666666</v>
      </c>
      <c r="J149" s="38">
        <v>3456.0333333333333</v>
      </c>
      <c r="K149" s="31">
        <v>3417.1</v>
      </c>
      <c r="L149" s="31">
        <v>3375</v>
      </c>
      <c r="M149" s="31">
        <v>4.3109000000000002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255.6</v>
      </c>
      <c r="D150" s="38">
        <v>254.66666666666666</v>
      </c>
      <c r="E150" s="38">
        <v>250.73333333333329</v>
      </c>
      <c r="F150" s="38">
        <v>245.86666666666665</v>
      </c>
      <c r="G150" s="38">
        <v>241.93333333333328</v>
      </c>
      <c r="H150" s="38">
        <v>259.5333333333333</v>
      </c>
      <c r="I150" s="38">
        <v>263.46666666666664</v>
      </c>
      <c r="J150" s="38">
        <v>268.33333333333331</v>
      </c>
      <c r="K150" s="31">
        <v>258.60000000000002</v>
      </c>
      <c r="L150" s="31">
        <v>249.8</v>
      </c>
      <c r="M150" s="31">
        <v>16.66133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487</v>
      </c>
      <c r="D151" s="38">
        <v>488.18333333333334</v>
      </c>
      <c r="E151" s="38">
        <v>482.81666666666666</v>
      </c>
      <c r="F151" s="38">
        <v>478.63333333333333</v>
      </c>
      <c r="G151" s="38">
        <v>473.26666666666665</v>
      </c>
      <c r="H151" s="38">
        <v>492.36666666666667</v>
      </c>
      <c r="I151" s="38">
        <v>497.73333333333335</v>
      </c>
      <c r="J151" s="38">
        <v>501.91666666666669</v>
      </c>
      <c r="K151" s="31">
        <v>493.55</v>
      </c>
      <c r="L151" s="31">
        <v>484</v>
      </c>
      <c r="M151" s="31">
        <v>1.28948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528.35</v>
      </c>
      <c r="D152" s="38">
        <v>527.11666666666667</v>
      </c>
      <c r="E152" s="38">
        <v>523.23333333333335</v>
      </c>
      <c r="F152" s="38">
        <v>518.11666666666667</v>
      </c>
      <c r="G152" s="38">
        <v>514.23333333333335</v>
      </c>
      <c r="H152" s="38">
        <v>532.23333333333335</v>
      </c>
      <c r="I152" s="38">
        <v>536.11666666666679</v>
      </c>
      <c r="J152" s="38">
        <v>541.23333333333335</v>
      </c>
      <c r="K152" s="31">
        <v>531</v>
      </c>
      <c r="L152" s="31">
        <v>522</v>
      </c>
      <c r="M152" s="31">
        <v>3.8186100000000001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1639.1</v>
      </c>
      <c r="D153" s="38">
        <v>1641.9333333333334</v>
      </c>
      <c r="E153" s="38">
        <v>1629.1666666666667</v>
      </c>
      <c r="F153" s="38">
        <v>1619.2333333333333</v>
      </c>
      <c r="G153" s="38">
        <v>1606.4666666666667</v>
      </c>
      <c r="H153" s="38">
        <v>1651.8666666666668</v>
      </c>
      <c r="I153" s="38">
        <v>1664.6333333333332</v>
      </c>
      <c r="J153" s="38">
        <v>1674.5666666666668</v>
      </c>
      <c r="K153" s="31">
        <v>1654.7</v>
      </c>
      <c r="L153" s="31">
        <v>1632</v>
      </c>
      <c r="M153" s="31">
        <v>0.31475999999999998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158.35</v>
      </c>
      <c r="D154" s="38">
        <v>159.26666666666668</v>
      </c>
      <c r="E154" s="38">
        <v>155.38333333333335</v>
      </c>
      <c r="F154" s="38">
        <v>152.41666666666669</v>
      </c>
      <c r="G154" s="38">
        <v>148.53333333333336</v>
      </c>
      <c r="H154" s="38">
        <v>162.23333333333335</v>
      </c>
      <c r="I154" s="38">
        <v>166.11666666666667</v>
      </c>
      <c r="J154" s="38">
        <v>169.08333333333334</v>
      </c>
      <c r="K154" s="31">
        <v>163.15</v>
      </c>
      <c r="L154" s="31">
        <v>156.30000000000001</v>
      </c>
      <c r="M154" s="31">
        <v>40.422800000000002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209.15</v>
      </c>
      <c r="D155" s="38">
        <v>209.41666666666666</v>
      </c>
      <c r="E155" s="38">
        <v>207.13333333333333</v>
      </c>
      <c r="F155" s="38">
        <v>205.11666666666667</v>
      </c>
      <c r="G155" s="38">
        <v>202.83333333333334</v>
      </c>
      <c r="H155" s="38">
        <v>211.43333333333331</v>
      </c>
      <c r="I155" s="38">
        <v>213.71666666666667</v>
      </c>
      <c r="J155" s="38">
        <v>215.73333333333329</v>
      </c>
      <c r="K155" s="31">
        <v>211.7</v>
      </c>
      <c r="L155" s="31">
        <v>207.4</v>
      </c>
      <c r="M155" s="31">
        <v>7.8237100000000002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84.7</v>
      </c>
      <c r="D156" s="38">
        <v>85.316666666666677</v>
      </c>
      <c r="E156" s="38">
        <v>83.733333333333348</v>
      </c>
      <c r="F156" s="38">
        <v>82.766666666666666</v>
      </c>
      <c r="G156" s="38">
        <v>81.183333333333337</v>
      </c>
      <c r="H156" s="38">
        <v>86.28333333333336</v>
      </c>
      <c r="I156" s="38">
        <v>87.866666666666703</v>
      </c>
      <c r="J156" s="38">
        <v>88.833333333333371</v>
      </c>
      <c r="K156" s="31">
        <v>86.9</v>
      </c>
      <c r="L156" s="31">
        <v>84.35</v>
      </c>
      <c r="M156" s="31">
        <v>46.988410000000002</v>
      </c>
      <c r="N156" s="1"/>
      <c r="O156" s="1"/>
    </row>
    <row r="157" spans="1:15" ht="12.75" customHeight="1">
      <c r="A157" s="33">
        <v>147</v>
      </c>
      <c r="B157" s="58" t="s">
        <v>852</v>
      </c>
      <c r="C157" s="31">
        <v>828.7</v>
      </c>
      <c r="D157" s="38">
        <v>825.80000000000007</v>
      </c>
      <c r="E157" s="38">
        <v>817.90000000000009</v>
      </c>
      <c r="F157" s="38">
        <v>807.1</v>
      </c>
      <c r="G157" s="38">
        <v>799.2</v>
      </c>
      <c r="H157" s="38">
        <v>836.60000000000014</v>
      </c>
      <c r="I157" s="38">
        <v>844.5</v>
      </c>
      <c r="J157" s="38">
        <v>855.30000000000018</v>
      </c>
      <c r="K157" s="31">
        <v>833.7</v>
      </c>
      <c r="L157" s="31">
        <v>815</v>
      </c>
      <c r="M157" s="31">
        <v>0.57396999999999998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3152.3</v>
      </c>
      <c r="D158" s="38">
        <v>3121.85</v>
      </c>
      <c r="E158" s="38">
        <v>3087.2</v>
      </c>
      <c r="F158" s="38">
        <v>3022.1</v>
      </c>
      <c r="G158" s="38">
        <v>2987.45</v>
      </c>
      <c r="H158" s="38">
        <v>3186.95</v>
      </c>
      <c r="I158" s="38">
        <v>3221.6000000000004</v>
      </c>
      <c r="J158" s="38">
        <v>3286.7</v>
      </c>
      <c r="K158" s="31">
        <v>3156.5</v>
      </c>
      <c r="L158" s="31">
        <v>3056.75</v>
      </c>
      <c r="M158" s="31">
        <v>5.45207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272.95</v>
      </c>
      <c r="D159" s="38">
        <v>272.08333333333331</v>
      </c>
      <c r="E159" s="38">
        <v>270.01666666666665</v>
      </c>
      <c r="F159" s="38">
        <v>267.08333333333331</v>
      </c>
      <c r="G159" s="38">
        <v>265.01666666666665</v>
      </c>
      <c r="H159" s="38">
        <v>275.01666666666665</v>
      </c>
      <c r="I159" s="38">
        <v>277.08333333333337</v>
      </c>
      <c r="J159" s="38">
        <v>280.01666666666665</v>
      </c>
      <c r="K159" s="31">
        <v>274.14999999999998</v>
      </c>
      <c r="L159" s="31">
        <v>269.14999999999998</v>
      </c>
      <c r="M159" s="31">
        <v>19.38691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385.4</v>
      </c>
      <c r="D160" s="38">
        <v>384.76666666666665</v>
      </c>
      <c r="E160" s="38">
        <v>379.5333333333333</v>
      </c>
      <c r="F160" s="38">
        <v>373.66666666666663</v>
      </c>
      <c r="G160" s="38">
        <v>368.43333333333328</v>
      </c>
      <c r="H160" s="38">
        <v>390.63333333333333</v>
      </c>
      <c r="I160" s="38">
        <v>395.86666666666667</v>
      </c>
      <c r="J160" s="38">
        <v>401.73333333333335</v>
      </c>
      <c r="K160" s="31">
        <v>390</v>
      </c>
      <c r="L160" s="31">
        <v>378.9</v>
      </c>
      <c r="M160" s="31">
        <v>1.6177999999999999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143.80000000000001</v>
      </c>
      <c r="D161" s="38">
        <v>144.04999999999998</v>
      </c>
      <c r="E161" s="38">
        <v>142.59999999999997</v>
      </c>
      <c r="F161" s="38">
        <v>141.39999999999998</v>
      </c>
      <c r="G161" s="38">
        <v>139.94999999999996</v>
      </c>
      <c r="H161" s="38">
        <v>145.24999999999997</v>
      </c>
      <c r="I161" s="38">
        <v>146.69999999999996</v>
      </c>
      <c r="J161" s="38">
        <v>147.89999999999998</v>
      </c>
      <c r="K161" s="31">
        <v>145.5</v>
      </c>
      <c r="L161" s="31">
        <v>142.85</v>
      </c>
      <c r="M161" s="31">
        <v>173.46713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546.25</v>
      </c>
      <c r="D162" s="38">
        <v>519.73333333333335</v>
      </c>
      <c r="E162" s="38">
        <v>487.7166666666667</v>
      </c>
      <c r="F162" s="38">
        <v>429.18333333333334</v>
      </c>
      <c r="G162" s="38">
        <v>397.16666666666669</v>
      </c>
      <c r="H162" s="38">
        <v>578.26666666666665</v>
      </c>
      <c r="I162" s="38">
        <v>610.2833333333333</v>
      </c>
      <c r="J162" s="38">
        <v>668.81666666666672</v>
      </c>
      <c r="K162" s="31">
        <v>551.75</v>
      </c>
      <c r="L162" s="31">
        <v>461.2</v>
      </c>
      <c r="M162" s="31">
        <v>134.06011000000001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4939.3500000000004</v>
      </c>
      <c r="D163" s="38">
        <v>4925.9833333333327</v>
      </c>
      <c r="E163" s="38">
        <v>4892.0166666666655</v>
      </c>
      <c r="F163" s="38">
        <v>4844.6833333333325</v>
      </c>
      <c r="G163" s="38">
        <v>4810.7166666666653</v>
      </c>
      <c r="H163" s="38">
        <v>4973.3166666666657</v>
      </c>
      <c r="I163" s="38">
        <v>5007.2833333333328</v>
      </c>
      <c r="J163" s="38">
        <v>5054.6166666666659</v>
      </c>
      <c r="K163" s="31">
        <v>4959.95</v>
      </c>
      <c r="L163" s="31">
        <v>4878.6499999999996</v>
      </c>
      <c r="M163" s="31">
        <v>0.30560999999999999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1124.7</v>
      </c>
      <c r="D164" s="38">
        <v>1132.45</v>
      </c>
      <c r="E164" s="38">
        <v>1112.25</v>
      </c>
      <c r="F164" s="38">
        <v>1099.8</v>
      </c>
      <c r="G164" s="38">
        <v>1079.5999999999999</v>
      </c>
      <c r="H164" s="38">
        <v>1144.9000000000001</v>
      </c>
      <c r="I164" s="38">
        <v>1165.1000000000004</v>
      </c>
      <c r="J164" s="38">
        <v>1177.5500000000002</v>
      </c>
      <c r="K164" s="31">
        <v>1152.6500000000001</v>
      </c>
      <c r="L164" s="31">
        <v>1120</v>
      </c>
      <c r="M164" s="31">
        <v>6.0234800000000002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250</v>
      </c>
      <c r="D165" s="38">
        <v>249.46666666666667</v>
      </c>
      <c r="E165" s="38">
        <v>246.03333333333333</v>
      </c>
      <c r="F165" s="38">
        <v>242.06666666666666</v>
      </c>
      <c r="G165" s="38">
        <v>238.63333333333333</v>
      </c>
      <c r="H165" s="38">
        <v>253.43333333333334</v>
      </c>
      <c r="I165" s="38">
        <v>256.86666666666667</v>
      </c>
      <c r="J165" s="38">
        <v>260.83333333333337</v>
      </c>
      <c r="K165" s="31">
        <v>252.9</v>
      </c>
      <c r="L165" s="31">
        <v>245.5</v>
      </c>
      <c r="M165" s="31">
        <v>12.330539999999999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168.05</v>
      </c>
      <c r="D166" s="38">
        <v>168.18333333333337</v>
      </c>
      <c r="E166" s="38">
        <v>165.96666666666673</v>
      </c>
      <c r="F166" s="38">
        <v>163.88333333333335</v>
      </c>
      <c r="G166" s="38">
        <v>161.66666666666671</v>
      </c>
      <c r="H166" s="38">
        <v>170.26666666666674</v>
      </c>
      <c r="I166" s="38">
        <v>172.48333333333338</v>
      </c>
      <c r="J166" s="38">
        <v>174.56666666666675</v>
      </c>
      <c r="K166" s="31">
        <v>170.4</v>
      </c>
      <c r="L166" s="31">
        <v>166.1</v>
      </c>
      <c r="M166" s="31">
        <v>18.03004</v>
      </c>
      <c r="N166" s="1"/>
      <c r="O166" s="1"/>
    </row>
    <row r="167" spans="1:15" ht="12.75" customHeight="1">
      <c r="A167" s="33">
        <v>157</v>
      </c>
      <c r="B167" s="58" t="s">
        <v>853</v>
      </c>
      <c r="C167" s="31">
        <v>704.25</v>
      </c>
      <c r="D167" s="38">
        <v>708.98333333333323</v>
      </c>
      <c r="E167" s="38">
        <v>687.96666666666647</v>
      </c>
      <c r="F167" s="38">
        <v>671.68333333333328</v>
      </c>
      <c r="G167" s="38">
        <v>650.66666666666652</v>
      </c>
      <c r="H167" s="38">
        <v>725.26666666666642</v>
      </c>
      <c r="I167" s="38">
        <v>746.28333333333308</v>
      </c>
      <c r="J167" s="38">
        <v>762.56666666666638</v>
      </c>
      <c r="K167" s="31">
        <v>730</v>
      </c>
      <c r="L167" s="31">
        <v>692.7</v>
      </c>
      <c r="M167" s="31">
        <v>7.2011200000000004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334.75</v>
      </c>
      <c r="D168" s="38">
        <v>335.2</v>
      </c>
      <c r="E168" s="38">
        <v>332.4</v>
      </c>
      <c r="F168" s="38">
        <v>330.05</v>
      </c>
      <c r="G168" s="38">
        <v>327.25</v>
      </c>
      <c r="H168" s="38">
        <v>337.54999999999995</v>
      </c>
      <c r="I168" s="38">
        <v>340.35</v>
      </c>
      <c r="J168" s="38">
        <v>342.69999999999993</v>
      </c>
      <c r="K168" s="31">
        <v>338</v>
      </c>
      <c r="L168" s="31">
        <v>332.85</v>
      </c>
      <c r="M168" s="31">
        <v>4.0990900000000003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142.6</v>
      </c>
      <c r="D169" s="38">
        <v>141.46666666666667</v>
      </c>
      <c r="E169" s="38">
        <v>138.43333333333334</v>
      </c>
      <c r="F169" s="38">
        <v>134.26666666666668</v>
      </c>
      <c r="G169" s="38">
        <v>131.23333333333335</v>
      </c>
      <c r="H169" s="38">
        <v>145.63333333333333</v>
      </c>
      <c r="I169" s="38">
        <v>148.66666666666669</v>
      </c>
      <c r="J169" s="38">
        <v>152.83333333333331</v>
      </c>
      <c r="K169" s="31">
        <v>144.5</v>
      </c>
      <c r="L169" s="31">
        <v>137.30000000000001</v>
      </c>
      <c r="M169" s="31">
        <v>145.41179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1285.95</v>
      </c>
      <c r="D170" s="38">
        <v>1284.3166666666666</v>
      </c>
      <c r="E170" s="38">
        <v>1278.6333333333332</v>
      </c>
      <c r="F170" s="38">
        <v>1271.3166666666666</v>
      </c>
      <c r="G170" s="38">
        <v>1265.6333333333332</v>
      </c>
      <c r="H170" s="38">
        <v>1291.6333333333332</v>
      </c>
      <c r="I170" s="38">
        <v>1297.3166666666666</v>
      </c>
      <c r="J170" s="38">
        <v>1304.6333333333332</v>
      </c>
      <c r="K170" s="31">
        <v>1290</v>
      </c>
      <c r="L170" s="31">
        <v>1277</v>
      </c>
      <c r="M170" s="31">
        <v>0.14179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124.6</v>
      </c>
      <c r="D171" s="38">
        <v>124.5</v>
      </c>
      <c r="E171" s="38">
        <v>123.1</v>
      </c>
      <c r="F171" s="38">
        <v>121.6</v>
      </c>
      <c r="G171" s="38">
        <v>120.19999999999999</v>
      </c>
      <c r="H171" s="38">
        <v>126</v>
      </c>
      <c r="I171" s="38">
        <v>127.4</v>
      </c>
      <c r="J171" s="38">
        <v>128.9</v>
      </c>
      <c r="K171" s="31">
        <v>125.9</v>
      </c>
      <c r="L171" s="31">
        <v>123</v>
      </c>
      <c r="M171" s="31">
        <v>202.34630000000001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2735.75</v>
      </c>
      <c r="D172" s="38">
        <v>2723.5666666666666</v>
      </c>
      <c r="E172" s="38">
        <v>2697.1333333333332</v>
      </c>
      <c r="F172" s="38">
        <v>2658.5166666666664</v>
      </c>
      <c r="G172" s="38">
        <v>2632.083333333333</v>
      </c>
      <c r="H172" s="38">
        <v>2762.1833333333334</v>
      </c>
      <c r="I172" s="38">
        <v>2788.6166666666668</v>
      </c>
      <c r="J172" s="38">
        <v>2827.2333333333336</v>
      </c>
      <c r="K172" s="31">
        <v>2750</v>
      </c>
      <c r="L172" s="31">
        <v>2684.95</v>
      </c>
      <c r="M172" s="31">
        <v>0.28678999999999999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3228.95</v>
      </c>
      <c r="D173" s="38">
        <v>3230.8666666666668</v>
      </c>
      <c r="E173" s="38">
        <v>3204.9333333333334</v>
      </c>
      <c r="F173" s="38">
        <v>3180.9166666666665</v>
      </c>
      <c r="G173" s="38">
        <v>3154.9833333333331</v>
      </c>
      <c r="H173" s="38">
        <v>3254.8833333333337</v>
      </c>
      <c r="I173" s="38">
        <v>3280.8166666666671</v>
      </c>
      <c r="J173" s="38">
        <v>3304.8333333333339</v>
      </c>
      <c r="K173" s="31">
        <v>3256.8</v>
      </c>
      <c r="L173" s="31">
        <v>3206.85</v>
      </c>
      <c r="M173" s="31">
        <v>0.21775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230.2</v>
      </c>
      <c r="D174" s="38">
        <v>229.79999999999998</v>
      </c>
      <c r="E174" s="38">
        <v>227.39999999999998</v>
      </c>
      <c r="F174" s="38">
        <v>224.6</v>
      </c>
      <c r="G174" s="38">
        <v>222.2</v>
      </c>
      <c r="H174" s="38">
        <v>232.59999999999997</v>
      </c>
      <c r="I174" s="38">
        <v>235</v>
      </c>
      <c r="J174" s="38">
        <v>237.79999999999995</v>
      </c>
      <c r="K174" s="31">
        <v>232.2</v>
      </c>
      <c r="L174" s="31">
        <v>227</v>
      </c>
      <c r="M174" s="31">
        <v>8.7588100000000004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1691.35</v>
      </c>
      <c r="D175" s="38">
        <v>1694.8666666666668</v>
      </c>
      <c r="E175" s="38">
        <v>1673.1333333333337</v>
      </c>
      <c r="F175" s="38">
        <v>1654.916666666667</v>
      </c>
      <c r="G175" s="38">
        <v>1633.1833333333338</v>
      </c>
      <c r="H175" s="38">
        <v>1713.0833333333335</v>
      </c>
      <c r="I175" s="38">
        <v>1734.8166666666666</v>
      </c>
      <c r="J175" s="38">
        <v>1753.0333333333333</v>
      </c>
      <c r="K175" s="31">
        <v>1716.6</v>
      </c>
      <c r="L175" s="31">
        <v>1676.65</v>
      </c>
      <c r="M175" s="31">
        <v>6.2679200000000002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1446.9</v>
      </c>
      <c r="D176" s="38">
        <v>1451.55</v>
      </c>
      <c r="E176" s="38">
        <v>1438.35</v>
      </c>
      <c r="F176" s="38">
        <v>1429.8</v>
      </c>
      <c r="G176" s="38">
        <v>1416.6</v>
      </c>
      <c r="H176" s="38">
        <v>1460.1</v>
      </c>
      <c r="I176" s="38">
        <v>1473.3000000000002</v>
      </c>
      <c r="J176" s="38">
        <v>1481.85</v>
      </c>
      <c r="K176" s="31">
        <v>1464.75</v>
      </c>
      <c r="L176" s="31">
        <v>1443</v>
      </c>
      <c r="M176" s="31">
        <v>0.32865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792.95</v>
      </c>
      <c r="D177" s="38">
        <v>790.7833333333333</v>
      </c>
      <c r="E177" s="38">
        <v>782.16666666666663</v>
      </c>
      <c r="F177" s="38">
        <v>771.38333333333333</v>
      </c>
      <c r="G177" s="38">
        <v>762.76666666666665</v>
      </c>
      <c r="H177" s="38">
        <v>801.56666666666661</v>
      </c>
      <c r="I177" s="38">
        <v>810.18333333333339</v>
      </c>
      <c r="J177" s="38">
        <v>820.96666666666658</v>
      </c>
      <c r="K177" s="31">
        <v>799.4</v>
      </c>
      <c r="L177" s="31">
        <v>780</v>
      </c>
      <c r="M177" s="31">
        <v>11.15483</v>
      </c>
      <c r="N177" s="1"/>
      <c r="O177" s="1"/>
    </row>
    <row r="178" spans="1:15" ht="12.75" customHeight="1">
      <c r="A178" s="33">
        <v>168</v>
      </c>
      <c r="B178" s="58" t="s">
        <v>859</v>
      </c>
      <c r="C178" s="31">
        <v>697.7</v>
      </c>
      <c r="D178" s="38">
        <v>699.36666666666667</v>
      </c>
      <c r="E178" s="38">
        <v>690.33333333333337</v>
      </c>
      <c r="F178" s="38">
        <v>682.9666666666667</v>
      </c>
      <c r="G178" s="38">
        <v>673.93333333333339</v>
      </c>
      <c r="H178" s="38">
        <v>706.73333333333335</v>
      </c>
      <c r="I178" s="38">
        <v>715.76666666666665</v>
      </c>
      <c r="J178" s="38">
        <v>723.13333333333333</v>
      </c>
      <c r="K178" s="31">
        <v>708.4</v>
      </c>
      <c r="L178" s="31">
        <v>692</v>
      </c>
      <c r="M178" s="31">
        <v>3.28078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1766.55</v>
      </c>
      <c r="D179" s="38">
        <v>1746.4833333333333</v>
      </c>
      <c r="E179" s="38">
        <v>1720.6666666666667</v>
      </c>
      <c r="F179" s="38">
        <v>1674.7833333333333</v>
      </c>
      <c r="G179" s="38">
        <v>1648.9666666666667</v>
      </c>
      <c r="H179" s="38">
        <v>1792.3666666666668</v>
      </c>
      <c r="I179" s="38">
        <v>1818.1833333333334</v>
      </c>
      <c r="J179" s="38">
        <v>1864.0666666666668</v>
      </c>
      <c r="K179" s="31">
        <v>1772.3</v>
      </c>
      <c r="L179" s="31">
        <v>1700.6</v>
      </c>
      <c r="M179" s="31">
        <v>4.2181600000000001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62.85</v>
      </c>
      <c r="D180" s="38">
        <v>63.04999999999999</v>
      </c>
      <c r="E180" s="38">
        <v>61.999999999999986</v>
      </c>
      <c r="F180" s="38">
        <v>61.15</v>
      </c>
      <c r="G180" s="38">
        <v>60.099999999999994</v>
      </c>
      <c r="H180" s="38">
        <v>63.899999999999977</v>
      </c>
      <c r="I180" s="38">
        <v>64.949999999999974</v>
      </c>
      <c r="J180" s="38">
        <v>65.799999999999969</v>
      </c>
      <c r="K180" s="31">
        <v>64.099999999999994</v>
      </c>
      <c r="L180" s="31">
        <v>62.2</v>
      </c>
      <c r="M180" s="31">
        <v>75.672619999999995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1375.5</v>
      </c>
      <c r="D181" s="38">
        <v>1377.8666666666668</v>
      </c>
      <c r="E181" s="38">
        <v>1365.7333333333336</v>
      </c>
      <c r="F181" s="38">
        <v>1355.9666666666667</v>
      </c>
      <c r="G181" s="38">
        <v>1343.8333333333335</v>
      </c>
      <c r="H181" s="38">
        <v>1387.6333333333337</v>
      </c>
      <c r="I181" s="38">
        <v>1399.7666666666669</v>
      </c>
      <c r="J181" s="38">
        <v>1409.5333333333338</v>
      </c>
      <c r="K181" s="31">
        <v>1390</v>
      </c>
      <c r="L181" s="31">
        <v>1368.1</v>
      </c>
      <c r="M181" s="31">
        <v>0.42154999999999998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2100.6999999999998</v>
      </c>
      <c r="D182" s="38">
        <v>2111.9166666666665</v>
      </c>
      <c r="E182" s="38">
        <v>2078.833333333333</v>
      </c>
      <c r="F182" s="38">
        <v>2056.9666666666667</v>
      </c>
      <c r="G182" s="38">
        <v>2023.8833333333332</v>
      </c>
      <c r="H182" s="38">
        <v>2133.7833333333328</v>
      </c>
      <c r="I182" s="38">
        <v>2166.8666666666659</v>
      </c>
      <c r="J182" s="38">
        <v>2188.7333333333327</v>
      </c>
      <c r="K182" s="31">
        <v>2145</v>
      </c>
      <c r="L182" s="31">
        <v>2090.0500000000002</v>
      </c>
      <c r="M182" s="31">
        <v>0.64168000000000003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490.1</v>
      </c>
      <c r="D183" s="38">
        <v>491.0333333333333</v>
      </c>
      <c r="E183" s="38">
        <v>487.36666666666662</v>
      </c>
      <c r="F183" s="38">
        <v>484.63333333333333</v>
      </c>
      <c r="G183" s="38">
        <v>480.96666666666664</v>
      </c>
      <c r="H183" s="38">
        <v>493.76666666666659</v>
      </c>
      <c r="I183" s="38">
        <v>497.43333333333334</v>
      </c>
      <c r="J183" s="38">
        <v>500.16666666666657</v>
      </c>
      <c r="K183" s="31">
        <v>494.7</v>
      </c>
      <c r="L183" s="31">
        <v>488.3</v>
      </c>
      <c r="M183" s="31">
        <v>1.0158100000000001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1011.9</v>
      </c>
      <c r="D184" s="38">
        <v>1009.2666666666668</v>
      </c>
      <c r="E184" s="38">
        <v>1004.5333333333335</v>
      </c>
      <c r="F184" s="38">
        <v>997.16666666666674</v>
      </c>
      <c r="G184" s="38">
        <v>992.43333333333351</v>
      </c>
      <c r="H184" s="38">
        <v>1016.6333333333336</v>
      </c>
      <c r="I184" s="38">
        <v>1021.3666666666669</v>
      </c>
      <c r="J184" s="38">
        <v>1028.7333333333336</v>
      </c>
      <c r="K184" s="31">
        <v>1014</v>
      </c>
      <c r="L184" s="31">
        <v>1001.9</v>
      </c>
      <c r="M184" s="31">
        <v>5.9942399999999996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544.54999999999995</v>
      </c>
      <c r="D185" s="38">
        <v>544.16666666666663</v>
      </c>
      <c r="E185" s="38">
        <v>538.5333333333333</v>
      </c>
      <c r="F185" s="38">
        <v>532.51666666666665</v>
      </c>
      <c r="G185" s="38">
        <v>526.88333333333333</v>
      </c>
      <c r="H185" s="38">
        <v>550.18333333333328</v>
      </c>
      <c r="I185" s="38">
        <v>555.81666666666672</v>
      </c>
      <c r="J185" s="38">
        <v>561.83333333333326</v>
      </c>
      <c r="K185" s="31">
        <v>549.79999999999995</v>
      </c>
      <c r="L185" s="31">
        <v>538.15</v>
      </c>
      <c r="M185" s="31">
        <v>3.0371000000000001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1644.5</v>
      </c>
      <c r="D186" s="38">
        <v>1642.3833333333332</v>
      </c>
      <c r="E186" s="38">
        <v>1618.1166666666663</v>
      </c>
      <c r="F186" s="38">
        <v>1591.7333333333331</v>
      </c>
      <c r="G186" s="38">
        <v>1567.4666666666662</v>
      </c>
      <c r="H186" s="38">
        <v>1668.7666666666664</v>
      </c>
      <c r="I186" s="38">
        <v>1693.0333333333333</v>
      </c>
      <c r="J186" s="38">
        <v>1719.4166666666665</v>
      </c>
      <c r="K186" s="31">
        <v>1666.65</v>
      </c>
      <c r="L186" s="31">
        <v>1616</v>
      </c>
      <c r="M186" s="31">
        <v>2.4381300000000001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310.95</v>
      </c>
      <c r="D187" s="38">
        <v>311.81666666666666</v>
      </c>
      <c r="E187" s="38">
        <v>308.63333333333333</v>
      </c>
      <c r="F187" s="38">
        <v>306.31666666666666</v>
      </c>
      <c r="G187" s="38">
        <v>303.13333333333333</v>
      </c>
      <c r="H187" s="38">
        <v>314.13333333333333</v>
      </c>
      <c r="I187" s="38">
        <v>317.31666666666661</v>
      </c>
      <c r="J187" s="38">
        <v>319.63333333333333</v>
      </c>
      <c r="K187" s="31">
        <v>315</v>
      </c>
      <c r="L187" s="31">
        <v>309.5</v>
      </c>
      <c r="M187" s="31">
        <v>9.4987499999999994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472.8</v>
      </c>
      <c r="D188" s="38">
        <v>473.98333333333335</v>
      </c>
      <c r="E188" s="38">
        <v>467.01666666666671</v>
      </c>
      <c r="F188" s="38">
        <v>461.23333333333335</v>
      </c>
      <c r="G188" s="38">
        <v>454.26666666666671</v>
      </c>
      <c r="H188" s="38">
        <v>479.76666666666671</v>
      </c>
      <c r="I188" s="38">
        <v>486.73333333333341</v>
      </c>
      <c r="J188" s="38">
        <v>492.51666666666671</v>
      </c>
      <c r="K188" s="31">
        <v>480.95</v>
      </c>
      <c r="L188" s="31">
        <v>468.2</v>
      </c>
      <c r="M188" s="31">
        <v>6.1540100000000004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1838.5</v>
      </c>
      <c r="D189" s="38">
        <v>1838.1666666666667</v>
      </c>
      <c r="E189" s="38">
        <v>1817.3333333333335</v>
      </c>
      <c r="F189" s="38">
        <v>1796.1666666666667</v>
      </c>
      <c r="G189" s="38">
        <v>1775.3333333333335</v>
      </c>
      <c r="H189" s="38">
        <v>1859.3333333333335</v>
      </c>
      <c r="I189" s="38">
        <v>1880.166666666667</v>
      </c>
      <c r="J189" s="38">
        <v>1901.3333333333335</v>
      </c>
      <c r="K189" s="31">
        <v>1859</v>
      </c>
      <c r="L189" s="31">
        <v>1817</v>
      </c>
      <c r="M189" s="31">
        <v>5.9602000000000004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771.55</v>
      </c>
      <c r="D190" s="38">
        <v>769.98333333333323</v>
      </c>
      <c r="E190" s="38">
        <v>765.11666666666645</v>
      </c>
      <c r="F190" s="38">
        <v>758.68333333333317</v>
      </c>
      <c r="G190" s="38">
        <v>753.81666666666638</v>
      </c>
      <c r="H190" s="38">
        <v>776.41666666666652</v>
      </c>
      <c r="I190" s="38">
        <v>781.2833333333333</v>
      </c>
      <c r="J190" s="38">
        <v>787.71666666666658</v>
      </c>
      <c r="K190" s="31">
        <v>774.85</v>
      </c>
      <c r="L190" s="31">
        <v>763.55</v>
      </c>
      <c r="M190" s="31">
        <v>3.0995900000000001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376.15</v>
      </c>
      <c r="D191" s="38">
        <v>375.56666666666666</v>
      </c>
      <c r="E191" s="38">
        <v>372.13333333333333</v>
      </c>
      <c r="F191" s="38">
        <v>368.11666666666667</v>
      </c>
      <c r="G191" s="38">
        <v>364.68333333333334</v>
      </c>
      <c r="H191" s="38">
        <v>379.58333333333331</v>
      </c>
      <c r="I191" s="38">
        <v>383.01666666666659</v>
      </c>
      <c r="J191" s="38">
        <v>387.0333333333333</v>
      </c>
      <c r="K191" s="31">
        <v>379</v>
      </c>
      <c r="L191" s="31">
        <v>371.55</v>
      </c>
      <c r="M191" s="31">
        <v>2.2452700000000001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2194.4499999999998</v>
      </c>
      <c r="D192" s="38">
        <v>2209.0166666666664</v>
      </c>
      <c r="E192" s="38">
        <v>2175.583333333333</v>
      </c>
      <c r="F192" s="38">
        <v>2156.7166666666667</v>
      </c>
      <c r="G192" s="38">
        <v>2123.2833333333333</v>
      </c>
      <c r="H192" s="38">
        <v>2227.8833333333328</v>
      </c>
      <c r="I192" s="38">
        <v>2261.3166666666662</v>
      </c>
      <c r="J192" s="38">
        <v>2280.1833333333325</v>
      </c>
      <c r="K192" s="31">
        <v>2242.4499999999998</v>
      </c>
      <c r="L192" s="31">
        <v>2190.15</v>
      </c>
      <c r="M192" s="31">
        <v>0.51917999999999997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740.45</v>
      </c>
      <c r="D193" s="38">
        <v>740.65</v>
      </c>
      <c r="E193" s="38">
        <v>734.9</v>
      </c>
      <c r="F193" s="38">
        <v>729.35</v>
      </c>
      <c r="G193" s="38">
        <v>723.6</v>
      </c>
      <c r="H193" s="38">
        <v>746.19999999999993</v>
      </c>
      <c r="I193" s="38">
        <v>751.94999999999993</v>
      </c>
      <c r="J193" s="38">
        <v>757.49999999999989</v>
      </c>
      <c r="K193" s="31">
        <v>746.4</v>
      </c>
      <c r="L193" s="31">
        <v>735.1</v>
      </c>
      <c r="M193" s="31">
        <v>1.1338600000000001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288.95</v>
      </c>
      <c r="D194" s="38">
        <v>287.2833333333333</v>
      </c>
      <c r="E194" s="38">
        <v>279.66666666666663</v>
      </c>
      <c r="F194" s="38">
        <v>270.38333333333333</v>
      </c>
      <c r="G194" s="38">
        <v>262.76666666666665</v>
      </c>
      <c r="H194" s="38">
        <v>296.56666666666661</v>
      </c>
      <c r="I194" s="38">
        <v>304.18333333333328</v>
      </c>
      <c r="J194" s="38">
        <v>313.46666666666658</v>
      </c>
      <c r="K194" s="31">
        <v>294.89999999999998</v>
      </c>
      <c r="L194" s="31">
        <v>278</v>
      </c>
      <c r="M194" s="31">
        <v>14.992889999999999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3002.45</v>
      </c>
      <c r="D195" s="38">
        <v>3013.4666666666667</v>
      </c>
      <c r="E195" s="38">
        <v>2963.9333333333334</v>
      </c>
      <c r="F195" s="38">
        <v>2925.4166666666665</v>
      </c>
      <c r="G195" s="38">
        <v>2875.8833333333332</v>
      </c>
      <c r="H195" s="38">
        <v>3051.9833333333336</v>
      </c>
      <c r="I195" s="38">
        <v>3101.5166666666673</v>
      </c>
      <c r="J195" s="38">
        <v>3140.0333333333338</v>
      </c>
      <c r="K195" s="31">
        <v>3063</v>
      </c>
      <c r="L195" s="31">
        <v>2974.95</v>
      </c>
      <c r="M195" s="31">
        <v>1.02712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462.15</v>
      </c>
      <c r="D196" s="38">
        <v>463.45</v>
      </c>
      <c r="E196" s="38">
        <v>457.7</v>
      </c>
      <c r="F196" s="38">
        <v>453.25</v>
      </c>
      <c r="G196" s="38">
        <v>447.5</v>
      </c>
      <c r="H196" s="38">
        <v>467.9</v>
      </c>
      <c r="I196" s="38">
        <v>473.65</v>
      </c>
      <c r="J196" s="38">
        <v>478.09999999999997</v>
      </c>
      <c r="K196" s="31">
        <v>469.2</v>
      </c>
      <c r="L196" s="31">
        <v>459</v>
      </c>
      <c r="M196" s="31">
        <v>20.368960000000001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634.29999999999995</v>
      </c>
      <c r="D197" s="38">
        <v>637.01666666666665</v>
      </c>
      <c r="E197" s="38">
        <v>622.0333333333333</v>
      </c>
      <c r="F197" s="38">
        <v>609.76666666666665</v>
      </c>
      <c r="G197" s="38">
        <v>594.7833333333333</v>
      </c>
      <c r="H197" s="38">
        <v>649.2833333333333</v>
      </c>
      <c r="I197" s="38">
        <v>664.26666666666665</v>
      </c>
      <c r="J197" s="38">
        <v>676.5333333333333</v>
      </c>
      <c r="K197" s="31">
        <v>652</v>
      </c>
      <c r="L197" s="31">
        <v>624.75</v>
      </c>
      <c r="M197" s="31">
        <v>22.482949999999999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135.15</v>
      </c>
      <c r="D198" s="38">
        <v>134.63333333333333</v>
      </c>
      <c r="E198" s="38">
        <v>131.61666666666665</v>
      </c>
      <c r="F198" s="38">
        <v>128.08333333333331</v>
      </c>
      <c r="G198" s="38">
        <v>125.06666666666663</v>
      </c>
      <c r="H198" s="38">
        <v>138.16666666666666</v>
      </c>
      <c r="I198" s="38">
        <v>141.18333333333331</v>
      </c>
      <c r="J198" s="38">
        <v>144.71666666666667</v>
      </c>
      <c r="K198" s="31">
        <v>137.65</v>
      </c>
      <c r="L198" s="31">
        <v>131.1</v>
      </c>
      <c r="M198" s="31">
        <v>73.619230000000002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188.95</v>
      </c>
      <c r="D199" s="38">
        <v>190.15</v>
      </c>
      <c r="E199" s="38">
        <v>186.85000000000002</v>
      </c>
      <c r="F199" s="38">
        <v>184.75000000000003</v>
      </c>
      <c r="G199" s="38">
        <v>181.45000000000005</v>
      </c>
      <c r="H199" s="38">
        <v>192.25</v>
      </c>
      <c r="I199" s="38">
        <v>195.55</v>
      </c>
      <c r="J199" s="38">
        <v>197.64999999999998</v>
      </c>
      <c r="K199" s="31">
        <v>193.45</v>
      </c>
      <c r="L199" s="31">
        <v>188.05</v>
      </c>
      <c r="M199" s="31">
        <v>61.441659999999999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280.05</v>
      </c>
      <c r="D200" s="38">
        <v>283.23333333333335</v>
      </c>
      <c r="E200" s="38">
        <v>275.06666666666672</v>
      </c>
      <c r="F200" s="38">
        <v>270.08333333333337</v>
      </c>
      <c r="G200" s="38">
        <v>261.91666666666674</v>
      </c>
      <c r="H200" s="38">
        <v>288.2166666666667</v>
      </c>
      <c r="I200" s="38">
        <v>296.38333333333333</v>
      </c>
      <c r="J200" s="38">
        <v>301.36666666666667</v>
      </c>
      <c r="K200" s="31">
        <v>291.39999999999998</v>
      </c>
      <c r="L200" s="31">
        <v>278.25</v>
      </c>
      <c r="M200" s="31">
        <v>30.27037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1744.2</v>
      </c>
      <c r="D201" s="38">
        <v>1752.0166666666667</v>
      </c>
      <c r="E201" s="38">
        <v>1732.1833333333334</v>
      </c>
      <c r="F201" s="38">
        <v>1720.1666666666667</v>
      </c>
      <c r="G201" s="38">
        <v>1700.3333333333335</v>
      </c>
      <c r="H201" s="38">
        <v>1764.0333333333333</v>
      </c>
      <c r="I201" s="38">
        <v>1783.8666666666668</v>
      </c>
      <c r="J201" s="38">
        <v>1795.8833333333332</v>
      </c>
      <c r="K201" s="31">
        <v>1771.85</v>
      </c>
      <c r="L201" s="31">
        <v>1740</v>
      </c>
      <c r="M201" s="31">
        <v>1.07192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919.85</v>
      </c>
      <c r="D202" s="38">
        <v>922.68333333333339</v>
      </c>
      <c r="E202" s="38">
        <v>915.16666666666674</v>
      </c>
      <c r="F202" s="38">
        <v>910.48333333333335</v>
      </c>
      <c r="G202" s="38">
        <v>902.9666666666667</v>
      </c>
      <c r="H202" s="38">
        <v>927.36666666666679</v>
      </c>
      <c r="I202" s="38">
        <v>934.88333333333344</v>
      </c>
      <c r="J202" s="38">
        <v>939.56666666666683</v>
      </c>
      <c r="K202" s="31">
        <v>930.2</v>
      </c>
      <c r="L202" s="31">
        <v>918</v>
      </c>
      <c r="M202" s="31">
        <v>2.4173100000000001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1353</v>
      </c>
      <c r="D203" s="38">
        <v>1358.7333333333333</v>
      </c>
      <c r="E203" s="38">
        <v>1342.4666666666667</v>
      </c>
      <c r="F203" s="38">
        <v>1331.9333333333334</v>
      </c>
      <c r="G203" s="38">
        <v>1315.6666666666667</v>
      </c>
      <c r="H203" s="38">
        <v>1369.2666666666667</v>
      </c>
      <c r="I203" s="38">
        <v>1385.5333333333335</v>
      </c>
      <c r="J203" s="38">
        <v>1396.0666666666666</v>
      </c>
      <c r="K203" s="31">
        <v>1375</v>
      </c>
      <c r="L203" s="31">
        <v>1348.2</v>
      </c>
      <c r="M203" s="31">
        <v>10.07504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1235.8499999999999</v>
      </c>
      <c r="D204" s="38">
        <v>1233.6499999999999</v>
      </c>
      <c r="E204" s="38">
        <v>1224.8999999999996</v>
      </c>
      <c r="F204" s="38">
        <v>1213.9499999999998</v>
      </c>
      <c r="G204" s="38">
        <v>1205.1999999999996</v>
      </c>
      <c r="H204" s="38">
        <v>1244.5999999999997</v>
      </c>
      <c r="I204" s="38">
        <v>1253.3500000000001</v>
      </c>
      <c r="J204" s="38">
        <v>1264.2999999999997</v>
      </c>
      <c r="K204" s="31">
        <v>1242.4000000000001</v>
      </c>
      <c r="L204" s="31">
        <v>1222.7</v>
      </c>
      <c r="M204" s="31">
        <v>17.67709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2457.1</v>
      </c>
      <c r="D205" s="38">
        <v>2462.1333333333332</v>
      </c>
      <c r="E205" s="38">
        <v>2440.9666666666662</v>
      </c>
      <c r="F205" s="38">
        <v>2424.833333333333</v>
      </c>
      <c r="G205" s="38">
        <v>2403.6666666666661</v>
      </c>
      <c r="H205" s="38">
        <v>2478.2666666666664</v>
      </c>
      <c r="I205" s="38">
        <v>2499.4333333333334</v>
      </c>
      <c r="J205" s="38">
        <v>2515.5666666666666</v>
      </c>
      <c r="K205" s="31">
        <v>2483.3000000000002</v>
      </c>
      <c r="L205" s="31">
        <v>2446</v>
      </c>
      <c r="M205" s="31">
        <v>1.7631699999999999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1595.5</v>
      </c>
      <c r="D206" s="38">
        <v>1590.1333333333332</v>
      </c>
      <c r="E206" s="38">
        <v>1580.2666666666664</v>
      </c>
      <c r="F206" s="38">
        <v>1565.0333333333333</v>
      </c>
      <c r="G206" s="38">
        <v>1555.1666666666665</v>
      </c>
      <c r="H206" s="38">
        <v>1605.3666666666663</v>
      </c>
      <c r="I206" s="38">
        <v>1615.2333333333331</v>
      </c>
      <c r="J206" s="38">
        <v>1630.4666666666662</v>
      </c>
      <c r="K206" s="31">
        <v>1600</v>
      </c>
      <c r="L206" s="31">
        <v>1574.9</v>
      </c>
      <c r="M206" s="31">
        <v>281.60455000000002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647.54999999999995</v>
      </c>
      <c r="D207" s="38">
        <v>646.01666666666665</v>
      </c>
      <c r="E207" s="38">
        <v>640.83333333333326</v>
      </c>
      <c r="F207" s="38">
        <v>634.11666666666656</v>
      </c>
      <c r="G207" s="38">
        <v>628.93333333333317</v>
      </c>
      <c r="H207" s="38">
        <v>652.73333333333335</v>
      </c>
      <c r="I207" s="38">
        <v>657.91666666666674</v>
      </c>
      <c r="J207" s="38">
        <v>664.63333333333344</v>
      </c>
      <c r="K207" s="31">
        <v>651.20000000000005</v>
      </c>
      <c r="L207" s="31">
        <v>639.29999999999995</v>
      </c>
      <c r="M207" s="31">
        <v>28.983229999999999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2938</v>
      </c>
      <c r="D208" s="38">
        <v>2936.6166666666668</v>
      </c>
      <c r="E208" s="38">
        <v>2918.2333333333336</v>
      </c>
      <c r="F208" s="38">
        <v>2898.4666666666667</v>
      </c>
      <c r="G208" s="38">
        <v>2880.0833333333335</v>
      </c>
      <c r="H208" s="38">
        <v>2956.3833333333337</v>
      </c>
      <c r="I208" s="38">
        <v>2974.7666666666669</v>
      </c>
      <c r="J208" s="38">
        <v>2994.5333333333338</v>
      </c>
      <c r="K208" s="31">
        <v>2955</v>
      </c>
      <c r="L208" s="31">
        <v>2916.85</v>
      </c>
      <c r="M208" s="31">
        <v>2.7591600000000001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78.8</v>
      </c>
      <c r="D209" s="38">
        <v>79.316666666666663</v>
      </c>
      <c r="E209" s="38">
        <v>77.683333333333323</v>
      </c>
      <c r="F209" s="38">
        <v>76.566666666666663</v>
      </c>
      <c r="G209" s="38">
        <v>74.933333333333323</v>
      </c>
      <c r="H209" s="38">
        <v>80.433333333333323</v>
      </c>
      <c r="I209" s="38">
        <v>82.066666666666649</v>
      </c>
      <c r="J209" s="38">
        <v>83.183333333333323</v>
      </c>
      <c r="K209" s="31">
        <v>80.95</v>
      </c>
      <c r="L209" s="31">
        <v>78.2</v>
      </c>
      <c r="M209" s="31">
        <v>196.72810999999999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311.89999999999998</v>
      </c>
      <c r="D210" s="38">
        <v>313.11666666666667</v>
      </c>
      <c r="E210" s="38">
        <v>309.18333333333334</v>
      </c>
      <c r="F210" s="38">
        <v>306.46666666666664</v>
      </c>
      <c r="G210" s="38">
        <v>302.5333333333333</v>
      </c>
      <c r="H210" s="38">
        <v>315.83333333333337</v>
      </c>
      <c r="I210" s="38">
        <v>319.76666666666677</v>
      </c>
      <c r="J210" s="38">
        <v>322.48333333333341</v>
      </c>
      <c r="K210" s="31">
        <v>317.05</v>
      </c>
      <c r="L210" s="31">
        <v>310.39999999999998</v>
      </c>
      <c r="M210" s="31">
        <v>5.7983799999999999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478.15</v>
      </c>
      <c r="D211" s="38">
        <v>479.09999999999997</v>
      </c>
      <c r="E211" s="38">
        <v>473.29999999999995</v>
      </c>
      <c r="F211" s="38">
        <v>468.45</v>
      </c>
      <c r="G211" s="38">
        <v>462.65</v>
      </c>
      <c r="H211" s="38">
        <v>483.94999999999993</v>
      </c>
      <c r="I211" s="38">
        <v>489.75</v>
      </c>
      <c r="J211" s="38">
        <v>494.59999999999991</v>
      </c>
      <c r="K211" s="31">
        <v>484.9</v>
      </c>
      <c r="L211" s="31">
        <v>474.25</v>
      </c>
      <c r="M211" s="31">
        <v>51.382460000000002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1021.85</v>
      </c>
      <c r="D212" s="38">
        <v>1034.1000000000001</v>
      </c>
      <c r="E212" s="38">
        <v>1003.3000000000002</v>
      </c>
      <c r="F212" s="38">
        <v>984.75</v>
      </c>
      <c r="G212" s="38">
        <v>953.95</v>
      </c>
      <c r="H212" s="38">
        <v>1052.6500000000003</v>
      </c>
      <c r="I212" s="38">
        <v>1083.45</v>
      </c>
      <c r="J212" s="38">
        <v>1102.0000000000005</v>
      </c>
      <c r="K212" s="31">
        <v>1064.9000000000001</v>
      </c>
      <c r="L212" s="31">
        <v>1015.55</v>
      </c>
      <c r="M212" s="31">
        <v>1.34667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3989.45</v>
      </c>
      <c r="D213" s="38">
        <v>3979.7333333333336</v>
      </c>
      <c r="E213" s="38">
        <v>3960.7666666666673</v>
      </c>
      <c r="F213" s="38">
        <v>3932.0833333333339</v>
      </c>
      <c r="G213" s="38">
        <v>3913.1166666666677</v>
      </c>
      <c r="H213" s="38">
        <v>4008.416666666667</v>
      </c>
      <c r="I213" s="38">
        <v>4027.3833333333332</v>
      </c>
      <c r="J213" s="38">
        <v>4056.0666666666666</v>
      </c>
      <c r="K213" s="31">
        <v>3998.7</v>
      </c>
      <c r="L213" s="31">
        <v>3951.05</v>
      </c>
      <c r="M213" s="31">
        <v>6.0782600000000002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163.75</v>
      </c>
      <c r="D214" s="38">
        <v>165.08333333333334</v>
      </c>
      <c r="E214" s="38">
        <v>161.2166666666667</v>
      </c>
      <c r="F214" s="38">
        <v>158.68333333333337</v>
      </c>
      <c r="G214" s="38">
        <v>154.81666666666672</v>
      </c>
      <c r="H214" s="38">
        <v>167.61666666666667</v>
      </c>
      <c r="I214" s="38">
        <v>171.48333333333329</v>
      </c>
      <c r="J214" s="38">
        <v>174.01666666666665</v>
      </c>
      <c r="K214" s="31">
        <v>168.95</v>
      </c>
      <c r="L214" s="31">
        <v>162.55000000000001</v>
      </c>
      <c r="M214" s="31">
        <v>58.588990000000003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254.7</v>
      </c>
      <c r="D215" s="38">
        <v>253.15</v>
      </c>
      <c r="E215" s="38">
        <v>251.3</v>
      </c>
      <c r="F215" s="38">
        <v>247.9</v>
      </c>
      <c r="G215" s="38">
        <v>246.05</v>
      </c>
      <c r="H215" s="38">
        <v>256.55</v>
      </c>
      <c r="I215" s="38">
        <v>258.39999999999998</v>
      </c>
      <c r="J215" s="38">
        <v>261.8</v>
      </c>
      <c r="K215" s="31">
        <v>255</v>
      </c>
      <c r="L215" s="31">
        <v>249.75</v>
      </c>
      <c r="M215" s="31">
        <v>28.17221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2523.5</v>
      </c>
      <c r="D216" s="38">
        <v>2519.0166666666669</v>
      </c>
      <c r="E216" s="38">
        <v>2511.9333333333338</v>
      </c>
      <c r="F216" s="38">
        <v>2500.3666666666668</v>
      </c>
      <c r="G216" s="38">
        <v>2493.2833333333338</v>
      </c>
      <c r="H216" s="38">
        <v>2530.5833333333339</v>
      </c>
      <c r="I216" s="38">
        <v>2537.666666666667</v>
      </c>
      <c r="J216" s="38">
        <v>2549.233333333334</v>
      </c>
      <c r="K216" s="31">
        <v>2526.1</v>
      </c>
      <c r="L216" s="31">
        <v>2507.4499999999998</v>
      </c>
      <c r="M216" s="31">
        <v>10.941459999999999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321.45</v>
      </c>
      <c r="D217" s="38">
        <v>322.48333333333335</v>
      </c>
      <c r="E217" s="38">
        <v>319.9666666666667</v>
      </c>
      <c r="F217" s="38">
        <v>318.48333333333335</v>
      </c>
      <c r="G217" s="38">
        <v>315.9666666666667</v>
      </c>
      <c r="H217" s="38">
        <v>323.9666666666667</v>
      </c>
      <c r="I217" s="38">
        <v>326.48333333333335</v>
      </c>
      <c r="J217" s="38">
        <v>327.9666666666667</v>
      </c>
      <c r="K217" s="31">
        <v>325</v>
      </c>
      <c r="L217" s="31">
        <v>321</v>
      </c>
      <c r="M217" s="31">
        <v>2.9181599999999999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4352</v>
      </c>
      <c r="D218" s="38">
        <v>4359.3499999999995</v>
      </c>
      <c r="E218" s="38">
        <v>4244.0499999999993</v>
      </c>
      <c r="F218" s="38">
        <v>4136.0999999999995</v>
      </c>
      <c r="G218" s="38">
        <v>4020.7999999999993</v>
      </c>
      <c r="H218" s="38">
        <v>4467.2999999999993</v>
      </c>
      <c r="I218" s="38">
        <v>4582.6000000000004</v>
      </c>
      <c r="J218" s="38">
        <v>4690.5499999999993</v>
      </c>
      <c r="K218" s="31">
        <v>4474.6499999999996</v>
      </c>
      <c r="L218" s="31">
        <v>4251.3999999999996</v>
      </c>
      <c r="M218" s="31">
        <v>0.38433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584.85</v>
      </c>
      <c r="D219" s="38">
        <v>583.44999999999993</v>
      </c>
      <c r="E219" s="38">
        <v>578.89999999999986</v>
      </c>
      <c r="F219" s="38">
        <v>572.94999999999993</v>
      </c>
      <c r="G219" s="38">
        <v>568.39999999999986</v>
      </c>
      <c r="H219" s="38">
        <v>589.39999999999986</v>
      </c>
      <c r="I219" s="38">
        <v>593.94999999999982</v>
      </c>
      <c r="J219" s="38">
        <v>599.89999999999986</v>
      </c>
      <c r="K219" s="31">
        <v>588</v>
      </c>
      <c r="L219" s="31">
        <v>577.5</v>
      </c>
      <c r="M219" s="31">
        <v>0.60250999999999999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871.15</v>
      </c>
      <c r="D220" s="38">
        <v>868.33333333333337</v>
      </c>
      <c r="E220" s="38">
        <v>859.01666666666677</v>
      </c>
      <c r="F220" s="38">
        <v>846.88333333333344</v>
      </c>
      <c r="G220" s="38">
        <v>837.56666666666683</v>
      </c>
      <c r="H220" s="38">
        <v>880.4666666666667</v>
      </c>
      <c r="I220" s="38">
        <v>889.7833333333333</v>
      </c>
      <c r="J220" s="38">
        <v>901.91666666666663</v>
      </c>
      <c r="K220" s="31">
        <v>877.65</v>
      </c>
      <c r="L220" s="31">
        <v>856.2</v>
      </c>
      <c r="M220" s="31">
        <v>5.2739700000000003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39148.9</v>
      </c>
      <c r="D221" s="38">
        <v>39202.966666666667</v>
      </c>
      <c r="E221" s="38">
        <v>38905.933333333334</v>
      </c>
      <c r="F221" s="38">
        <v>38662.966666666667</v>
      </c>
      <c r="G221" s="38">
        <v>38365.933333333334</v>
      </c>
      <c r="H221" s="38">
        <v>39445.933333333334</v>
      </c>
      <c r="I221" s="38">
        <v>39742.966666666674</v>
      </c>
      <c r="J221" s="38">
        <v>39985.933333333334</v>
      </c>
      <c r="K221" s="31">
        <v>39500</v>
      </c>
      <c r="L221" s="31">
        <v>38960</v>
      </c>
      <c r="M221" s="31">
        <v>2.6100000000000002E-2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77.650000000000006</v>
      </c>
      <c r="D222" s="38">
        <v>78.066666666666677</v>
      </c>
      <c r="E222" s="38">
        <v>75.733333333333348</v>
      </c>
      <c r="F222" s="38">
        <v>73.816666666666677</v>
      </c>
      <c r="G222" s="38">
        <v>71.483333333333348</v>
      </c>
      <c r="H222" s="38">
        <v>79.983333333333348</v>
      </c>
      <c r="I222" s="38">
        <v>82.316666666666691</v>
      </c>
      <c r="J222" s="38">
        <v>84.233333333333348</v>
      </c>
      <c r="K222" s="31">
        <v>80.400000000000006</v>
      </c>
      <c r="L222" s="31">
        <v>76.150000000000006</v>
      </c>
      <c r="M222" s="31">
        <v>118.37635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957.5</v>
      </c>
      <c r="D223" s="38">
        <v>959.26666666666677</v>
      </c>
      <c r="E223" s="38">
        <v>949.03333333333353</v>
      </c>
      <c r="F223" s="38">
        <v>940.56666666666672</v>
      </c>
      <c r="G223" s="38">
        <v>930.33333333333348</v>
      </c>
      <c r="H223" s="38">
        <v>967.73333333333358</v>
      </c>
      <c r="I223" s="38">
        <v>977.96666666666692</v>
      </c>
      <c r="J223" s="38">
        <v>986.43333333333362</v>
      </c>
      <c r="K223" s="31">
        <v>969.5</v>
      </c>
      <c r="L223" s="31">
        <v>950.8</v>
      </c>
      <c r="M223" s="31">
        <v>308.02100000000002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1345.05</v>
      </c>
      <c r="D224" s="38">
        <v>1346.9333333333332</v>
      </c>
      <c r="E224" s="38">
        <v>1336.2166666666662</v>
      </c>
      <c r="F224" s="38">
        <v>1327.383333333333</v>
      </c>
      <c r="G224" s="38">
        <v>1316.6666666666661</v>
      </c>
      <c r="H224" s="38">
        <v>1355.7666666666664</v>
      </c>
      <c r="I224" s="38">
        <v>1366.4833333333331</v>
      </c>
      <c r="J224" s="38">
        <v>1375.3166666666666</v>
      </c>
      <c r="K224" s="31">
        <v>1357.65</v>
      </c>
      <c r="L224" s="31">
        <v>1338.1</v>
      </c>
      <c r="M224" s="31">
        <v>1.51416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539.65</v>
      </c>
      <c r="D225" s="38">
        <v>537.36666666666667</v>
      </c>
      <c r="E225" s="38">
        <v>534.2833333333333</v>
      </c>
      <c r="F225" s="38">
        <v>528.91666666666663</v>
      </c>
      <c r="G225" s="38">
        <v>525.83333333333326</v>
      </c>
      <c r="H225" s="38">
        <v>542.73333333333335</v>
      </c>
      <c r="I225" s="38">
        <v>545.81666666666661</v>
      </c>
      <c r="J225" s="38">
        <v>551.18333333333339</v>
      </c>
      <c r="K225" s="31">
        <v>540.45000000000005</v>
      </c>
      <c r="L225" s="31">
        <v>532</v>
      </c>
      <c r="M225" s="31">
        <v>8.1438400000000009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620.75</v>
      </c>
      <c r="D226" s="38">
        <v>621.25</v>
      </c>
      <c r="E226" s="38">
        <v>615.54999999999995</v>
      </c>
      <c r="F226" s="38">
        <v>610.34999999999991</v>
      </c>
      <c r="G226" s="38">
        <v>604.64999999999986</v>
      </c>
      <c r="H226" s="38">
        <v>626.45000000000005</v>
      </c>
      <c r="I226" s="38">
        <v>632.15000000000009</v>
      </c>
      <c r="J226" s="38">
        <v>637.35000000000014</v>
      </c>
      <c r="K226" s="31">
        <v>626.95000000000005</v>
      </c>
      <c r="L226" s="31">
        <v>616.04999999999995</v>
      </c>
      <c r="M226" s="31">
        <v>2.32856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70.099999999999994</v>
      </c>
      <c r="D227" s="38">
        <v>70.766666666666666</v>
      </c>
      <c r="E227" s="38">
        <v>68.633333333333326</v>
      </c>
      <c r="F227" s="38">
        <v>67.166666666666657</v>
      </c>
      <c r="G227" s="38">
        <v>65.033333333333317</v>
      </c>
      <c r="H227" s="38">
        <v>72.233333333333334</v>
      </c>
      <c r="I227" s="38">
        <v>74.366666666666688</v>
      </c>
      <c r="J227" s="38">
        <v>75.833333333333343</v>
      </c>
      <c r="K227" s="31">
        <v>72.900000000000006</v>
      </c>
      <c r="L227" s="31">
        <v>69.3</v>
      </c>
      <c r="M227" s="31">
        <v>330.68871000000001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97.65</v>
      </c>
      <c r="D228" s="38">
        <v>97.883333333333326</v>
      </c>
      <c r="E228" s="38">
        <v>96.016666666666652</v>
      </c>
      <c r="F228" s="38">
        <v>94.383333333333326</v>
      </c>
      <c r="G228" s="38">
        <v>92.516666666666652</v>
      </c>
      <c r="H228" s="38">
        <v>99.516666666666652</v>
      </c>
      <c r="I228" s="38">
        <v>101.38333333333333</v>
      </c>
      <c r="J228" s="38">
        <v>103.01666666666665</v>
      </c>
      <c r="K228" s="31">
        <v>99.75</v>
      </c>
      <c r="L228" s="31">
        <v>96.25</v>
      </c>
      <c r="M228" s="31">
        <v>460.33233000000001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127.2</v>
      </c>
      <c r="D229" s="38">
        <v>127.56666666666666</v>
      </c>
      <c r="E229" s="38">
        <v>125.63333333333333</v>
      </c>
      <c r="F229" s="38">
        <v>124.06666666666666</v>
      </c>
      <c r="G229" s="38">
        <v>122.13333333333333</v>
      </c>
      <c r="H229" s="38">
        <v>129.13333333333333</v>
      </c>
      <c r="I229" s="38">
        <v>131.06666666666666</v>
      </c>
      <c r="J229" s="38">
        <v>132.63333333333333</v>
      </c>
      <c r="K229" s="31">
        <v>129.5</v>
      </c>
      <c r="L229" s="31">
        <v>126</v>
      </c>
      <c r="M229" s="31">
        <v>88.444940000000003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964.5</v>
      </c>
      <c r="D230" s="38">
        <v>973.43333333333339</v>
      </c>
      <c r="E230" s="38">
        <v>951.16666666666674</v>
      </c>
      <c r="F230" s="38">
        <v>937.83333333333337</v>
      </c>
      <c r="G230" s="38">
        <v>915.56666666666672</v>
      </c>
      <c r="H230" s="38">
        <v>986.76666666666677</v>
      </c>
      <c r="I230" s="38">
        <v>1009.0333333333334</v>
      </c>
      <c r="J230" s="38">
        <v>1022.3666666666668</v>
      </c>
      <c r="K230" s="31">
        <v>995.7</v>
      </c>
      <c r="L230" s="31">
        <v>960.1</v>
      </c>
      <c r="M230" s="31">
        <v>0.47849000000000003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594.45000000000005</v>
      </c>
      <c r="D231" s="38">
        <v>596.36666666666667</v>
      </c>
      <c r="E231" s="38">
        <v>585.73333333333335</v>
      </c>
      <c r="F231" s="38">
        <v>577.01666666666665</v>
      </c>
      <c r="G231" s="38">
        <v>566.38333333333333</v>
      </c>
      <c r="H231" s="38">
        <v>605.08333333333337</v>
      </c>
      <c r="I231" s="38">
        <v>615.71666666666681</v>
      </c>
      <c r="J231" s="38">
        <v>624.43333333333339</v>
      </c>
      <c r="K231" s="31">
        <v>607</v>
      </c>
      <c r="L231" s="31">
        <v>587.65</v>
      </c>
      <c r="M231" s="31">
        <v>6.1393700000000004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253.9</v>
      </c>
      <c r="D232" s="38">
        <v>254.81666666666669</v>
      </c>
      <c r="E232" s="38">
        <v>249.18333333333339</v>
      </c>
      <c r="F232" s="38">
        <v>244.4666666666667</v>
      </c>
      <c r="G232" s="38">
        <v>238.8333333333334</v>
      </c>
      <c r="H232" s="38">
        <v>259.53333333333342</v>
      </c>
      <c r="I232" s="38">
        <v>265.16666666666663</v>
      </c>
      <c r="J232" s="38">
        <v>269.88333333333338</v>
      </c>
      <c r="K232" s="31">
        <v>260.45</v>
      </c>
      <c r="L232" s="31">
        <v>250.1</v>
      </c>
      <c r="M232" s="31">
        <v>37.788080000000001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190.05</v>
      </c>
      <c r="D233" s="38">
        <v>189.48333333333335</v>
      </c>
      <c r="E233" s="38">
        <v>186.06666666666669</v>
      </c>
      <c r="F233" s="38">
        <v>182.08333333333334</v>
      </c>
      <c r="G233" s="38">
        <v>178.66666666666669</v>
      </c>
      <c r="H233" s="38">
        <v>193.4666666666667</v>
      </c>
      <c r="I233" s="38">
        <v>196.88333333333333</v>
      </c>
      <c r="J233" s="38">
        <v>200.8666666666667</v>
      </c>
      <c r="K233" s="31">
        <v>192.9</v>
      </c>
      <c r="L233" s="31">
        <v>185.5</v>
      </c>
      <c r="M233" s="31">
        <v>99.202100000000002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83</v>
      </c>
      <c r="D234" s="38">
        <v>81.933333333333337</v>
      </c>
      <c r="E234" s="38">
        <v>79.366666666666674</v>
      </c>
      <c r="F234" s="38">
        <v>75.733333333333334</v>
      </c>
      <c r="G234" s="38">
        <v>73.166666666666671</v>
      </c>
      <c r="H234" s="38">
        <v>85.566666666666677</v>
      </c>
      <c r="I234" s="38">
        <v>88.13333333333334</v>
      </c>
      <c r="J234" s="38">
        <v>91.76666666666668</v>
      </c>
      <c r="K234" s="31">
        <v>84.5</v>
      </c>
      <c r="L234" s="31">
        <v>78.3</v>
      </c>
      <c r="M234" s="31">
        <v>417.61855000000003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3267.95</v>
      </c>
      <c r="D235" s="38">
        <v>3244.65</v>
      </c>
      <c r="E235" s="38">
        <v>3208.3</v>
      </c>
      <c r="F235" s="38">
        <v>3148.65</v>
      </c>
      <c r="G235" s="38">
        <v>3112.3</v>
      </c>
      <c r="H235" s="38">
        <v>3304.3</v>
      </c>
      <c r="I235" s="38">
        <v>3340.6499999999996</v>
      </c>
      <c r="J235" s="38">
        <v>3400.3</v>
      </c>
      <c r="K235" s="31">
        <v>3281</v>
      </c>
      <c r="L235" s="31">
        <v>3185</v>
      </c>
      <c r="M235" s="31">
        <v>1.9177999999999999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388.4</v>
      </c>
      <c r="D236" s="38">
        <v>388.9666666666667</v>
      </c>
      <c r="E236" s="38">
        <v>384.63333333333338</v>
      </c>
      <c r="F236" s="38">
        <v>380.86666666666667</v>
      </c>
      <c r="G236" s="38">
        <v>376.53333333333336</v>
      </c>
      <c r="H236" s="38">
        <v>392.73333333333341</v>
      </c>
      <c r="I236" s="38">
        <v>397.06666666666666</v>
      </c>
      <c r="J236" s="38">
        <v>400.83333333333343</v>
      </c>
      <c r="K236" s="31">
        <v>393.3</v>
      </c>
      <c r="L236" s="31">
        <v>385.2</v>
      </c>
      <c r="M236" s="31">
        <v>5.08453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137</v>
      </c>
      <c r="D237" s="38">
        <v>137.21666666666667</v>
      </c>
      <c r="E237" s="38">
        <v>135.08333333333334</v>
      </c>
      <c r="F237" s="38">
        <v>133.16666666666669</v>
      </c>
      <c r="G237" s="38">
        <v>131.03333333333336</v>
      </c>
      <c r="H237" s="38">
        <v>139.13333333333333</v>
      </c>
      <c r="I237" s="38">
        <v>141.26666666666665</v>
      </c>
      <c r="J237" s="38">
        <v>143.18333333333331</v>
      </c>
      <c r="K237" s="31">
        <v>139.35</v>
      </c>
      <c r="L237" s="31">
        <v>135.30000000000001</v>
      </c>
      <c r="M237" s="31">
        <v>104.41454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431.5</v>
      </c>
      <c r="D238" s="38">
        <v>428.91666666666669</v>
      </c>
      <c r="E238" s="38">
        <v>424.63333333333338</v>
      </c>
      <c r="F238" s="38">
        <v>417.76666666666671</v>
      </c>
      <c r="G238" s="38">
        <v>413.48333333333341</v>
      </c>
      <c r="H238" s="38">
        <v>435.78333333333336</v>
      </c>
      <c r="I238" s="38">
        <v>440.06666666666666</v>
      </c>
      <c r="J238" s="38">
        <v>446.93333333333334</v>
      </c>
      <c r="K238" s="31">
        <v>433.2</v>
      </c>
      <c r="L238" s="31">
        <v>422.05</v>
      </c>
      <c r="M238" s="31">
        <v>45.757489999999997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91.35</v>
      </c>
      <c r="D239" s="38">
        <v>91.183333333333337</v>
      </c>
      <c r="E239" s="38">
        <v>90.666666666666671</v>
      </c>
      <c r="F239" s="38">
        <v>89.983333333333334</v>
      </c>
      <c r="G239" s="38">
        <v>89.466666666666669</v>
      </c>
      <c r="H239" s="38">
        <v>91.866666666666674</v>
      </c>
      <c r="I239" s="38">
        <v>92.383333333333326</v>
      </c>
      <c r="J239" s="38">
        <v>93.066666666666677</v>
      </c>
      <c r="K239" s="31">
        <v>91.7</v>
      </c>
      <c r="L239" s="31">
        <v>90.5</v>
      </c>
      <c r="M239" s="31">
        <v>88.055520000000001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32.1</v>
      </c>
      <c r="D240" s="38">
        <v>32.183333333333337</v>
      </c>
      <c r="E240" s="38">
        <v>31.766666666666673</v>
      </c>
      <c r="F240" s="38">
        <v>31.433333333333337</v>
      </c>
      <c r="G240" s="38">
        <v>31.016666666666673</v>
      </c>
      <c r="H240" s="38">
        <v>32.516666666666673</v>
      </c>
      <c r="I240" s="38">
        <v>32.93333333333333</v>
      </c>
      <c r="J240" s="38">
        <v>33.266666666666673</v>
      </c>
      <c r="K240" s="31">
        <v>32.6</v>
      </c>
      <c r="L240" s="31">
        <v>31.85</v>
      </c>
      <c r="M240" s="31">
        <v>150.78901999999999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708.5</v>
      </c>
      <c r="D241" s="38">
        <v>706.81666666666661</v>
      </c>
      <c r="E241" s="38">
        <v>697.73333333333323</v>
      </c>
      <c r="F241" s="38">
        <v>686.96666666666658</v>
      </c>
      <c r="G241" s="38">
        <v>677.88333333333321</v>
      </c>
      <c r="H241" s="38">
        <v>717.58333333333326</v>
      </c>
      <c r="I241" s="38">
        <v>726.66666666666674</v>
      </c>
      <c r="J241" s="38">
        <v>737.43333333333328</v>
      </c>
      <c r="K241" s="31">
        <v>715.9</v>
      </c>
      <c r="L241" s="31">
        <v>696.05</v>
      </c>
      <c r="M241" s="31">
        <v>32.354259999999996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68.75</v>
      </c>
      <c r="D242" s="38">
        <v>70</v>
      </c>
      <c r="E242" s="38">
        <v>66</v>
      </c>
      <c r="F242" s="38">
        <v>63.25</v>
      </c>
      <c r="G242" s="38">
        <v>59.25</v>
      </c>
      <c r="H242" s="38">
        <v>72.75</v>
      </c>
      <c r="I242" s="38">
        <v>76.75</v>
      </c>
      <c r="J242" s="38">
        <v>79.5</v>
      </c>
      <c r="K242" s="31">
        <v>74</v>
      </c>
      <c r="L242" s="31">
        <v>67.25</v>
      </c>
      <c r="M242" s="31">
        <v>2039.9873299999999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1589.1</v>
      </c>
      <c r="D243" s="38">
        <v>1587.2666666666667</v>
      </c>
      <c r="E243" s="38">
        <v>1579.8833333333332</v>
      </c>
      <c r="F243" s="38">
        <v>1570.6666666666665</v>
      </c>
      <c r="G243" s="38">
        <v>1563.2833333333331</v>
      </c>
      <c r="H243" s="38">
        <v>1596.4833333333333</v>
      </c>
      <c r="I243" s="38">
        <v>1603.866666666667</v>
      </c>
      <c r="J243" s="38">
        <v>1613.0833333333335</v>
      </c>
      <c r="K243" s="31">
        <v>1594.65</v>
      </c>
      <c r="L243" s="31">
        <v>1578.05</v>
      </c>
      <c r="M243" s="31">
        <v>0.50788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467.15</v>
      </c>
      <c r="D244" s="38">
        <v>466.06666666666666</v>
      </c>
      <c r="E244" s="38">
        <v>460.33333333333331</v>
      </c>
      <c r="F244" s="38">
        <v>453.51666666666665</v>
      </c>
      <c r="G244" s="38">
        <v>447.7833333333333</v>
      </c>
      <c r="H244" s="38">
        <v>472.88333333333333</v>
      </c>
      <c r="I244" s="38">
        <v>478.61666666666667</v>
      </c>
      <c r="J244" s="38">
        <v>485.43333333333334</v>
      </c>
      <c r="K244" s="31">
        <v>471.8</v>
      </c>
      <c r="L244" s="31">
        <v>459.25</v>
      </c>
      <c r="M244" s="31">
        <v>29.012550000000001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184.85</v>
      </c>
      <c r="D245" s="38">
        <v>182.58333333333334</v>
      </c>
      <c r="E245" s="38">
        <v>177.76666666666668</v>
      </c>
      <c r="F245" s="38">
        <v>170.68333333333334</v>
      </c>
      <c r="G245" s="38">
        <v>165.86666666666667</v>
      </c>
      <c r="H245" s="38">
        <v>189.66666666666669</v>
      </c>
      <c r="I245" s="38">
        <v>194.48333333333335</v>
      </c>
      <c r="J245" s="38">
        <v>201.56666666666669</v>
      </c>
      <c r="K245" s="31">
        <v>187.4</v>
      </c>
      <c r="L245" s="31">
        <v>175.5</v>
      </c>
      <c r="M245" s="31">
        <v>108.9483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1408.65</v>
      </c>
      <c r="D246" s="38">
        <v>1408.95</v>
      </c>
      <c r="E246" s="38">
        <v>1396.15</v>
      </c>
      <c r="F246" s="38">
        <v>1383.65</v>
      </c>
      <c r="G246" s="38">
        <v>1370.8500000000001</v>
      </c>
      <c r="H246" s="38">
        <v>1421.45</v>
      </c>
      <c r="I246" s="38">
        <v>1434.2499999999998</v>
      </c>
      <c r="J246" s="38">
        <v>1446.75</v>
      </c>
      <c r="K246" s="31">
        <v>1421.75</v>
      </c>
      <c r="L246" s="31">
        <v>1396.45</v>
      </c>
      <c r="M246" s="31">
        <v>40.464840000000002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14.75</v>
      </c>
      <c r="D247" s="38">
        <v>15.016666666666666</v>
      </c>
      <c r="E247" s="38">
        <v>14.383333333333331</v>
      </c>
      <c r="F247" s="38">
        <v>14.016666666666666</v>
      </c>
      <c r="G247" s="38">
        <v>13.383333333333331</v>
      </c>
      <c r="H247" s="38">
        <v>15.383333333333331</v>
      </c>
      <c r="I247" s="38">
        <v>16.016666666666666</v>
      </c>
      <c r="J247" s="38">
        <v>16.383333333333333</v>
      </c>
      <c r="K247" s="31">
        <v>15.65</v>
      </c>
      <c r="L247" s="31">
        <v>14.65</v>
      </c>
      <c r="M247" s="31">
        <v>426.76602000000003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4492.75</v>
      </c>
      <c r="D248" s="38">
        <v>4488.4666666666662</v>
      </c>
      <c r="E248" s="38">
        <v>4456.9333333333325</v>
      </c>
      <c r="F248" s="38">
        <v>4421.1166666666659</v>
      </c>
      <c r="G248" s="38">
        <v>4389.5833333333321</v>
      </c>
      <c r="H248" s="38">
        <v>4524.2833333333328</v>
      </c>
      <c r="I248" s="38">
        <v>4555.8166666666675</v>
      </c>
      <c r="J248" s="38">
        <v>4591.6333333333332</v>
      </c>
      <c r="K248" s="31">
        <v>4520</v>
      </c>
      <c r="L248" s="31">
        <v>4452.6499999999996</v>
      </c>
      <c r="M248" s="31">
        <v>1.8351599999999999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1477.45</v>
      </c>
      <c r="D249" s="38">
        <v>1474.5500000000002</v>
      </c>
      <c r="E249" s="38">
        <v>1466.2000000000003</v>
      </c>
      <c r="F249" s="38">
        <v>1454.95</v>
      </c>
      <c r="G249" s="38">
        <v>1446.6000000000001</v>
      </c>
      <c r="H249" s="38">
        <v>1485.8000000000004</v>
      </c>
      <c r="I249" s="38">
        <v>1494.1500000000003</v>
      </c>
      <c r="J249" s="38">
        <v>1505.4000000000005</v>
      </c>
      <c r="K249" s="31">
        <v>1482.9</v>
      </c>
      <c r="L249" s="31">
        <v>1463.3</v>
      </c>
      <c r="M249" s="31">
        <v>50.757860000000001</v>
      </c>
      <c r="N249" s="1"/>
      <c r="O249" s="1"/>
    </row>
    <row r="250" spans="1:15" ht="12.75" customHeight="1">
      <c r="A250" s="33">
        <v>240</v>
      </c>
      <c r="B250" s="58" t="s">
        <v>854</v>
      </c>
      <c r="C250" s="31">
        <v>3184.85</v>
      </c>
      <c r="D250" s="38">
        <v>3198.25</v>
      </c>
      <c r="E250" s="38">
        <v>3156.6</v>
      </c>
      <c r="F250" s="38">
        <v>3128.35</v>
      </c>
      <c r="G250" s="38">
        <v>3086.7</v>
      </c>
      <c r="H250" s="38">
        <v>3226.5</v>
      </c>
      <c r="I250" s="38">
        <v>3268.1499999999996</v>
      </c>
      <c r="J250" s="38">
        <v>3296.4</v>
      </c>
      <c r="K250" s="31">
        <v>3239.9</v>
      </c>
      <c r="L250" s="31">
        <v>3170</v>
      </c>
      <c r="M250" s="31">
        <v>0.1603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732.55</v>
      </c>
      <c r="D251" s="38">
        <v>734.06666666666661</v>
      </c>
      <c r="E251" s="38">
        <v>725.13333333333321</v>
      </c>
      <c r="F251" s="38">
        <v>717.71666666666658</v>
      </c>
      <c r="G251" s="38">
        <v>708.78333333333319</v>
      </c>
      <c r="H251" s="38">
        <v>741.48333333333323</v>
      </c>
      <c r="I251" s="38">
        <v>750.41666666666663</v>
      </c>
      <c r="J251" s="38">
        <v>757.83333333333326</v>
      </c>
      <c r="K251" s="31">
        <v>743</v>
      </c>
      <c r="L251" s="31">
        <v>726.65</v>
      </c>
      <c r="M251" s="31">
        <v>2.6704500000000002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2461.9</v>
      </c>
      <c r="D252" s="38">
        <v>2458.2999999999997</v>
      </c>
      <c r="E252" s="38">
        <v>2443.5999999999995</v>
      </c>
      <c r="F252" s="38">
        <v>2425.2999999999997</v>
      </c>
      <c r="G252" s="38">
        <v>2410.5999999999995</v>
      </c>
      <c r="H252" s="38">
        <v>2476.5999999999995</v>
      </c>
      <c r="I252" s="38">
        <v>2491.2999999999993</v>
      </c>
      <c r="J252" s="38">
        <v>2509.5999999999995</v>
      </c>
      <c r="K252" s="31">
        <v>2473</v>
      </c>
      <c r="L252" s="31">
        <v>2440</v>
      </c>
      <c r="M252" s="31">
        <v>8.2272400000000001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897.45</v>
      </c>
      <c r="D253" s="38">
        <v>898.96666666666658</v>
      </c>
      <c r="E253" s="38">
        <v>888.53333333333319</v>
      </c>
      <c r="F253" s="38">
        <v>879.61666666666656</v>
      </c>
      <c r="G253" s="38">
        <v>869.18333333333317</v>
      </c>
      <c r="H253" s="38">
        <v>907.88333333333321</v>
      </c>
      <c r="I253" s="38">
        <v>918.31666666666661</v>
      </c>
      <c r="J253" s="38">
        <v>927.23333333333323</v>
      </c>
      <c r="K253" s="31">
        <v>909.4</v>
      </c>
      <c r="L253" s="31">
        <v>890.05</v>
      </c>
      <c r="M253" s="31">
        <v>3.48082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30.55</v>
      </c>
      <c r="D254" s="38">
        <v>30.600000000000005</v>
      </c>
      <c r="E254" s="38">
        <v>30.100000000000009</v>
      </c>
      <c r="F254" s="38">
        <v>29.650000000000002</v>
      </c>
      <c r="G254" s="38">
        <v>29.150000000000006</v>
      </c>
      <c r="H254" s="38">
        <v>31.050000000000011</v>
      </c>
      <c r="I254" s="38">
        <v>31.550000000000004</v>
      </c>
      <c r="J254" s="38">
        <v>32.000000000000014</v>
      </c>
      <c r="K254" s="31">
        <v>31.1</v>
      </c>
      <c r="L254" s="31">
        <v>30.15</v>
      </c>
      <c r="M254" s="31">
        <v>123.227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447.45</v>
      </c>
      <c r="D255" s="38">
        <v>445.98333333333335</v>
      </c>
      <c r="E255" s="38">
        <v>443.4666666666667</v>
      </c>
      <c r="F255" s="38">
        <v>439.48333333333335</v>
      </c>
      <c r="G255" s="38">
        <v>436.9666666666667</v>
      </c>
      <c r="H255" s="38">
        <v>449.9666666666667</v>
      </c>
      <c r="I255" s="38">
        <v>452.48333333333335</v>
      </c>
      <c r="J255" s="38">
        <v>456.4666666666667</v>
      </c>
      <c r="K255" s="31">
        <v>448.5</v>
      </c>
      <c r="L255" s="31">
        <v>442</v>
      </c>
      <c r="M255" s="31">
        <v>128.63039000000001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127.7</v>
      </c>
      <c r="D256" s="38">
        <v>126.33333333333333</v>
      </c>
      <c r="E256" s="38">
        <v>123.81666666666666</v>
      </c>
      <c r="F256" s="38">
        <v>119.93333333333334</v>
      </c>
      <c r="G256" s="38">
        <v>117.41666666666667</v>
      </c>
      <c r="H256" s="38">
        <v>130.21666666666664</v>
      </c>
      <c r="I256" s="38">
        <v>132.73333333333335</v>
      </c>
      <c r="J256" s="38">
        <v>136.61666666666665</v>
      </c>
      <c r="K256" s="31">
        <v>128.85</v>
      </c>
      <c r="L256" s="31">
        <v>122.45</v>
      </c>
      <c r="M256" s="31">
        <v>13.366199999999999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2838.9</v>
      </c>
      <c r="D257" s="38">
        <v>2845.0666666666671</v>
      </c>
      <c r="E257" s="38">
        <v>2801.8833333333341</v>
      </c>
      <c r="F257" s="38">
        <v>2764.8666666666672</v>
      </c>
      <c r="G257" s="38">
        <v>2721.6833333333343</v>
      </c>
      <c r="H257" s="38">
        <v>2882.0833333333339</v>
      </c>
      <c r="I257" s="38">
        <v>2925.2666666666673</v>
      </c>
      <c r="J257" s="38">
        <v>2962.2833333333338</v>
      </c>
      <c r="K257" s="31">
        <v>2888.25</v>
      </c>
      <c r="L257" s="31">
        <v>2808.05</v>
      </c>
      <c r="M257" s="31">
        <v>0.78500999999999999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3406.35</v>
      </c>
      <c r="D258" s="38">
        <v>3420.9166666666665</v>
      </c>
      <c r="E258" s="38">
        <v>3365.4333333333329</v>
      </c>
      <c r="F258" s="38">
        <v>3324.5166666666664</v>
      </c>
      <c r="G258" s="38">
        <v>3269.0333333333328</v>
      </c>
      <c r="H258" s="38">
        <v>3461.833333333333</v>
      </c>
      <c r="I258" s="38">
        <v>3517.3166666666666</v>
      </c>
      <c r="J258" s="38">
        <v>3558.2333333333331</v>
      </c>
      <c r="K258" s="31">
        <v>3476.4</v>
      </c>
      <c r="L258" s="31">
        <v>3380</v>
      </c>
      <c r="M258" s="31">
        <v>1.10683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123.5</v>
      </c>
      <c r="D259" s="38">
        <v>123.85000000000001</v>
      </c>
      <c r="E259" s="38">
        <v>120.90000000000002</v>
      </c>
      <c r="F259" s="38">
        <v>118.30000000000001</v>
      </c>
      <c r="G259" s="38">
        <v>115.35000000000002</v>
      </c>
      <c r="H259" s="38">
        <v>126.45000000000002</v>
      </c>
      <c r="I259" s="38">
        <v>129.4</v>
      </c>
      <c r="J259" s="38">
        <v>132</v>
      </c>
      <c r="K259" s="31">
        <v>126.8</v>
      </c>
      <c r="L259" s="31">
        <v>121.25</v>
      </c>
      <c r="M259" s="31">
        <v>26.961870000000001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1494.2</v>
      </c>
      <c r="D260" s="38">
        <v>1496.3999999999999</v>
      </c>
      <c r="E260" s="38">
        <v>1477.7999999999997</v>
      </c>
      <c r="F260" s="38">
        <v>1461.3999999999999</v>
      </c>
      <c r="G260" s="38">
        <v>1442.7999999999997</v>
      </c>
      <c r="H260" s="38">
        <v>1512.7999999999997</v>
      </c>
      <c r="I260" s="38">
        <v>1531.3999999999996</v>
      </c>
      <c r="J260" s="38">
        <v>1547.7999999999997</v>
      </c>
      <c r="K260" s="31">
        <v>1515</v>
      </c>
      <c r="L260" s="31">
        <v>1480</v>
      </c>
      <c r="M260" s="31">
        <v>0.76822000000000001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476.75</v>
      </c>
      <c r="D261" s="38">
        <v>478.14999999999992</v>
      </c>
      <c r="E261" s="38">
        <v>470.99999999999983</v>
      </c>
      <c r="F261" s="38">
        <v>465.24999999999989</v>
      </c>
      <c r="G261" s="38">
        <v>458.0999999999998</v>
      </c>
      <c r="H261" s="38">
        <v>483.89999999999986</v>
      </c>
      <c r="I261" s="38">
        <v>491.04999999999995</v>
      </c>
      <c r="J261" s="38">
        <v>496.7999999999999</v>
      </c>
      <c r="K261" s="31">
        <v>485.3</v>
      </c>
      <c r="L261" s="31">
        <v>472.4</v>
      </c>
      <c r="M261" s="31">
        <v>8.1232299999999995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702.45</v>
      </c>
      <c r="D262" s="38">
        <v>703.48333333333323</v>
      </c>
      <c r="E262" s="38">
        <v>695.96666666666647</v>
      </c>
      <c r="F262" s="38">
        <v>689.48333333333323</v>
      </c>
      <c r="G262" s="38">
        <v>681.96666666666647</v>
      </c>
      <c r="H262" s="38">
        <v>709.96666666666647</v>
      </c>
      <c r="I262" s="38">
        <v>717.48333333333312</v>
      </c>
      <c r="J262" s="38">
        <v>723.96666666666647</v>
      </c>
      <c r="K262" s="31">
        <v>711</v>
      </c>
      <c r="L262" s="31">
        <v>697</v>
      </c>
      <c r="M262" s="31">
        <v>16.858509999999999</v>
      </c>
      <c r="N262" s="1"/>
      <c r="O262" s="1"/>
    </row>
    <row r="263" spans="1:15" ht="12.75" customHeight="1">
      <c r="A263" s="33">
        <v>253</v>
      </c>
      <c r="B263" s="58" t="s">
        <v>855</v>
      </c>
      <c r="C263" s="31">
        <v>388.8</v>
      </c>
      <c r="D263" s="38">
        <v>393.31666666666666</v>
      </c>
      <c r="E263" s="38">
        <v>381.68333333333334</v>
      </c>
      <c r="F263" s="38">
        <v>374.56666666666666</v>
      </c>
      <c r="G263" s="38">
        <v>362.93333333333334</v>
      </c>
      <c r="H263" s="38">
        <v>400.43333333333334</v>
      </c>
      <c r="I263" s="38">
        <v>412.06666666666666</v>
      </c>
      <c r="J263" s="38">
        <v>419.18333333333334</v>
      </c>
      <c r="K263" s="31">
        <v>404.95</v>
      </c>
      <c r="L263" s="31">
        <v>386.2</v>
      </c>
      <c r="M263" s="31">
        <v>1.8846099999999999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691.65</v>
      </c>
      <c r="D264" s="38">
        <v>697.25</v>
      </c>
      <c r="E264" s="38">
        <v>684</v>
      </c>
      <c r="F264" s="38">
        <v>676.35</v>
      </c>
      <c r="G264" s="38">
        <v>663.1</v>
      </c>
      <c r="H264" s="38">
        <v>704.9</v>
      </c>
      <c r="I264" s="38">
        <v>718.15</v>
      </c>
      <c r="J264" s="38">
        <v>725.8</v>
      </c>
      <c r="K264" s="31">
        <v>710.5</v>
      </c>
      <c r="L264" s="31">
        <v>689.6</v>
      </c>
      <c r="M264" s="31">
        <v>5.7933500000000002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398</v>
      </c>
      <c r="D265" s="38">
        <v>391.16666666666669</v>
      </c>
      <c r="E265" s="38">
        <v>379.83333333333337</v>
      </c>
      <c r="F265" s="38">
        <v>361.66666666666669</v>
      </c>
      <c r="G265" s="38">
        <v>350.33333333333337</v>
      </c>
      <c r="H265" s="38">
        <v>409.33333333333337</v>
      </c>
      <c r="I265" s="38">
        <v>420.66666666666674</v>
      </c>
      <c r="J265" s="38">
        <v>438.83333333333337</v>
      </c>
      <c r="K265" s="31">
        <v>402.5</v>
      </c>
      <c r="L265" s="31">
        <v>373</v>
      </c>
      <c r="M265" s="31">
        <v>87.908389999999997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93.9</v>
      </c>
      <c r="D266" s="38">
        <v>93.100000000000009</v>
      </c>
      <c r="E266" s="38">
        <v>90.300000000000011</v>
      </c>
      <c r="F266" s="38">
        <v>86.7</v>
      </c>
      <c r="G266" s="38">
        <v>83.9</v>
      </c>
      <c r="H266" s="38">
        <v>96.700000000000017</v>
      </c>
      <c r="I266" s="38">
        <v>99.5</v>
      </c>
      <c r="J266" s="38">
        <v>103.10000000000002</v>
      </c>
      <c r="K266" s="31">
        <v>95.9</v>
      </c>
      <c r="L266" s="31">
        <v>89.5</v>
      </c>
      <c r="M266" s="31">
        <v>283.35284999999999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382.3</v>
      </c>
      <c r="D267" s="38">
        <v>381.91666666666669</v>
      </c>
      <c r="E267" s="38">
        <v>376.43333333333339</v>
      </c>
      <c r="F267" s="38">
        <v>370.56666666666672</v>
      </c>
      <c r="G267" s="38">
        <v>365.08333333333343</v>
      </c>
      <c r="H267" s="38">
        <v>387.78333333333336</v>
      </c>
      <c r="I267" s="38">
        <v>393.26666666666659</v>
      </c>
      <c r="J267" s="38">
        <v>399.13333333333333</v>
      </c>
      <c r="K267" s="31">
        <v>387.4</v>
      </c>
      <c r="L267" s="31">
        <v>376.05</v>
      </c>
      <c r="M267" s="31">
        <v>66.200850000000003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814.9</v>
      </c>
      <c r="D268" s="38">
        <v>811.9</v>
      </c>
      <c r="E268" s="38">
        <v>806.3</v>
      </c>
      <c r="F268" s="38">
        <v>797.69999999999993</v>
      </c>
      <c r="G268" s="38">
        <v>792.09999999999991</v>
      </c>
      <c r="H268" s="38">
        <v>820.5</v>
      </c>
      <c r="I268" s="38">
        <v>826.10000000000014</v>
      </c>
      <c r="J268" s="38">
        <v>834.7</v>
      </c>
      <c r="K268" s="31">
        <v>817.5</v>
      </c>
      <c r="L268" s="31">
        <v>803.3</v>
      </c>
      <c r="M268" s="31">
        <v>22.25037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540.70000000000005</v>
      </c>
      <c r="D269" s="38">
        <v>538.31666666666672</v>
      </c>
      <c r="E269" s="38">
        <v>532.63333333333344</v>
      </c>
      <c r="F269" s="38">
        <v>524.56666666666672</v>
      </c>
      <c r="G269" s="38">
        <v>518.88333333333344</v>
      </c>
      <c r="H269" s="38">
        <v>546.38333333333344</v>
      </c>
      <c r="I269" s="38">
        <v>552.06666666666661</v>
      </c>
      <c r="J269" s="38">
        <v>560.13333333333344</v>
      </c>
      <c r="K269" s="31">
        <v>544</v>
      </c>
      <c r="L269" s="31">
        <v>530.25</v>
      </c>
      <c r="M269" s="31">
        <v>38.561239999999998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509.55</v>
      </c>
      <c r="D270" s="38">
        <v>511.83333333333331</v>
      </c>
      <c r="E270" s="38">
        <v>503.66666666666663</v>
      </c>
      <c r="F270" s="38">
        <v>497.7833333333333</v>
      </c>
      <c r="G270" s="38">
        <v>489.61666666666662</v>
      </c>
      <c r="H270" s="38">
        <v>517.7166666666667</v>
      </c>
      <c r="I270" s="38">
        <v>525.88333333333321</v>
      </c>
      <c r="J270" s="38">
        <v>531.76666666666665</v>
      </c>
      <c r="K270" s="31">
        <v>520</v>
      </c>
      <c r="L270" s="31">
        <v>505.95</v>
      </c>
      <c r="M270" s="31">
        <v>6.6147499999999999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454.05</v>
      </c>
      <c r="D271" s="38">
        <v>456.56666666666666</v>
      </c>
      <c r="E271" s="38">
        <v>448.18333333333334</v>
      </c>
      <c r="F271" s="38">
        <v>442.31666666666666</v>
      </c>
      <c r="G271" s="38">
        <v>433.93333333333334</v>
      </c>
      <c r="H271" s="38">
        <v>462.43333333333334</v>
      </c>
      <c r="I271" s="38">
        <v>470.81666666666666</v>
      </c>
      <c r="J271" s="38">
        <v>476.68333333333334</v>
      </c>
      <c r="K271" s="31">
        <v>464.95</v>
      </c>
      <c r="L271" s="31">
        <v>450.7</v>
      </c>
      <c r="M271" s="31">
        <v>1.3047800000000001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757.35</v>
      </c>
      <c r="D272" s="38">
        <v>757.29999999999984</v>
      </c>
      <c r="E272" s="38">
        <v>753.59999999999968</v>
      </c>
      <c r="F272" s="38">
        <v>749.8499999999998</v>
      </c>
      <c r="G272" s="38">
        <v>746.14999999999964</v>
      </c>
      <c r="H272" s="38">
        <v>761.04999999999973</v>
      </c>
      <c r="I272" s="38">
        <v>764.74999999999977</v>
      </c>
      <c r="J272" s="38">
        <v>768.49999999999977</v>
      </c>
      <c r="K272" s="31">
        <v>761</v>
      </c>
      <c r="L272" s="31">
        <v>753.55</v>
      </c>
      <c r="M272" s="31">
        <v>0.73653000000000002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355.75</v>
      </c>
      <c r="D273" s="38">
        <v>354.81666666666666</v>
      </c>
      <c r="E273" s="38">
        <v>349.68333333333334</v>
      </c>
      <c r="F273" s="38">
        <v>343.61666666666667</v>
      </c>
      <c r="G273" s="38">
        <v>338.48333333333335</v>
      </c>
      <c r="H273" s="38">
        <v>360.88333333333333</v>
      </c>
      <c r="I273" s="38">
        <v>366.01666666666665</v>
      </c>
      <c r="J273" s="38">
        <v>372.08333333333331</v>
      </c>
      <c r="K273" s="31">
        <v>359.95</v>
      </c>
      <c r="L273" s="31">
        <v>348.75</v>
      </c>
      <c r="M273" s="31">
        <v>12.174289999999999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754.3</v>
      </c>
      <c r="D274" s="38">
        <v>751.23333333333323</v>
      </c>
      <c r="E274" s="38">
        <v>741.36666666666645</v>
      </c>
      <c r="F274" s="38">
        <v>728.43333333333317</v>
      </c>
      <c r="G274" s="38">
        <v>718.56666666666638</v>
      </c>
      <c r="H274" s="38">
        <v>764.16666666666652</v>
      </c>
      <c r="I274" s="38">
        <v>774.0333333333333</v>
      </c>
      <c r="J274" s="38">
        <v>786.96666666666658</v>
      </c>
      <c r="K274" s="31">
        <v>761.1</v>
      </c>
      <c r="L274" s="31">
        <v>738.3</v>
      </c>
      <c r="M274" s="31">
        <v>2.9611900000000002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1469.6</v>
      </c>
      <c r="D275" s="38">
        <v>1474.2166666666665</v>
      </c>
      <c r="E275" s="38">
        <v>1460.4333333333329</v>
      </c>
      <c r="F275" s="38">
        <v>1451.2666666666664</v>
      </c>
      <c r="G275" s="38">
        <v>1437.4833333333329</v>
      </c>
      <c r="H275" s="38">
        <v>1483.383333333333</v>
      </c>
      <c r="I275" s="38">
        <v>1497.1666666666663</v>
      </c>
      <c r="J275" s="38">
        <v>1506.333333333333</v>
      </c>
      <c r="K275" s="31">
        <v>1488</v>
      </c>
      <c r="L275" s="31">
        <v>1465.05</v>
      </c>
      <c r="M275" s="31">
        <v>0.82898000000000005</v>
      </c>
      <c r="N275" s="1"/>
      <c r="O275" s="1"/>
    </row>
    <row r="276" spans="1:15" ht="12.75" customHeight="1">
      <c r="A276" s="33">
        <v>266</v>
      </c>
      <c r="B276" s="58" t="s">
        <v>843</v>
      </c>
      <c r="C276" s="31">
        <v>670.5</v>
      </c>
      <c r="D276" s="38">
        <v>675.91666666666663</v>
      </c>
      <c r="E276" s="38">
        <v>663.08333333333326</v>
      </c>
      <c r="F276" s="38">
        <v>655.66666666666663</v>
      </c>
      <c r="G276" s="38">
        <v>642.83333333333326</v>
      </c>
      <c r="H276" s="38">
        <v>683.33333333333326</v>
      </c>
      <c r="I276" s="38">
        <v>696.16666666666652</v>
      </c>
      <c r="J276" s="38">
        <v>703.58333333333326</v>
      </c>
      <c r="K276" s="31">
        <v>688.75</v>
      </c>
      <c r="L276" s="31">
        <v>668.5</v>
      </c>
      <c r="M276" s="31">
        <v>2.8809100000000001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240.85</v>
      </c>
      <c r="D277" s="38">
        <v>241.6</v>
      </c>
      <c r="E277" s="38">
        <v>233.25</v>
      </c>
      <c r="F277" s="38">
        <v>225.65</v>
      </c>
      <c r="G277" s="38">
        <v>217.3</v>
      </c>
      <c r="H277" s="38">
        <v>249.2</v>
      </c>
      <c r="I277" s="38">
        <v>257.54999999999995</v>
      </c>
      <c r="J277" s="38">
        <v>265.14999999999998</v>
      </c>
      <c r="K277" s="31">
        <v>249.95</v>
      </c>
      <c r="L277" s="31">
        <v>234</v>
      </c>
      <c r="M277" s="31">
        <v>25.982489999999999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335.1</v>
      </c>
      <c r="D278" s="38">
        <v>335.93333333333334</v>
      </c>
      <c r="E278" s="38">
        <v>332.91666666666669</v>
      </c>
      <c r="F278" s="38">
        <v>330.73333333333335</v>
      </c>
      <c r="G278" s="38">
        <v>327.7166666666667</v>
      </c>
      <c r="H278" s="38">
        <v>338.11666666666667</v>
      </c>
      <c r="I278" s="38">
        <v>341.13333333333333</v>
      </c>
      <c r="J278" s="38">
        <v>343.31666666666666</v>
      </c>
      <c r="K278" s="31">
        <v>338.95</v>
      </c>
      <c r="L278" s="31">
        <v>333.75</v>
      </c>
      <c r="M278" s="31">
        <v>6.4617500000000003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129.4</v>
      </c>
      <c r="D279" s="38">
        <v>129.43333333333331</v>
      </c>
      <c r="E279" s="38">
        <v>126.36666666666662</v>
      </c>
      <c r="F279" s="38">
        <v>123.33333333333331</v>
      </c>
      <c r="G279" s="38">
        <v>120.26666666666662</v>
      </c>
      <c r="H279" s="38">
        <v>132.46666666666661</v>
      </c>
      <c r="I279" s="38">
        <v>135.53333333333327</v>
      </c>
      <c r="J279" s="38">
        <v>138.56666666666661</v>
      </c>
      <c r="K279" s="31">
        <v>132.5</v>
      </c>
      <c r="L279" s="31">
        <v>126.4</v>
      </c>
      <c r="M279" s="31">
        <v>46.358130000000003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676.7</v>
      </c>
      <c r="D280" s="38">
        <v>672.4666666666667</v>
      </c>
      <c r="E280" s="38">
        <v>665.98333333333335</v>
      </c>
      <c r="F280" s="38">
        <v>655.26666666666665</v>
      </c>
      <c r="G280" s="38">
        <v>648.7833333333333</v>
      </c>
      <c r="H280" s="38">
        <v>683.18333333333339</v>
      </c>
      <c r="I280" s="38">
        <v>689.66666666666674</v>
      </c>
      <c r="J280" s="38">
        <v>700.38333333333344</v>
      </c>
      <c r="K280" s="31">
        <v>678.95</v>
      </c>
      <c r="L280" s="31">
        <v>661.75</v>
      </c>
      <c r="M280" s="31">
        <v>4.7531699999999999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2567.15</v>
      </c>
      <c r="D281" s="38">
        <v>2589.4</v>
      </c>
      <c r="E281" s="38">
        <v>2537.9500000000003</v>
      </c>
      <c r="F281" s="38">
        <v>2508.75</v>
      </c>
      <c r="G281" s="38">
        <v>2457.3000000000002</v>
      </c>
      <c r="H281" s="38">
        <v>2618.6000000000004</v>
      </c>
      <c r="I281" s="38">
        <v>2670.05</v>
      </c>
      <c r="J281" s="38">
        <v>2699.2500000000005</v>
      </c>
      <c r="K281" s="31">
        <v>2640.85</v>
      </c>
      <c r="L281" s="31">
        <v>2560.1999999999998</v>
      </c>
      <c r="M281" s="31">
        <v>2.0354299999999999</v>
      </c>
      <c r="N281" s="1"/>
      <c r="O281" s="1"/>
    </row>
    <row r="282" spans="1:15" ht="12.75" customHeight="1">
      <c r="A282" s="33">
        <v>272</v>
      </c>
      <c r="B282" s="58" t="s">
        <v>856</v>
      </c>
      <c r="C282" s="31">
        <v>2795.55</v>
      </c>
      <c r="D282" s="38">
        <v>2802.9</v>
      </c>
      <c r="E282" s="38">
        <v>2767.8500000000004</v>
      </c>
      <c r="F282" s="38">
        <v>2740.15</v>
      </c>
      <c r="G282" s="38">
        <v>2705.1000000000004</v>
      </c>
      <c r="H282" s="38">
        <v>2830.6000000000004</v>
      </c>
      <c r="I282" s="38">
        <v>2865.6500000000005</v>
      </c>
      <c r="J282" s="38">
        <v>2893.3500000000004</v>
      </c>
      <c r="K282" s="31">
        <v>2837.95</v>
      </c>
      <c r="L282" s="31">
        <v>2775.2</v>
      </c>
      <c r="M282" s="31">
        <v>4.4490000000000002E-2</v>
      </c>
      <c r="N282" s="1"/>
      <c r="O282" s="1"/>
    </row>
    <row r="283" spans="1:15" ht="12.75" customHeight="1">
      <c r="A283" s="33">
        <v>273</v>
      </c>
      <c r="B283" s="58" t="s">
        <v>862</v>
      </c>
      <c r="C283" s="31">
        <v>594.45000000000005</v>
      </c>
      <c r="D283" s="38">
        <v>604.41666666666663</v>
      </c>
      <c r="E283" s="38">
        <v>580.5333333333333</v>
      </c>
      <c r="F283" s="38">
        <v>566.61666666666667</v>
      </c>
      <c r="G283" s="38">
        <v>542.73333333333335</v>
      </c>
      <c r="H283" s="38">
        <v>618.33333333333326</v>
      </c>
      <c r="I283" s="38">
        <v>642.2166666666667</v>
      </c>
      <c r="J283" s="38">
        <v>656.13333333333321</v>
      </c>
      <c r="K283" s="31">
        <v>628.29999999999995</v>
      </c>
      <c r="L283" s="31">
        <v>590.5</v>
      </c>
      <c r="M283" s="31">
        <v>0.54054000000000002</v>
      </c>
      <c r="N283" s="1"/>
      <c r="O283" s="1"/>
    </row>
    <row r="284" spans="1:15" ht="12.75" customHeight="1">
      <c r="A284" s="33">
        <v>274</v>
      </c>
      <c r="B284" s="58" t="s">
        <v>857</v>
      </c>
      <c r="C284" s="31">
        <v>449.2</v>
      </c>
      <c r="D284" s="38">
        <v>452.2166666666667</v>
      </c>
      <c r="E284" s="38">
        <v>443.58333333333337</v>
      </c>
      <c r="F284" s="38">
        <v>437.9666666666667</v>
      </c>
      <c r="G284" s="38">
        <v>429.33333333333337</v>
      </c>
      <c r="H284" s="38">
        <v>457.83333333333337</v>
      </c>
      <c r="I284" s="38">
        <v>466.4666666666667</v>
      </c>
      <c r="J284" s="38">
        <v>472.08333333333337</v>
      </c>
      <c r="K284" s="31">
        <v>460.85</v>
      </c>
      <c r="L284" s="31">
        <v>446.6</v>
      </c>
      <c r="M284" s="31">
        <v>3.5493199999999998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270.95</v>
      </c>
      <c r="D285" s="38">
        <v>272.61666666666667</v>
      </c>
      <c r="E285" s="38">
        <v>268.43333333333334</v>
      </c>
      <c r="F285" s="38">
        <v>265.91666666666669</v>
      </c>
      <c r="G285" s="38">
        <v>261.73333333333335</v>
      </c>
      <c r="H285" s="38">
        <v>275.13333333333333</v>
      </c>
      <c r="I285" s="38">
        <v>279.31666666666672</v>
      </c>
      <c r="J285" s="38">
        <v>281.83333333333331</v>
      </c>
      <c r="K285" s="31">
        <v>276.8</v>
      </c>
      <c r="L285" s="31">
        <v>270.10000000000002</v>
      </c>
      <c r="M285" s="31">
        <v>4.6605600000000003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1770.3</v>
      </c>
      <c r="D286" s="38">
        <v>1769.1666666666667</v>
      </c>
      <c r="E286" s="38">
        <v>1761.3333333333335</v>
      </c>
      <c r="F286" s="38">
        <v>1752.3666666666668</v>
      </c>
      <c r="G286" s="38">
        <v>1744.5333333333335</v>
      </c>
      <c r="H286" s="38">
        <v>1778.1333333333334</v>
      </c>
      <c r="I286" s="38">
        <v>1785.9666666666669</v>
      </c>
      <c r="J286" s="38">
        <v>1794.9333333333334</v>
      </c>
      <c r="K286" s="31">
        <v>1777</v>
      </c>
      <c r="L286" s="31">
        <v>1760.2</v>
      </c>
      <c r="M286" s="31">
        <v>62.20223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1167.45</v>
      </c>
      <c r="D287" s="38">
        <v>1169.1166666666668</v>
      </c>
      <c r="E287" s="38">
        <v>1158.3333333333335</v>
      </c>
      <c r="F287" s="38">
        <v>1149.2166666666667</v>
      </c>
      <c r="G287" s="38">
        <v>1138.4333333333334</v>
      </c>
      <c r="H287" s="38">
        <v>1178.2333333333336</v>
      </c>
      <c r="I287" s="38">
        <v>1189.0166666666669</v>
      </c>
      <c r="J287" s="38">
        <v>1198.1333333333337</v>
      </c>
      <c r="K287" s="31">
        <v>1179.9000000000001</v>
      </c>
      <c r="L287" s="31">
        <v>1160</v>
      </c>
      <c r="M287" s="31">
        <v>4.7957400000000003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435.3</v>
      </c>
      <c r="D288" s="38">
        <v>428.5</v>
      </c>
      <c r="E288" s="38">
        <v>412.3</v>
      </c>
      <c r="F288" s="38">
        <v>389.3</v>
      </c>
      <c r="G288" s="38">
        <v>373.1</v>
      </c>
      <c r="H288" s="38">
        <v>451.5</v>
      </c>
      <c r="I288" s="38">
        <v>467.70000000000005</v>
      </c>
      <c r="J288" s="38">
        <v>490.7</v>
      </c>
      <c r="K288" s="31">
        <v>444.7</v>
      </c>
      <c r="L288" s="31">
        <v>405.5</v>
      </c>
      <c r="M288" s="31">
        <v>43.345269999999999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2055.6999999999998</v>
      </c>
      <c r="D289" s="38">
        <v>2050.1333333333332</v>
      </c>
      <c r="E289" s="38">
        <v>2036.2166666666662</v>
      </c>
      <c r="F289" s="38">
        <v>2016.7333333333331</v>
      </c>
      <c r="G289" s="38">
        <v>2002.8166666666662</v>
      </c>
      <c r="H289" s="38">
        <v>2069.6166666666663</v>
      </c>
      <c r="I289" s="38">
        <v>2083.5333333333333</v>
      </c>
      <c r="J289" s="38">
        <v>2103.0166666666664</v>
      </c>
      <c r="K289" s="31">
        <v>2064.0500000000002</v>
      </c>
      <c r="L289" s="31">
        <v>2030.65</v>
      </c>
      <c r="M289" s="31">
        <v>1.1474800000000001</v>
      </c>
      <c r="N289" s="1"/>
      <c r="O289" s="1"/>
    </row>
    <row r="290" spans="1:15" ht="12.75" customHeight="1">
      <c r="A290" s="33">
        <v>280</v>
      </c>
      <c r="B290" s="58" t="s">
        <v>858</v>
      </c>
      <c r="C290" s="31">
        <v>2834</v>
      </c>
      <c r="D290" s="38">
        <v>2834.2833333333333</v>
      </c>
      <c r="E290" s="38">
        <v>2779.7166666666667</v>
      </c>
      <c r="F290" s="38">
        <v>2725.4333333333334</v>
      </c>
      <c r="G290" s="38">
        <v>2670.8666666666668</v>
      </c>
      <c r="H290" s="38">
        <v>2888.5666666666666</v>
      </c>
      <c r="I290" s="38">
        <v>2943.1333333333332</v>
      </c>
      <c r="J290" s="38">
        <v>2997.4166666666665</v>
      </c>
      <c r="K290" s="31">
        <v>2888.85</v>
      </c>
      <c r="L290" s="31">
        <v>2780</v>
      </c>
      <c r="M290" s="31">
        <v>0.73892000000000002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127.95</v>
      </c>
      <c r="D291" s="38">
        <v>128.28333333333333</v>
      </c>
      <c r="E291" s="38">
        <v>126.16666666666666</v>
      </c>
      <c r="F291" s="38">
        <v>124.38333333333333</v>
      </c>
      <c r="G291" s="38">
        <v>122.26666666666665</v>
      </c>
      <c r="H291" s="38">
        <v>130.06666666666666</v>
      </c>
      <c r="I291" s="38">
        <v>132.18333333333334</v>
      </c>
      <c r="J291" s="38">
        <v>133.96666666666667</v>
      </c>
      <c r="K291" s="31">
        <v>130.4</v>
      </c>
      <c r="L291" s="31">
        <v>126.5</v>
      </c>
      <c r="M291" s="31">
        <v>41.861469999999997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4611.7</v>
      </c>
      <c r="D292" s="38">
        <v>4626.2333333333336</v>
      </c>
      <c r="E292" s="38">
        <v>4555.4666666666672</v>
      </c>
      <c r="F292" s="38">
        <v>4499.2333333333336</v>
      </c>
      <c r="G292" s="38">
        <v>4428.4666666666672</v>
      </c>
      <c r="H292" s="38">
        <v>4682.4666666666672</v>
      </c>
      <c r="I292" s="38">
        <v>4753.2333333333336</v>
      </c>
      <c r="J292" s="38">
        <v>4809.4666666666672</v>
      </c>
      <c r="K292" s="31">
        <v>4697</v>
      </c>
      <c r="L292" s="31">
        <v>4570</v>
      </c>
      <c r="M292" s="31">
        <v>3.08595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14755.2</v>
      </c>
      <c r="D293" s="38">
        <v>14908.383333333333</v>
      </c>
      <c r="E293" s="38">
        <v>14551.816666666666</v>
      </c>
      <c r="F293" s="38">
        <v>14348.433333333332</v>
      </c>
      <c r="G293" s="38">
        <v>13991.866666666665</v>
      </c>
      <c r="H293" s="38">
        <v>15111.766666666666</v>
      </c>
      <c r="I293" s="38">
        <v>15468.333333333336</v>
      </c>
      <c r="J293" s="38">
        <v>15671.716666666667</v>
      </c>
      <c r="K293" s="31">
        <v>15264.95</v>
      </c>
      <c r="L293" s="31">
        <v>14705</v>
      </c>
      <c r="M293" s="31">
        <v>5.7250000000000002E-2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2730.45</v>
      </c>
      <c r="D294" s="38">
        <v>2728.4166666666665</v>
      </c>
      <c r="E294" s="38">
        <v>2714.0333333333328</v>
      </c>
      <c r="F294" s="38">
        <v>2697.6166666666663</v>
      </c>
      <c r="G294" s="38">
        <v>2683.2333333333327</v>
      </c>
      <c r="H294" s="38">
        <v>2744.833333333333</v>
      </c>
      <c r="I294" s="38">
        <v>2759.2166666666672</v>
      </c>
      <c r="J294" s="38">
        <v>2775.6333333333332</v>
      </c>
      <c r="K294" s="31">
        <v>2742.8</v>
      </c>
      <c r="L294" s="31">
        <v>2712</v>
      </c>
      <c r="M294" s="31">
        <v>17.474250000000001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460.3</v>
      </c>
      <c r="D295" s="38">
        <v>459.16666666666669</v>
      </c>
      <c r="E295" s="38">
        <v>452.43333333333339</v>
      </c>
      <c r="F295" s="38">
        <v>444.56666666666672</v>
      </c>
      <c r="G295" s="38">
        <v>437.83333333333343</v>
      </c>
      <c r="H295" s="38">
        <v>467.03333333333336</v>
      </c>
      <c r="I295" s="38">
        <v>473.76666666666659</v>
      </c>
      <c r="J295" s="38">
        <v>481.63333333333333</v>
      </c>
      <c r="K295" s="31">
        <v>465.9</v>
      </c>
      <c r="L295" s="31">
        <v>451.3</v>
      </c>
      <c r="M295" s="31">
        <v>12.699310000000001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407.3</v>
      </c>
      <c r="D296" s="38">
        <v>406.83333333333331</v>
      </c>
      <c r="E296" s="38">
        <v>402.26666666666665</v>
      </c>
      <c r="F296" s="38">
        <v>397.23333333333335</v>
      </c>
      <c r="G296" s="38">
        <v>392.66666666666669</v>
      </c>
      <c r="H296" s="38">
        <v>411.86666666666662</v>
      </c>
      <c r="I296" s="38">
        <v>416.43333333333334</v>
      </c>
      <c r="J296" s="38">
        <v>421.46666666666658</v>
      </c>
      <c r="K296" s="31">
        <v>411.4</v>
      </c>
      <c r="L296" s="31">
        <v>401.8</v>
      </c>
      <c r="M296" s="31">
        <v>19.395299999999999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316.7</v>
      </c>
      <c r="D297" s="38">
        <v>316.88333333333333</v>
      </c>
      <c r="E297" s="38">
        <v>312.81666666666666</v>
      </c>
      <c r="F297" s="38">
        <v>308.93333333333334</v>
      </c>
      <c r="G297" s="38">
        <v>304.86666666666667</v>
      </c>
      <c r="H297" s="38">
        <v>320.76666666666665</v>
      </c>
      <c r="I297" s="38">
        <v>324.83333333333326</v>
      </c>
      <c r="J297" s="38">
        <v>328.71666666666664</v>
      </c>
      <c r="K297" s="31">
        <v>320.95</v>
      </c>
      <c r="L297" s="31">
        <v>313</v>
      </c>
      <c r="M297" s="31">
        <v>20.883659999999999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108.5</v>
      </c>
      <c r="D298" s="38">
        <v>107.83333333333333</v>
      </c>
      <c r="E298" s="38">
        <v>106.16666666666666</v>
      </c>
      <c r="F298" s="38">
        <v>103.83333333333333</v>
      </c>
      <c r="G298" s="38">
        <v>102.16666666666666</v>
      </c>
      <c r="H298" s="38">
        <v>110.16666666666666</v>
      </c>
      <c r="I298" s="38">
        <v>111.83333333333331</v>
      </c>
      <c r="J298" s="38">
        <v>114.16666666666666</v>
      </c>
      <c r="K298" s="31">
        <v>109.5</v>
      </c>
      <c r="L298" s="31">
        <v>105.5</v>
      </c>
      <c r="M298" s="31">
        <v>105.07575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449.25</v>
      </c>
      <c r="D299" s="38">
        <v>449.5333333333333</v>
      </c>
      <c r="E299" s="38">
        <v>444.71666666666658</v>
      </c>
      <c r="F299" s="38">
        <v>440.18333333333328</v>
      </c>
      <c r="G299" s="38">
        <v>435.36666666666656</v>
      </c>
      <c r="H299" s="38">
        <v>454.06666666666661</v>
      </c>
      <c r="I299" s="38">
        <v>458.88333333333333</v>
      </c>
      <c r="J299" s="38">
        <v>463.41666666666663</v>
      </c>
      <c r="K299" s="31">
        <v>454.35</v>
      </c>
      <c r="L299" s="31">
        <v>445</v>
      </c>
      <c r="M299" s="31">
        <v>28.71462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678</v>
      </c>
      <c r="D300" s="38">
        <v>676.7166666666667</v>
      </c>
      <c r="E300" s="38">
        <v>662.43333333333339</v>
      </c>
      <c r="F300" s="38">
        <v>646.86666666666667</v>
      </c>
      <c r="G300" s="38">
        <v>632.58333333333337</v>
      </c>
      <c r="H300" s="38">
        <v>692.28333333333342</v>
      </c>
      <c r="I300" s="38">
        <v>706.56666666666672</v>
      </c>
      <c r="J300" s="38">
        <v>722.13333333333344</v>
      </c>
      <c r="K300" s="31">
        <v>691</v>
      </c>
      <c r="L300" s="31">
        <v>661.15</v>
      </c>
      <c r="M300" s="31">
        <v>56.803379999999997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6494.3</v>
      </c>
      <c r="D301" s="38">
        <v>6557.7833333333328</v>
      </c>
      <c r="E301" s="38">
        <v>6400.5666666666657</v>
      </c>
      <c r="F301" s="38">
        <v>6306.833333333333</v>
      </c>
      <c r="G301" s="38">
        <v>6149.6166666666659</v>
      </c>
      <c r="H301" s="38">
        <v>6651.5166666666655</v>
      </c>
      <c r="I301" s="38">
        <v>6808.7333333333327</v>
      </c>
      <c r="J301" s="38">
        <v>6902.4666666666653</v>
      </c>
      <c r="K301" s="31">
        <v>6715</v>
      </c>
      <c r="L301" s="31">
        <v>6464.05</v>
      </c>
      <c r="M301" s="31">
        <v>0.70931999999999995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5407.25</v>
      </c>
      <c r="D302" s="38">
        <v>5414.916666666667</v>
      </c>
      <c r="E302" s="38">
        <v>5349.4333333333343</v>
      </c>
      <c r="F302" s="38">
        <v>5291.6166666666677</v>
      </c>
      <c r="G302" s="38">
        <v>5226.133333333335</v>
      </c>
      <c r="H302" s="38">
        <v>5472.7333333333336</v>
      </c>
      <c r="I302" s="38">
        <v>5538.2166666666653</v>
      </c>
      <c r="J302" s="38">
        <v>5596.0333333333328</v>
      </c>
      <c r="K302" s="31">
        <v>5480.4</v>
      </c>
      <c r="L302" s="31">
        <v>5357.1</v>
      </c>
      <c r="M302" s="31">
        <v>3.8809200000000001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1139.05</v>
      </c>
      <c r="D303" s="38">
        <v>1133.6500000000001</v>
      </c>
      <c r="E303" s="38">
        <v>1124.3000000000002</v>
      </c>
      <c r="F303" s="38">
        <v>1109.5500000000002</v>
      </c>
      <c r="G303" s="38">
        <v>1100.2000000000003</v>
      </c>
      <c r="H303" s="38">
        <v>1148.4000000000001</v>
      </c>
      <c r="I303" s="38">
        <v>1157.75</v>
      </c>
      <c r="J303" s="38">
        <v>1172.5</v>
      </c>
      <c r="K303" s="31">
        <v>1143</v>
      </c>
      <c r="L303" s="31">
        <v>1118.9000000000001</v>
      </c>
      <c r="M303" s="31">
        <v>22.10022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1586.55</v>
      </c>
      <c r="D304" s="38">
        <v>1576.4333333333334</v>
      </c>
      <c r="E304" s="38">
        <v>1507.8666666666668</v>
      </c>
      <c r="F304" s="38">
        <v>1429.1833333333334</v>
      </c>
      <c r="G304" s="38">
        <v>1360.6166666666668</v>
      </c>
      <c r="H304" s="38">
        <v>1655.1166666666668</v>
      </c>
      <c r="I304" s="38">
        <v>1723.6833333333334</v>
      </c>
      <c r="J304" s="38">
        <v>1802.3666666666668</v>
      </c>
      <c r="K304" s="31">
        <v>1645</v>
      </c>
      <c r="L304" s="31">
        <v>1497.75</v>
      </c>
      <c r="M304" s="31">
        <v>16.87415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722</v>
      </c>
      <c r="D305" s="38">
        <v>723.16666666666663</v>
      </c>
      <c r="E305" s="38">
        <v>710.18333333333328</v>
      </c>
      <c r="F305" s="38">
        <v>698.36666666666667</v>
      </c>
      <c r="G305" s="38">
        <v>685.38333333333333</v>
      </c>
      <c r="H305" s="38">
        <v>734.98333333333323</v>
      </c>
      <c r="I305" s="38">
        <v>747.96666666666658</v>
      </c>
      <c r="J305" s="38">
        <v>759.78333333333319</v>
      </c>
      <c r="K305" s="31">
        <v>736.15</v>
      </c>
      <c r="L305" s="31">
        <v>711.35</v>
      </c>
      <c r="M305" s="31">
        <v>17.134080000000001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1073.8</v>
      </c>
      <c r="D306" s="38">
        <v>1063.2333333333333</v>
      </c>
      <c r="E306" s="38">
        <v>1048.5666666666666</v>
      </c>
      <c r="F306" s="38">
        <v>1023.3333333333333</v>
      </c>
      <c r="G306" s="38">
        <v>1008.6666666666665</v>
      </c>
      <c r="H306" s="38">
        <v>1088.4666666666667</v>
      </c>
      <c r="I306" s="38">
        <v>1103.1333333333332</v>
      </c>
      <c r="J306" s="38">
        <v>1128.3666666666668</v>
      </c>
      <c r="K306" s="31">
        <v>1077.9000000000001</v>
      </c>
      <c r="L306" s="31">
        <v>1038</v>
      </c>
      <c r="M306" s="31">
        <v>13.678890000000001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294.35000000000002</v>
      </c>
      <c r="D307" s="38">
        <v>292.73333333333335</v>
      </c>
      <c r="E307" s="38">
        <v>290.66666666666669</v>
      </c>
      <c r="F307" s="38">
        <v>286.98333333333335</v>
      </c>
      <c r="G307" s="38">
        <v>284.91666666666669</v>
      </c>
      <c r="H307" s="38">
        <v>296.41666666666669</v>
      </c>
      <c r="I307" s="38">
        <v>298.48333333333329</v>
      </c>
      <c r="J307" s="38">
        <v>302.16666666666669</v>
      </c>
      <c r="K307" s="31">
        <v>294.8</v>
      </c>
      <c r="L307" s="31">
        <v>289.05</v>
      </c>
      <c r="M307" s="31">
        <v>26.386880000000001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1577</v>
      </c>
      <c r="D308" s="38">
        <v>1572.2</v>
      </c>
      <c r="E308" s="38">
        <v>1563.5</v>
      </c>
      <c r="F308" s="38">
        <v>1550</v>
      </c>
      <c r="G308" s="38">
        <v>1541.3</v>
      </c>
      <c r="H308" s="38">
        <v>1585.7</v>
      </c>
      <c r="I308" s="38">
        <v>1594.4000000000003</v>
      </c>
      <c r="J308" s="38">
        <v>1607.9</v>
      </c>
      <c r="K308" s="31">
        <v>1580.9</v>
      </c>
      <c r="L308" s="31">
        <v>1558.7</v>
      </c>
      <c r="M308" s="31">
        <v>13.014659999999999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406.6</v>
      </c>
      <c r="D309" s="38">
        <v>405.26666666666665</v>
      </c>
      <c r="E309" s="38">
        <v>399.5333333333333</v>
      </c>
      <c r="F309" s="38">
        <v>392.46666666666664</v>
      </c>
      <c r="G309" s="38">
        <v>386.73333333333329</v>
      </c>
      <c r="H309" s="38">
        <v>412.33333333333331</v>
      </c>
      <c r="I309" s="38">
        <v>418.06666666666666</v>
      </c>
      <c r="J309" s="38">
        <v>425.13333333333333</v>
      </c>
      <c r="K309" s="31">
        <v>411</v>
      </c>
      <c r="L309" s="31">
        <v>398.2</v>
      </c>
      <c r="M309" s="31">
        <v>8.2174399999999999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554.6</v>
      </c>
      <c r="D310" s="38">
        <v>558.31666666666672</v>
      </c>
      <c r="E310" s="38">
        <v>547.78333333333342</v>
      </c>
      <c r="F310" s="38">
        <v>540.9666666666667</v>
      </c>
      <c r="G310" s="38">
        <v>530.43333333333339</v>
      </c>
      <c r="H310" s="38">
        <v>565.13333333333344</v>
      </c>
      <c r="I310" s="38">
        <v>575.66666666666674</v>
      </c>
      <c r="J310" s="38">
        <v>582.48333333333346</v>
      </c>
      <c r="K310" s="31">
        <v>568.85</v>
      </c>
      <c r="L310" s="31">
        <v>551.5</v>
      </c>
      <c r="M310" s="31">
        <v>2.2653599999999998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407.55</v>
      </c>
      <c r="D311" s="38">
        <v>408.5</v>
      </c>
      <c r="E311" s="38">
        <v>404.1</v>
      </c>
      <c r="F311" s="38">
        <v>400.65000000000003</v>
      </c>
      <c r="G311" s="38">
        <v>396.25000000000006</v>
      </c>
      <c r="H311" s="38">
        <v>411.95</v>
      </c>
      <c r="I311" s="38">
        <v>416.34999999999997</v>
      </c>
      <c r="J311" s="38">
        <v>419.79999999999995</v>
      </c>
      <c r="K311" s="31">
        <v>412.9</v>
      </c>
      <c r="L311" s="31">
        <v>405.05</v>
      </c>
      <c r="M311" s="31">
        <v>1.3192600000000001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146.94999999999999</v>
      </c>
      <c r="D312" s="38">
        <v>148.08333333333334</v>
      </c>
      <c r="E312" s="38">
        <v>144.86666666666667</v>
      </c>
      <c r="F312" s="38">
        <v>142.78333333333333</v>
      </c>
      <c r="G312" s="38">
        <v>139.56666666666666</v>
      </c>
      <c r="H312" s="38">
        <v>150.16666666666669</v>
      </c>
      <c r="I312" s="38">
        <v>153.38333333333333</v>
      </c>
      <c r="J312" s="38">
        <v>155.4666666666667</v>
      </c>
      <c r="K312" s="31">
        <v>151.30000000000001</v>
      </c>
      <c r="L312" s="31">
        <v>146</v>
      </c>
      <c r="M312" s="31">
        <v>71.108869999999996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95.65</v>
      </c>
      <c r="D313" s="38">
        <v>95.90000000000002</v>
      </c>
      <c r="E313" s="38">
        <v>94.100000000000037</v>
      </c>
      <c r="F313" s="38">
        <v>92.550000000000011</v>
      </c>
      <c r="G313" s="38">
        <v>90.750000000000028</v>
      </c>
      <c r="H313" s="38">
        <v>97.450000000000045</v>
      </c>
      <c r="I313" s="38">
        <v>99.250000000000028</v>
      </c>
      <c r="J313" s="38">
        <v>100.80000000000005</v>
      </c>
      <c r="K313" s="31">
        <v>97.7</v>
      </c>
      <c r="L313" s="31">
        <v>94.35</v>
      </c>
      <c r="M313" s="31">
        <v>46.995759999999997</v>
      </c>
      <c r="N313" s="1"/>
      <c r="O313" s="1"/>
    </row>
    <row r="314" spans="1:15" ht="12.75" customHeight="1">
      <c r="A314" s="33">
        <v>304</v>
      </c>
      <c r="B314" s="58" t="s">
        <v>869</v>
      </c>
      <c r="C314" s="31">
        <v>1795</v>
      </c>
      <c r="D314" s="38">
        <v>1786.1000000000001</v>
      </c>
      <c r="E314" s="38">
        <v>1768.9000000000003</v>
      </c>
      <c r="F314" s="38">
        <v>1742.8000000000002</v>
      </c>
      <c r="G314" s="38">
        <v>1725.6000000000004</v>
      </c>
      <c r="H314" s="38">
        <v>1812.2000000000003</v>
      </c>
      <c r="I314" s="38">
        <v>1829.4</v>
      </c>
      <c r="J314" s="38">
        <v>1855.5000000000002</v>
      </c>
      <c r="K314" s="31">
        <v>1803.3</v>
      </c>
      <c r="L314" s="31">
        <v>1760</v>
      </c>
      <c r="M314" s="31">
        <v>2.7195900000000002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588.25</v>
      </c>
      <c r="D315" s="38">
        <v>584.71666666666658</v>
      </c>
      <c r="E315" s="38">
        <v>579.33333333333314</v>
      </c>
      <c r="F315" s="38">
        <v>570.41666666666652</v>
      </c>
      <c r="G315" s="38">
        <v>565.03333333333308</v>
      </c>
      <c r="H315" s="38">
        <v>593.63333333333321</v>
      </c>
      <c r="I315" s="38">
        <v>599.01666666666665</v>
      </c>
      <c r="J315" s="38">
        <v>607.93333333333328</v>
      </c>
      <c r="K315" s="31">
        <v>590.1</v>
      </c>
      <c r="L315" s="31">
        <v>575.79999999999995</v>
      </c>
      <c r="M315" s="31">
        <v>18.15156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10178.85</v>
      </c>
      <c r="D316" s="38">
        <v>10189.666666666666</v>
      </c>
      <c r="E316" s="38">
        <v>10119.333333333332</v>
      </c>
      <c r="F316" s="38">
        <v>10059.816666666666</v>
      </c>
      <c r="G316" s="38">
        <v>9989.4833333333318</v>
      </c>
      <c r="H316" s="38">
        <v>10249.183333333332</v>
      </c>
      <c r="I316" s="38">
        <v>10319.516666666665</v>
      </c>
      <c r="J316" s="38">
        <v>10379.033333333333</v>
      </c>
      <c r="K316" s="31">
        <v>10260</v>
      </c>
      <c r="L316" s="31">
        <v>10130.15</v>
      </c>
      <c r="M316" s="31">
        <v>6.6375799999999998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2479.0500000000002</v>
      </c>
      <c r="D317" s="38">
        <v>2464.75</v>
      </c>
      <c r="E317" s="38">
        <v>2438.5</v>
      </c>
      <c r="F317" s="38">
        <v>2397.9499999999998</v>
      </c>
      <c r="G317" s="38">
        <v>2371.6999999999998</v>
      </c>
      <c r="H317" s="38">
        <v>2505.3000000000002</v>
      </c>
      <c r="I317" s="38">
        <v>2531.5500000000002</v>
      </c>
      <c r="J317" s="38">
        <v>2572.1000000000004</v>
      </c>
      <c r="K317" s="31">
        <v>2491</v>
      </c>
      <c r="L317" s="31">
        <v>2424.1999999999998</v>
      </c>
      <c r="M317" s="31">
        <v>0.95979000000000003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932.45</v>
      </c>
      <c r="D318" s="38">
        <v>922.21666666666658</v>
      </c>
      <c r="E318" s="38">
        <v>907.28333333333319</v>
      </c>
      <c r="F318" s="38">
        <v>882.11666666666656</v>
      </c>
      <c r="G318" s="38">
        <v>867.18333333333317</v>
      </c>
      <c r="H318" s="38">
        <v>947.38333333333321</v>
      </c>
      <c r="I318" s="38">
        <v>962.31666666666661</v>
      </c>
      <c r="J318" s="38">
        <v>987.48333333333323</v>
      </c>
      <c r="K318" s="31">
        <v>937.15</v>
      </c>
      <c r="L318" s="31">
        <v>897.05</v>
      </c>
      <c r="M318" s="31">
        <v>2.7946499999999999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588.6</v>
      </c>
      <c r="D319" s="38">
        <v>588.0333333333333</v>
      </c>
      <c r="E319" s="38">
        <v>581.06666666666661</v>
      </c>
      <c r="F319" s="38">
        <v>573.5333333333333</v>
      </c>
      <c r="G319" s="38">
        <v>566.56666666666661</v>
      </c>
      <c r="H319" s="38">
        <v>595.56666666666661</v>
      </c>
      <c r="I319" s="38">
        <v>602.5333333333333</v>
      </c>
      <c r="J319" s="38">
        <v>610.06666666666661</v>
      </c>
      <c r="K319" s="31">
        <v>595</v>
      </c>
      <c r="L319" s="31">
        <v>580.5</v>
      </c>
      <c r="M319" s="31">
        <v>11.658049999999999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1906</v>
      </c>
      <c r="D320" s="38">
        <v>1905.2666666666664</v>
      </c>
      <c r="E320" s="38">
        <v>1886.8333333333328</v>
      </c>
      <c r="F320" s="38">
        <v>1867.6666666666663</v>
      </c>
      <c r="G320" s="38">
        <v>1849.2333333333327</v>
      </c>
      <c r="H320" s="38">
        <v>1924.4333333333329</v>
      </c>
      <c r="I320" s="38">
        <v>1942.8666666666663</v>
      </c>
      <c r="J320" s="38">
        <v>1962.0333333333331</v>
      </c>
      <c r="K320" s="31">
        <v>1923.7</v>
      </c>
      <c r="L320" s="31">
        <v>1886.1</v>
      </c>
      <c r="M320" s="31">
        <v>5.3316800000000004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819.05</v>
      </c>
      <c r="D321" s="38">
        <v>823</v>
      </c>
      <c r="E321" s="38">
        <v>811.1</v>
      </c>
      <c r="F321" s="38">
        <v>803.15</v>
      </c>
      <c r="G321" s="38">
        <v>791.25</v>
      </c>
      <c r="H321" s="38">
        <v>830.95</v>
      </c>
      <c r="I321" s="38">
        <v>842.85000000000014</v>
      </c>
      <c r="J321" s="38">
        <v>850.80000000000007</v>
      </c>
      <c r="K321" s="31">
        <v>834.9</v>
      </c>
      <c r="L321" s="31">
        <v>815.05</v>
      </c>
      <c r="M321" s="31">
        <v>1.4699599999999999</v>
      </c>
      <c r="N321" s="1"/>
      <c r="O321" s="1"/>
    </row>
    <row r="322" spans="1:15" ht="12.75" customHeight="1">
      <c r="A322" s="33">
        <v>312</v>
      </c>
      <c r="B322" s="58" t="s">
        <v>860</v>
      </c>
      <c r="C322" s="31">
        <v>1039.95</v>
      </c>
      <c r="D322" s="38">
        <v>1035.9833333333333</v>
      </c>
      <c r="E322" s="38">
        <v>1026.9666666666667</v>
      </c>
      <c r="F322" s="38">
        <v>1013.9833333333333</v>
      </c>
      <c r="G322" s="38">
        <v>1004.9666666666667</v>
      </c>
      <c r="H322" s="38">
        <v>1048.9666666666667</v>
      </c>
      <c r="I322" s="38">
        <v>1057.9833333333336</v>
      </c>
      <c r="J322" s="38">
        <v>1070.9666666666667</v>
      </c>
      <c r="K322" s="31">
        <v>1045</v>
      </c>
      <c r="L322" s="31">
        <v>1023</v>
      </c>
      <c r="M322" s="31">
        <v>0.77239999999999998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1074.6500000000001</v>
      </c>
      <c r="D323" s="38">
        <v>1064.05</v>
      </c>
      <c r="E323" s="38">
        <v>1049.0999999999999</v>
      </c>
      <c r="F323" s="38">
        <v>1023.55</v>
      </c>
      <c r="G323" s="38">
        <v>1008.5999999999999</v>
      </c>
      <c r="H323" s="38">
        <v>1089.5999999999999</v>
      </c>
      <c r="I323" s="38">
        <v>1104.5500000000002</v>
      </c>
      <c r="J323" s="38">
        <v>1130.0999999999999</v>
      </c>
      <c r="K323" s="31">
        <v>1079</v>
      </c>
      <c r="L323" s="31">
        <v>1038.5</v>
      </c>
      <c r="M323" s="31">
        <v>0.91271000000000002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1413.65</v>
      </c>
      <c r="D324" s="38">
        <v>1408.7</v>
      </c>
      <c r="E324" s="38">
        <v>1395</v>
      </c>
      <c r="F324" s="38">
        <v>1376.35</v>
      </c>
      <c r="G324" s="38">
        <v>1362.6499999999999</v>
      </c>
      <c r="H324" s="38">
        <v>1427.3500000000001</v>
      </c>
      <c r="I324" s="38">
        <v>1441.0500000000004</v>
      </c>
      <c r="J324" s="38">
        <v>1459.7000000000003</v>
      </c>
      <c r="K324" s="31">
        <v>1422.4</v>
      </c>
      <c r="L324" s="31">
        <v>1390.05</v>
      </c>
      <c r="M324" s="31">
        <v>1.8715200000000001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67.5</v>
      </c>
      <c r="D325" s="38">
        <v>66.88333333333334</v>
      </c>
      <c r="E325" s="38">
        <v>64.466666666666683</v>
      </c>
      <c r="F325" s="38">
        <v>61.433333333333344</v>
      </c>
      <c r="G325" s="38">
        <v>59.016666666666687</v>
      </c>
      <c r="H325" s="38">
        <v>69.916666666666686</v>
      </c>
      <c r="I325" s="38">
        <v>72.333333333333343</v>
      </c>
      <c r="J325" s="38">
        <v>75.366666666666674</v>
      </c>
      <c r="K325" s="31">
        <v>69.3</v>
      </c>
      <c r="L325" s="31">
        <v>63.85</v>
      </c>
      <c r="M325" s="31">
        <v>720.34682999999995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65.45</v>
      </c>
      <c r="D326" s="38">
        <v>65.566666666666663</v>
      </c>
      <c r="E326" s="38">
        <v>64.383333333333326</v>
      </c>
      <c r="F326" s="38">
        <v>63.316666666666663</v>
      </c>
      <c r="G326" s="38">
        <v>62.133333333333326</v>
      </c>
      <c r="H326" s="38">
        <v>66.633333333333326</v>
      </c>
      <c r="I326" s="38">
        <v>67.816666666666663</v>
      </c>
      <c r="J326" s="38">
        <v>68.883333333333326</v>
      </c>
      <c r="K326" s="31">
        <v>66.75</v>
      </c>
      <c r="L326" s="31">
        <v>64.5</v>
      </c>
      <c r="M326" s="31">
        <v>38.982909999999997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903</v>
      </c>
      <c r="D327" s="38">
        <v>901.66666666666663</v>
      </c>
      <c r="E327" s="38">
        <v>895.33333333333326</v>
      </c>
      <c r="F327" s="38">
        <v>887.66666666666663</v>
      </c>
      <c r="G327" s="38">
        <v>881.33333333333326</v>
      </c>
      <c r="H327" s="38">
        <v>909.33333333333326</v>
      </c>
      <c r="I327" s="38">
        <v>915.66666666666652</v>
      </c>
      <c r="J327" s="38">
        <v>923.33333333333326</v>
      </c>
      <c r="K327" s="31">
        <v>908</v>
      </c>
      <c r="L327" s="31">
        <v>894</v>
      </c>
      <c r="M327" s="31">
        <v>1.48892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2475.75</v>
      </c>
      <c r="D328" s="38">
        <v>2487.3833333333332</v>
      </c>
      <c r="E328" s="38">
        <v>2440.2166666666662</v>
      </c>
      <c r="F328" s="38">
        <v>2404.6833333333329</v>
      </c>
      <c r="G328" s="38">
        <v>2357.516666666666</v>
      </c>
      <c r="H328" s="38">
        <v>2522.9166666666665</v>
      </c>
      <c r="I328" s="38">
        <v>2570.0833333333335</v>
      </c>
      <c r="J328" s="38">
        <v>2605.6166666666668</v>
      </c>
      <c r="K328" s="31">
        <v>2534.5500000000002</v>
      </c>
      <c r="L328" s="31">
        <v>2451.85</v>
      </c>
      <c r="M328" s="31">
        <v>3.8120099999999999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109395.75</v>
      </c>
      <c r="D329" s="38">
        <v>108811.23333333334</v>
      </c>
      <c r="E329" s="38">
        <v>108084.51666666668</v>
      </c>
      <c r="F329" s="38">
        <v>106773.28333333334</v>
      </c>
      <c r="G329" s="38">
        <v>106046.56666666668</v>
      </c>
      <c r="H329" s="38">
        <v>110122.46666666667</v>
      </c>
      <c r="I329" s="38">
        <v>110849.18333333335</v>
      </c>
      <c r="J329" s="38">
        <v>112160.41666666667</v>
      </c>
      <c r="K329" s="31">
        <v>109537.95</v>
      </c>
      <c r="L329" s="31">
        <v>107500</v>
      </c>
      <c r="M329" s="31">
        <v>8.3650000000000002E-2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2744.8</v>
      </c>
      <c r="D330" s="38">
        <v>2764.7666666666664</v>
      </c>
      <c r="E330" s="38">
        <v>2705.0333333333328</v>
      </c>
      <c r="F330" s="38">
        <v>2665.2666666666664</v>
      </c>
      <c r="G330" s="38">
        <v>2605.5333333333328</v>
      </c>
      <c r="H330" s="38">
        <v>2804.5333333333328</v>
      </c>
      <c r="I330" s="38">
        <v>2864.2666666666664</v>
      </c>
      <c r="J330" s="38">
        <v>2904.0333333333328</v>
      </c>
      <c r="K330" s="31">
        <v>2824.5</v>
      </c>
      <c r="L330" s="31">
        <v>2725</v>
      </c>
      <c r="M330" s="31">
        <v>7.3940599999999996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1794.7</v>
      </c>
      <c r="D331" s="38">
        <v>1792.25</v>
      </c>
      <c r="E331" s="38">
        <v>1775.5</v>
      </c>
      <c r="F331" s="38">
        <v>1756.3</v>
      </c>
      <c r="G331" s="38">
        <v>1739.55</v>
      </c>
      <c r="H331" s="38">
        <v>1811.45</v>
      </c>
      <c r="I331" s="38">
        <v>1828.2</v>
      </c>
      <c r="J331" s="38">
        <v>1847.4</v>
      </c>
      <c r="K331" s="31">
        <v>1809</v>
      </c>
      <c r="L331" s="31">
        <v>1773.05</v>
      </c>
      <c r="M331" s="31">
        <v>2.0954199999999998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1277.5</v>
      </c>
      <c r="D332" s="38">
        <v>1279.5666666666668</v>
      </c>
      <c r="E332" s="38">
        <v>1266.3333333333337</v>
      </c>
      <c r="F332" s="38">
        <v>1255.166666666667</v>
      </c>
      <c r="G332" s="38">
        <v>1241.9333333333338</v>
      </c>
      <c r="H332" s="38">
        <v>1290.7333333333336</v>
      </c>
      <c r="I332" s="38">
        <v>1303.9666666666667</v>
      </c>
      <c r="J332" s="38">
        <v>1315.1333333333334</v>
      </c>
      <c r="K332" s="31">
        <v>1292.8</v>
      </c>
      <c r="L332" s="31">
        <v>1268.4000000000001</v>
      </c>
      <c r="M332" s="31">
        <v>1.73969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1012.95</v>
      </c>
      <c r="D333" s="38">
        <v>1016.15</v>
      </c>
      <c r="E333" s="38">
        <v>1003.5999999999999</v>
      </c>
      <c r="F333" s="38">
        <v>994.24999999999989</v>
      </c>
      <c r="G333" s="38">
        <v>981.69999999999982</v>
      </c>
      <c r="H333" s="38">
        <v>1025.5</v>
      </c>
      <c r="I333" s="38">
        <v>1038.05</v>
      </c>
      <c r="J333" s="38">
        <v>1047.4000000000001</v>
      </c>
      <c r="K333" s="31">
        <v>1028.7</v>
      </c>
      <c r="L333" s="31">
        <v>1006.8</v>
      </c>
      <c r="M333" s="31">
        <v>1.71712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895.35</v>
      </c>
      <c r="D334" s="38">
        <v>901.61666666666667</v>
      </c>
      <c r="E334" s="38">
        <v>884.73333333333335</v>
      </c>
      <c r="F334" s="38">
        <v>874.11666666666667</v>
      </c>
      <c r="G334" s="38">
        <v>857.23333333333335</v>
      </c>
      <c r="H334" s="38">
        <v>912.23333333333335</v>
      </c>
      <c r="I334" s="38">
        <v>929.11666666666679</v>
      </c>
      <c r="J334" s="38">
        <v>939.73333333333335</v>
      </c>
      <c r="K334" s="31">
        <v>918.5</v>
      </c>
      <c r="L334" s="31">
        <v>891</v>
      </c>
      <c r="M334" s="31">
        <v>5.1835199999999997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101.1</v>
      </c>
      <c r="D335" s="38">
        <v>101.38333333333333</v>
      </c>
      <c r="E335" s="38">
        <v>99.216666666666654</v>
      </c>
      <c r="F335" s="38">
        <v>97.333333333333329</v>
      </c>
      <c r="G335" s="38">
        <v>95.166666666666657</v>
      </c>
      <c r="H335" s="38">
        <v>103.26666666666665</v>
      </c>
      <c r="I335" s="38">
        <v>105.43333333333334</v>
      </c>
      <c r="J335" s="38">
        <v>107.31666666666665</v>
      </c>
      <c r="K335" s="31">
        <v>103.55</v>
      </c>
      <c r="L335" s="31">
        <v>99.5</v>
      </c>
      <c r="M335" s="31">
        <v>84.274569999999997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4686.1000000000004</v>
      </c>
      <c r="D336" s="38">
        <v>4654.1333333333332</v>
      </c>
      <c r="E336" s="38">
        <v>4584.0666666666666</v>
      </c>
      <c r="F336" s="38">
        <v>4482.0333333333338</v>
      </c>
      <c r="G336" s="38">
        <v>4411.9666666666672</v>
      </c>
      <c r="H336" s="38">
        <v>4756.1666666666661</v>
      </c>
      <c r="I336" s="38">
        <v>4826.2333333333318</v>
      </c>
      <c r="J336" s="38">
        <v>4928.2666666666655</v>
      </c>
      <c r="K336" s="31">
        <v>4724.2</v>
      </c>
      <c r="L336" s="31">
        <v>4552.1000000000004</v>
      </c>
      <c r="M336" s="31">
        <v>2.5030399999999999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884</v>
      </c>
      <c r="D337" s="38">
        <v>896.0333333333333</v>
      </c>
      <c r="E337" s="38">
        <v>863.01666666666665</v>
      </c>
      <c r="F337" s="38">
        <v>842.0333333333333</v>
      </c>
      <c r="G337" s="38">
        <v>809.01666666666665</v>
      </c>
      <c r="H337" s="38">
        <v>917.01666666666665</v>
      </c>
      <c r="I337" s="38">
        <v>950.0333333333333</v>
      </c>
      <c r="J337" s="38">
        <v>971.01666666666665</v>
      </c>
      <c r="K337" s="31">
        <v>929.05</v>
      </c>
      <c r="L337" s="31">
        <v>875.05</v>
      </c>
      <c r="M337" s="31">
        <v>22.313859999999998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59.8</v>
      </c>
      <c r="D338" s="38">
        <v>60.800000000000004</v>
      </c>
      <c r="E338" s="38">
        <v>58.000000000000007</v>
      </c>
      <c r="F338" s="38">
        <v>56.2</v>
      </c>
      <c r="G338" s="38">
        <v>53.400000000000006</v>
      </c>
      <c r="H338" s="38">
        <v>62.600000000000009</v>
      </c>
      <c r="I338" s="38">
        <v>65.400000000000006</v>
      </c>
      <c r="J338" s="38">
        <v>67.200000000000017</v>
      </c>
      <c r="K338" s="31">
        <v>63.6</v>
      </c>
      <c r="L338" s="31">
        <v>59</v>
      </c>
      <c r="M338" s="31">
        <v>844.80065000000002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162.15</v>
      </c>
      <c r="D339" s="38">
        <v>164.53333333333333</v>
      </c>
      <c r="E339" s="38">
        <v>158.66666666666666</v>
      </c>
      <c r="F339" s="38">
        <v>155.18333333333334</v>
      </c>
      <c r="G339" s="38">
        <v>149.31666666666666</v>
      </c>
      <c r="H339" s="38">
        <v>168.01666666666665</v>
      </c>
      <c r="I339" s="38">
        <v>173.88333333333333</v>
      </c>
      <c r="J339" s="38">
        <v>177.36666666666665</v>
      </c>
      <c r="K339" s="31">
        <v>170.4</v>
      </c>
      <c r="L339" s="31">
        <v>161.05000000000001</v>
      </c>
      <c r="M339" s="31">
        <v>61.957180000000001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22004.1</v>
      </c>
      <c r="D340" s="38">
        <v>21959.566666666666</v>
      </c>
      <c r="E340" s="38">
        <v>21819.133333333331</v>
      </c>
      <c r="F340" s="38">
        <v>21634.166666666664</v>
      </c>
      <c r="G340" s="38">
        <v>21493.73333333333</v>
      </c>
      <c r="H340" s="38">
        <v>22144.533333333333</v>
      </c>
      <c r="I340" s="38">
        <v>22284.966666666667</v>
      </c>
      <c r="J340" s="38">
        <v>22469.933333333334</v>
      </c>
      <c r="K340" s="31">
        <v>22100</v>
      </c>
      <c r="L340" s="31">
        <v>21774.6</v>
      </c>
      <c r="M340" s="31">
        <v>0.56291999999999998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72.150000000000006</v>
      </c>
      <c r="D341" s="38">
        <v>72.966666666666683</v>
      </c>
      <c r="E341" s="38">
        <v>70.983333333333363</v>
      </c>
      <c r="F341" s="38">
        <v>69.816666666666677</v>
      </c>
      <c r="G341" s="38">
        <v>67.833333333333357</v>
      </c>
      <c r="H341" s="38">
        <v>74.133333333333368</v>
      </c>
      <c r="I341" s="38">
        <v>76.116666666666688</v>
      </c>
      <c r="J341" s="38">
        <v>77.283333333333374</v>
      </c>
      <c r="K341" s="31">
        <v>74.95</v>
      </c>
      <c r="L341" s="31">
        <v>71.8</v>
      </c>
      <c r="M341" s="31">
        <v>20.084790000000002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53.3</v>
      </c>
      <c r="D342" s="38">
        <v>53.016666666666673</v>
      </c>
      <c r="E342" s="38">
        <v>52.433333333333344</v>
      </c>
      <c r="F342" s="38">
        <v>51.56666666666667</v>
      </c>
      <c r="G342" s="38">
        <v>50.983333333333341</v>
      </c>
      <c r="H342" s="38">
        <v>53.883333333333347</v>
      </c>
      <c r="I342" s="38">
        <v>54.466666666666676</v>
      </c>
      <c r="J342" s="38">
        <v>55.33333333333335</v>
      </c>
      <c r="K342" s="31">
        <v>53.6</v>
      </c>
      <c r="L342" s="31">
        <v>52.15</v>
      </c>
      <c r="M342" s="31">
        <v>352.82389999999998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326.7</v>
      </c>
      <c r="D343" s="38">
        <v>326.93333333333334</v>
      </c>
      <c r="E343" s="38">
        <v>323.86666666666667</v>
      </c>
      <c r="F343" s="38">
        <v>321.03333333333336</v>
      </c>
      <c r="G343" s="38">
        <v>317.9666666666667</v>
      </c>
      <c r="H343" s="38">
        <v>329.76666666666665</v>
      </c>
      <c r="I343" s="38">
        <v>332.83333333333337</v>
      </c>
      <c r="J343" s="38">
        <v>335.66666666666663</v>
      </c>
      <c r="K343" s="31">
        <v>330</v>
      </c>
      <c r="L343" s="31">
        <v>324.10000000000002</v>
      </c>
      <c r="M343" s="31">
        <v>7.7854999999999999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139.75</v>
      </c>
      <c r="D344" s="38">
        <v>141.96666666666667</v>
      </c>
      <c r="E344" s="38">
        <v>136.33333333333334</v>
      </c>
      <c r="F344" s="38">
        <v>132.91666666666669</v>
      </c>
      <c r="G344" s="38">
        <v>127.28333333333336</v>
      </c>
      <c r="H344" s="38">
        <v>145.38333333333333</v>
      </c>
      <c r="I344" s="38">
        <v>151.01666666666665</v>
      </c>
      <c r="J344" s="38">
        <v>154.43333333333331</v>
      </c>
      <c r="K344" s="31">
        <v>147.6</v>
      </c>
      <c r="L344" s="31">
        <v>138.55000000000001</v>
      </c>
      <c r="M344" s="31">
        <v>23.73798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142.1</v>
      </c>
      <c r="D345" s="38">
        <v>141.65</v>
      </c>
      <c r="E345" s="38">
        <v>139.4</v>
      </c>
      <c r="F345" s="38">
        <v>136.69999999999999</v>
      </c>
      <c r="G345" s="38">
        <v>134.44999999999999</v>
      </c>
      <c r="H345" s="38">
        <v>144.35000000000002</v>
      </c>
      <c r="I345" s="38">
        <v>146.60000000000002</v>
      </c>
      <c r="J345" s="38">
        <v>149.30000000000004</v>
      </c>
      <c r="K345" s="31">
        <v>143.9</v>
      </c>
      <c r="L345" s="31">
        <v>138.94999999999999</v>
      </c>
      <c r="M345" s="31">
        <v>175.76444000000001</v>
      </c>
      <c r="N345" s="1"/>
      <c r="O345" s="1"/>
    </row>
    <row r="346" spans="1:15" ht="12.75" customHeight="1">
      <c r="A346" s="33">
        <v>336</v>
      </c>
      <c r="B346" s="58" t="s">
        <v>861</v>
      </c>
      <c r="C346" s="31">
        <v>57.25</v>
      </c>
      <c r="D346" s="38">
        <v>57.366666666666667</v>
      </c>
      <c r="E346" s="38">
        <v>56.483333333333334</v>
      </c>
      <c r="F346" s="38">
        <v>55.716666666666669</v>
      </c>
      <c r="G346" s="38">
        <v>54.833333333333336</v>
      </c>
      <c r="H346" s="38">
        <v>58.133333333333333</v>
      </c>
      <c r="I346" s="38">
        <v>59.016666666666673</v>
      </c>
      <c r="J346" s="38">
        <v>59.783333333333331</v>
      </c>
      <c r="K346" s="31">
        <v>58.25</v>
      </c>
      <c r="L346" s="31">
        <v>56.6</v>
      </c>
      <c r="M346" s="31">
        <v>75.843140000000005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238.35</v>
      </c>
      <c r="D347" s="38">
        <v>239.5</v>
      </c>
      <c r="E347" s="38">
        <v>235</v>
      </c>
      <c r="F347" s="38">
        <v>231.65</v>
      </c>
      <c r="G347" s="38">
        <v>227.15</v>
      </c>
      <c r="H347" s="38">
        <v>242.85</v>
      </c>
      <c r="I347" s="38">
        <v>247.35</v>
      </c>
      <c r="J347" s="38">
        <v>250.7</v>
      </c>
      <c r="K347" s="31">
        <v>244</v>
      </c>
      <c r="L347" s="31">
        <v>236.15</v>
      </c>
      <c r="M347" s="31">
        <v>33.584339999999997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231.9</v>
      </c>
      <c r="D348" s="38">
        <v>232.04999999999998</v>
      </c>
      <c r="E348" s="38">
        <v>228.24999999999997</v>
      </c>
      <c r="F348" s="38">
        <v>224.6</v>
      </c>
      <c r="G348" s="38">
        <v>220.79999999999998</v>
      </c>
      <c r="H348" s="38">
        <v>235.69999999999996</v>
      </c>
      <c r="I348" s="38">
        <v>239.49999999999997</v>
      </c>
      <c r="J348" s="38">
        <v>243.14999999999995</v>
      </c>
      <c r="K348" s="31">
        <v>235.85</v>
      </c>
      <c r="L348" s="31">
        <v>228.4</v>
      </c>
      <c r="M348" s="31">
        <v>146.23018999999999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370.9</v>
      </c>
      <c r="D349" s="38">
        <v>373.55</v>
      </c>
      <c r="E349" s="38">
        <v>365.1</v>
      </c>
      <c r="F349" s="38">
        <v>359.3</v>
      </c>
      <c r="G349" s="38">
        <v>350.85</v>
      </c>
      <c r="H349" s="38">
        <v>379.35</v>
      </c>
      <c r="I349" s="38">
        <v>387.79999999999995</v>
      </c>
      <c r="J349" s="38">
        <v>393.6</v>
      </c>
      <c r="K349" s="31">
        <v>382</v>
      </c>
      <c r="L349" s="31">
        <v>367.75</v>
      </c>
      <c r="M349" s="31">
        <v>3.4355899999999999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1144.8</v>
      </c>
      <c r="D350" s="38">
        <v>1147.9333333333334</v>
      </c>
      <c r="E350" s="38">
        <v>1134.9166666666667</v>
      </c>
      <c r="F350" s="38">
        <v>1125.0333333333333</v>
      </c>
      <c r="G350" s="38">
        <v>1112.0166666666667</v>
      </c>
      <c r="H350" s="38">
        <v>1157.8166666666668</v>
      </c>
      <c r="I350" s="38">
        <v>1170.8333333333333</v>
      </c>
      <c r="J350" s="38">
        <v>1180.7166666666669</v>
      </c>
      <c r="K350" s="31">
        <v>1160.95</v>
      </c>
      <c r="L350" s="31">
        <v>1138.05</v>
      </c>
      <c r="M350" s="31">
        <v>3.9870800000000002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183.05</v>
      </c>
      <c r="D351" s="38">
        <v>184.04999999999998</v>
      </c>
      <c r="E351" s="38">
        <v>181.34999999999997</v>
      </c>
      <c r="F351" s="38">
        <v>179.64999999999998</v>
      </c>
      <c r="G351" s="38">
        <v>176.94999999999996</v>
      </c>
      <c r="H351" s="38">
        <v>185.74999999999997</v>
      </c>
      <c r="I351" s="38">
        <v>188.44999999999996</v>
      </c>
      <c r="J351" s="38">
        <v>190.14999999999998</v>
      </c>
      <c r="K351" s="31">
        <v>186.75</v>
      </c>
      <c r="L351" s="31">
        <v>182.35</v>
      </c>
      <c r="M351" s="31">
        <v>119.54407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282.55</v>
      </c>
      <c r="D352" s="38">
        <v>283.3</v>
      </c>
      <c r="E352" s="38">
        <v>280.05</v>
      </c>
      <c r="F352" s="38">
        <v>277.55</v>
      </c>
      <c r="G352" s="38">
        <v>274.3</v>
      </c>
      <c r="H352" s="38">
        <v>285.8</v>
      </c>
      <c r="I352" s="38">
        <v>289.05</v>
      </c>
      <c r="J352" s="38">
        <v>291.55</v>
      </c>
      <c r="K352" s="31">
        <v>286.55</v>
      </c>
      <c r="L352" s="31">
        <v>280.8</v>
      </c>
      <c r="M352" s="31">
        <v>10.90705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1232.2</v>
      </c>
      <c r="D353" s="38">
        <v>1232.7833333333335</v>
      </c>
      <c r="E353" s="38">
        <v>1221.4666666666672</v>
      </c>
      <c r="F353" s="38">
        <v>1210.7333333333336</v>
      </c>
      <c r="G353" s="38">
        <v>1199.4166666666672</v>
      </c>
      <c r="H353" s="38">
        <v>1243.5166666666671</v>
      </c>
      <c r="I353" s="38">
        <v>1254.8333333333333</v>
      </c>
      <c r="J353" s="38">
        <v>1265.5666666666671</v>
      </c>
      <c r="K353" s="31">
        <v>1244.0999999999999</v>
      </c>
      <c r="L353" s="31">
        <v>1222.05</v>
      </c>
      <c r="M353" s="31">
        <v>3.0323099999999998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898.8</v>
      </c>
      <c r="D354" s="38">
        <v>894.69999999999993</v>
      </c>
      <c r="E354" s="38">
        <v>886.49999999999989</v>
      </c>
      <c r="F354" s="38">
        <v>874.19999999999993</v>
      </c>
      <c r="G354" s="38">
        <v>865.99999999999989</v>
      </c>
      <c r="H354" s="38">
        <v>906.99999999999989</v>
      </c>
      <c r="I354" s="38">
        <v>915.19999999999993</v>
      </c>
      <c r="J354" s="38">
        <v>927.49999999999989</v>
      </c>
      <c r="K354" s="31">
        <v>902.9</v>
      </c>
      <c r="L354" s="31">
        <v>882.4</v>
      </c>
      <c r="M354" s="31">
        <v>36.743720000000003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4206.8999999999996</v>
      </c>
      <c r="D355" s="38">
        <v>4210.2999999999993</v>
      </c>
      <c r="E355" s="38">
        <v>4186.6499999999987</v>
      </c>
      <c r="F355" s="38">
        <v>4166.3999999999996</v>
      </c>
      <c r="G355" s="38">
        <v>4142.7499999999991</v>
      </c>
      <c r="H355" s="38">
        <v>4230.5499999999984</v>
      </c>
      <c r="I355" s="38">
        <v>4254.2</v>
      </c>
      <c r="J355" s="38">
        <v>4274.449999999998</v>
      </c>
      <c r="K355" s="31">
        <v>4233.95</v>
      </c>
      <c r="L355" s="31">
        <v>4190.05</v>
      </c>
      <c r="M355" s="31">
        <v>0.41809000000000002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237.3</v>
      </c>
      <c r="D356" s="38">
        <v>237</v>
      </c>
      <c r="E356" s="38">
        <v>236</v>
      </c>
      <c r="F356" s="38">
        <v>234.7</v>
      </c>
      <c r="G356" s="38">
        <v>233.7</v>
      </c>
      <c r="H356" s="38">
        <v>238.3</v>
      </c>
      <c r="I356" s="38">
        <v>239.3</v>
      </c>
      <c r="J356" s="38">
        <v>240.60000000000002</v>
      </c>
      <c r="K356" s="31">
        <v>238</v>
      </c>
      <c r="L356" s="31">
        <v>235.7</v>
      </c>
      <c r="M356" s="31">
        <v>0.95123999999999997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40806.400000000001</v>
      </c>
      <c r="D357" s="38">
        <v>40467.033333333333</v>
      </c>
      <c r="E357" s="38">
        <v>39784.166666666664</v>
      </c>
      <c r="F357" s="38">
        <v>38761.933333333334</v>
      </c>
      <c r="G357" s="38">
        <v>38079.066666666666</v>
      </c>
      <c r="H357" s="38">
        <v>41489.266666666663</v>
      </c>
      <c r="I357" s="38">
        <v>42172.133333333331</v>
      </c>
      <c r="J357" s="38">
        <v>43194.366666666661</v>
      </c>
      <c r="K357" s="31">
        <v>41149.9</v>
      </c>
      <c r="L357" s="31">
        <v>39444.800000000003</v>
      </c>
      <c r="M357" s="31">
        <v>0.39093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1294.05</v>
      </c>
      <c r="D358" s="38">
        <v>1289.6833333333334</v>
      </c>
      <c r="E358" s="38">
        <v>1279.3666666666668</v>
      </c>
      <c r="F358" s="38">
        <v>1264.6833333333334</v>
      </c>
      <c r="G358" s="38">
        <v>1254.3666666666668</v>
      </c>
      <c r="H358" s="38">
        <v>1304.3666666666668</v>
      </c>
      <c r="I358" s="38">
        <v>1314.6833333333334</v>
      </c>
      <c r="J358" s="38">
        <v>1329.3666666666668</v>
      </c>
      <c r="K358" s="31">
        <v>1300</v>
      </c>
      <c r="L358" s="31">
        <v>1275</v>
      </c>
      <c r="M358" s="31">
        <v>1.2943800000000001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769.6</v>
      </c>
      <c r="D359" s="38">
        <v>768.56666666666661</v>
      </c>
      <c r="E359" s="38">
        <v>759.33333333333326</v>
      </c>
      <c r="F359" s="38">
        <v>749.06666666666661</v>
      </c>
      <c r="G359" s="38">
        <v>739.83333333333326</v>
      </c>
      <c r="H359" s="38">
        <v>778.83333333333326</v>
      </c>
      <c r="I359" s="38">
        <v>788.06666666666661</v>
      </c>
      <c r="J359" s="38">
        <v>798.33333333333326</v>
      </c>
      <c r="K359" s="31">
        <v>777.8</v>
      </c>
      <c r="L359" s="31">
        <v>758.3</v>
      </c>
      <c r="M359" s="31">
        <v>5.2424900000000001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169.6</v>
      </c>
      <c r="D360" s="38">
        <v>171.18333333333331</v>
      </c>
      <c r="E360" s="38">
        <v>167.41666666666663</v>
      </c>
      <c r="F360" s="38">
        <v>165.23333333333332</v>
      </c>
      <c r="G360" s="38">
        <v>161.46666666666664</v>
      </c>
      <c r="H360" s="38">
        <v>173.36666666666662</v>
      </c>
      <c r="I360" s="38">
        <v>177.13333333333333</v>
      </c>
      <c r="J360" s="38">
        <v>179.31666666666661</v>
      </c>
      <c r="K360" s="31">
        <v>174.95</v>
      </c>
      <c r="L360" s="31">
        <v>169</v>
      </c>
      <c r="M360" s="31">
        <v>19.579889999999999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5957.45</v>
      </c>
      <c r="D361" s="38">
        <v>5929.833333333333</v>
      </c>
      <c r="E361" s="38">
        <v>5888.8166666666657</v>
      </c>
      <c r="F361" s="38">
        <v>5820.1833333333325</v>
      </c>
      <c r="G361" s="38">
        <v>5779.1666666666652</v>
      </c>
      <c r="H361" s="38">
        <v>5998.4666666666662</v>
      </c>
      <c r="I361" s="38">
        <v>6039.4833333333345</v>
      </c>
      <c r="J361" s="38">
        <v>6108.1166666666668</v>
      </c>
      <c r="K361" s="31">
        <v>5970.85</v>
      </c>
      <c r="L361" s="31">
        <v>5861.2</v>
      </c>
      <c r="M361" s="31">
        <v>5.1236199999999998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244.9</v>
      </c>
      <c r="D362" s="38">
        <v>239.98333333333335</v>
      </c>
      <c r="E362" s="38">
        <v>233.56666666666669</v>
      </c>
      <c r="F362" s="38">
        <v>222.23333333333335</v>
      </c>
      <c r="G362" s="38">
        <v>215.81666666666669</v>
      </c>
      <c r="H362" s="38">
        <v>251.31666666666669</v>
      </c>
      <c r="I362" s="38">
        <v>257.73333333333335</v>
      </c>
      <c r="J362" s="38">
        <v>269.06666666666672</v>
      </c>
      <c r="K362" s="31">
        <v>246.4</v>
      </c>
      <c r="L362" s="31">
        <v>228.65</v>
      </c>
      <c r="M362" s="31">
        <v>185.4821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3849.7</v>
      </c>
      <c r="D363" s="38">
        <v>3868.5</v>
      </c>
      <c r="E363" s="38">
        <v>3817.05</v>
      </c>
      <c r="F363" s="38">
        <v>3784.4</v>
      </c>
      <c r="G363" s="38">
        <v>3732.9500000000003</v>
      </c>
      <c r="H363" s="38">
        <v>3901.15</v>
      </c>
      <c r="I363" s="38">
        <v>3952.6</v>
      </c>
      <c r="J363" s="38">
        <v>3985.25</v>
      </c>
      <c r="K363" s="31">
        <v>3919.95</v>
      </c>
      <c r="L363" s="31">
        <v>3835.85</v>
      </c>
      <c r="M363" s="31">
        <v>0.22284999999999999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1799.6</v>
      </c>
      <c r="D364" s="38">
        <v>1818.3833333333332</v>
      </c>
      <c r="E364" s="38">
        <v>1771.3166666666664</v>
      </c>
      <c r="F364" s="38">
        <v>1743.0333333333331</v>
      </c>
      <c r="G364" s="38">
        <v>1695.9666666666662</v>
      </c>
      <c r="H364" s="38">
        <v>1846.6666666666665</v>
      </c>
      <c r="I364" s="38">
        <v>1893.7333333333331</v>
      </c>
      <c r="J364" s="38">
        <v>1922.0166666666667</v>
      </c>
      <c r="K364" s="31">
        <v>1865.45</v>
      </c>
      <c r="L364" s="31">
        <v>1790.1</v>
      </c>
      <c r="M364" s="31">
        <v>2.7444700000000002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3615.2</v>
      </c>
      <c r="D365" s="38">
        <v>3626.7333333333336</v>
      </c>
      <c r="E365" s="38">
        <v>3588.4666666666672</v>
      </c>
      <c r="F365" s="38">
        <v>3561.7333333333336</v>
      </c>
      <c r="G365" s="38">
        <v>3523.4666666666672</v>
      </c>
      <c r="H365" s="38">
        <v>3653.4666666666672</v>
      </c>
      <c r="I365" s="38">
        <v>3691.7333333333336</v>
      </c>
      <c r="J365" s="38">
        <v>3718.4666666666672</v>
      </c>
      <c r="K365" s="31">
        <v>3665</v>
      </c>
      <c r="L365" s="31">
        <v>3600</v>
      </c>
      <c r="M365" s="31">
        <v>2.8706299999999998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2502.4</v>
      </c>
      <c r="D366" s="38">
        <v>2498.1333333333332</v>
      </c>
      <c r="E366" s="38">
        <v>2488.2666666666664</v>
      </c>
      <c r="F366" s="38">
        <v>2474.1333333333332</v>
      </c>
      <c r="G366" s="38">
        <v>2464.2666666666664</v>
      </c>
      <c r="H366" s="38">
        <v>2512.2666666666664</v>
      </c>
      <c r="I366" s="38">
        <v>2522.1333333333332</v>
      </c>
      <c r="J366" s="38">
        <v>2536.2666666666664</v>
      </c>
      <c r="K366" s="31">
        <v>2508</v>
      </c>
      <c r="L366" s="31">
        <v>2484</v>
      </c>
      <c r="M366" s="31">
        <v>2.5892499999999998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1077.05</v>
      </c>
      <c r="D367" s="38">
        <v>1084.8666666666666</v>
      </c>
      <c r="E367" s="38">
        <v>1064.833333333333</v>
      </c>
      <c r="F367" s="38">
        <v>1052.6166666666666</v>
      </c>
      <c r="G367" s="38">
        <v>1032.583333333333</v>
      </c>
      <c r="H367" s="38">
        <v>1097.083333333333</v>
      </c>
      <c r="I367" s="38">
        <v>1117.1166666666663</v>
      </c>
      <c r="J367" s="38">
        <v>1129.333333333333</v>
      </c>
      <c r="K367" s="31">
        <v>1104.9000000000001</v>
      </c>
      <c r="L367" s="31">
        <v>1072.6500000000001</v>
      </c>
      <c r="M367" s="31">
        <v>11.42685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103.7</v>
      </c>
      <c r="D368" s="38">
        <v>103.93333333333334</v>
      </c>
      <c r="E368" s="38">
        <v>102.96666666666667</v>
      </c>
      <c r="F368" s="38">
        <v>102.23333333333333</v>
      </c>
      <c r="G368" s="38">
        <v>101.26666666666667</v>
      </c>
      <c r="H368" s="38">
        <v>104.66666666666667</v>
      </c>
      <c r="I368" s="38">
        <v>105.63333333333334</v>
      </c>
      <c r="J368" s="38">
        <v>106.36666666666667</v>
      </c>
      <c r="K368" s="31">
        <v>104.9</v>
      </c>
      <c r="L368" s="31">
        <v>103.2</v>
      </c>
      <c r="M368" s="31">
        <v>38.831609999999998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671.7</v>
      </c>
      <c r="D369" s="38">
        <v>671.86666666666667</v>
      </c>
      <c r="E369" s="38">
        <v>664.83333333333337</v>
      </c>
      <c r="F369" s="38">
        <v>657.9666666666667</v>
      </c>
      <c r="G369" s="38">
        <v>650.93333333333339</v>
      </c>
      <c r="H369" s="38">
        <v>678.73333333333335</v>
      </c>
      <c r="I369" s="38">
        <v>685.76666666666665</v>
      </c>
      <c r="J369" s="38">
        <v>692.63333333333333</v>
      </c>
      <c r="K369" s="31">
        <v>678.9</v>
      </c>
      <c r="L369" s="31">
        <v>665</v>
      </c>
      <c r="M369" s="31">
        <v>1.6582399999999999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348.7</v>
      </c>
      <c r="D370" s="38">
        <v>349.40000000000003</v>
      </c>
      <c r="E370" s="38">
        <v>343.80000000000007</v>
      </c>
      <c r="F370" s="38">
        <v>338.90000000000003</v>
      </c>
      <c r="G370" s="38">
        <v>333.30000000000007</v>
      </c>
      <c r="H370" s="38">
        <v>354.30000000000007</v>
      </c>
      <c r="I370" s="38">
        <v>359.90000000000009</v>
      </c>
      <c r="J370" s="38">
        <v>364.80000000000007</v>
      </c>
      <c r="K370" s="31">
        <v>355</v>
      </c>
      <c r="L370" s="31">
        <v>344.5</v>
      </c>
      <c r="M370" s="31">
        <v>7.0479000000000003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1370.1</v>
      </c>
      <c r="D371" s="38">
        <v>1381.6499999999999</v>
      </c>
      <c r="E371" s="38">
        <v>1353.2499999999998</v>
      </c>
      <c r="F371" s="38">
        <v>1336.3999999999999</v>
      </c>
      <c r="G371" s="38">
        <v>1307.9999999999998</v>
      </c>
      <c r="H371" s="38">
        <v>1398.4999999999998</v>
      </c>
      <c r="I371" s="38">
        <v>1426.8999999999999</v>
      </c>
      <c r="J371" s="38">
        <v>1443.7499999999998</v>
      </c>
      <c r="K371" s="31">
        <v>1410.05</v>
      </c>
      <c r="L371" s="31">
        <v>1364.8</v>
      </c>
      <c r="M371" s="31">
        <v>1.0059400000000001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5293.75</v>
      </c>
      <c r="D372" s="38">
        <v>5290.416666666667</v>
      </c>
      <c r="E372" s="38">
        <v>5247.8333333333339</v>
      </c>
      <c r="F372" s="38">
        <v>5201.916666666667</v>
      </c>
      <c r="G372" s="38">
        <v>5159.3333333333339</v>
      </c>
      <c r="H372" s="38">
        <v>5336.3333333333339</v>
      </c>
      <c r="I372" s="38">
        <v>5378.9166666666679</v>
      </c>
      <c r="J372" s="38">
        <v>5424.8333333333339</v>
      </c>
      <c r="K372" s="31">
        <v>5333</v>
      </c>
      <c r="L372" s="31">
        <v>5244.5</v>
      </c>
      <c r="M372" s="31">
        <v>3.7458499999999999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1203.45</v>
      </c>
      <c r="D373" s="38">
        <v>1208.8166666666666</v>
      </c>
      <c r="E373" s="38">
        <v>1194.6333333333332</v>
      </c>
      <c r="F373" s="38">
        <v>1185.8166666666666</v>
      </c>
      <c r="G373" s="38">
        <v>1171.6333333333332</v>
      </c>
      <c r="H373" s="38">
        <v>1217.6333333333332</v>
      </c>
      <c r="I373" s="38">
        <v>1231.8166666666666</v>
      </c>
      <c r="J373" s="38">
        <v>1240.6333333333332</v>
      </c>
      <c r="K373" s="31">
        <v>1223</v>
      </c>
      <c r="L373" s="31">
        <v>1200</v>
      </c>
      <c r="M373" s="31">
        <v>0.88868000000000003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398.25</v>
      </c>
      <c r="D374" s="38">
        <v>401.58333333333331</v>
      </c>
      <c r="E374" s="38">
        <v>392.41666666666663</v>
      </c>
      <c r="F374" s="38">
        <v>386.58333333333331</v>
      </c>
      <c r="G374" s="38">
        <v>377.41666666666663</v>
      </c>
      <c r="H374" s="38">
        <v>407.41666666666663</v>
      </c>
      <c r="I374" s="38">
        <v>416.58333333333326</v>
      </c>
      <c r="J374" s="38">
        <v>422.41666666666663</v>
      </c>
      <c r="K374" s="31">
        <v>410.75</v>
      </c>
      <c r="L374" s="31">
        <v>395.75</v>
      </c>
      <c r="M374" s="31">
        <v>20.191220000000001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257.5</v>
      </c>
      <c r="D375" s="38">
        <v>258.13333333333338</v>
      </c>
      <c r="E375" s="38">
        <v>254.16666666666674</v>
      </c>
      <c r="F375" s="38">
        <v>250.83333333333337</v>
      </c>
      <c r="G375" s="38">
        <v>246.86666666666673</v>
      </c>
      <c r="H375" s="38">
        <v>261.46666666666675</v>
      </c>
      <c r="I375" s="38">
        <v>265.43333333333334</v>
      </c>
      <c r="J375" s="38">
        <v>268.76666666666677</v>
      </c>
      <c r="K375" s="31">
        <v>262.10000000000002</v>
      </c>
      <c r="L375" s="31">
        <v>254.8</v>
      </c>
      <c r="M375" s="31">
        <v>104.58275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254.5</v>
      </c>
      <c r="D376" s="38">
        <v>254.63333333333333</v>
      </c>
      <c r="E376" s="38">
        <v>252.01666666666665</v>
      </c>
      <c r="F376" s="38">
        <v>249.53333333333333</v>
      </c>
      <c r="G376" s="38">
        <v>246.91666666666666</v>
      </c>
      <c r="H376" s="38">
        <v>257.11666666666667</v>
      </c>
      <c r="I376" s="38">
        <v>259.73333333333335</v>
      </c>
      <c r="J376" s="38">
        <v>262.21666666666664</v>
      </c>
      <c r="K376" s="31">
        <v>257.25</v>
      </c>
      <c r="L376" s="31">
        <v>252.15</v>
      </c>
      <c r="M376" s="31">
        <v>75.138549999999995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521.54999999999995</v>
      </c>
      <c r="D377" s="38">
        <v>524.55000000000007</v>
      </c>
      <c r="E377" s="38">
        <v>512.90000000000009</v>
      </c>
      <c r="F377" s="38">
        <v>504.25</v>
      </c>
      <c r="G377" s="38">
        <v>492.6</v>
      </c>
      <c r="H377" s="38">
        <v>533.20000000000016</v>
      </c>
      <c r="I377" s="38">
        <v>544.85</v>
      </c>
      <c r="J377" s="38">
        <v>553.50000000000023</v>
      </c>
      <c r="K377" s="31">
        <v>536.20000000000005</v>
      </c>
      <c r="L377" s="31">
        <v>515.9</v>
      </c>
      <c r="M377" s="31">
        <v>14.92436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634.04999999999995</v>
      </c>
      <c r="D378" s="38">
        <v>636.85</v>
      </c>
      <c r="E378" s="38">
        <v>629.75</v>
      </c>
      <c r="F378" s="38">
        <v>625.44999999999993</v>
      </c>
      <c r="G378" s="38">
        <v>618.34999999999991</v>
      </c>
      <c r="H378" s="38">
        <v>641.15000000000009</v>
      </c>
      <c r="I378" s="38">
        <v>648.25000000000023</v>
      </c>
      <c r="J378" s="38">
        <v>652.55000000000018</v>
      </c>
      <c r="K378" s="31">
        <v>643.95000000000005</v>
      </c>
      <c r="L378" s="31">
        <v>632.54999999999995</v>
      </c>
      <c r="M378" s="31">
        <v>1.79867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715.8</v>
      </c>
      <c r="D379" s="38">
        <v>717.76666666666677</v>
      </c>
      <c r="E379" s="38">
        <v>710.18333333333351</v>
      </c>
      <c r="F379" s="38">
        <v>704.56666666666672</v>
      </c>
      <c r="G379" s="38">
        <v>696.98333333333346</v>
      </c>
      <c r="H379" s="38">
        <v>723.38333333333355</v>
      </c>
      <c r="I379" s="38">
        <v>730.96666666666681</v>
      </c>
      <c r="J379" s="38">
        <v>736.5833333333336</v>
      </c>
      <c r="K379" s="31">
        <v>725.35</v>
      </c>
      <c r="L379" s="31">
        <v>712.15</v>
      </c>
      <c r="M379" s="31">
        <v>1.8954800000000001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136.85</v>
      </c>
      <c r="D380" s="38">
        <v>137.73333333333332</v>
      </c>
      <c r="E380" s="38">
        <v>135.11666666666665</v>
      </c>
      <c r="F380" s="38">
        <v>133.38333333333333</v>
      </c>
      <c r="G380" s="38">
        <v>130.76666666666665</v>
      </c>
      <c r="H380" s="38">
        <v>139.46666666666664</v>
      </c>
      <c r="I380" s="38">
        <v>142.08333333333331</v>
      </c>
      <c r="J380" s="38">
        <v>143.81666666666663</v>
      </c>
      <c r="K380" s="31">
        <v>140.35</v>
      </c>
      <c r="L380" s="31">
        <v>136</v>
      </c>
      <c r="M380" s="31">
        <v>4.25685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16395.5</v>
      </c>
      <c r="D381" s="38">
        <v>16345.216666666667</v>
      </c>
      <c r="E381" s="38">
        <v>16240.433333333334</v>
      </c>
      <c r="F381" s="38">
        <v>16085.366666666667</v>
      </c>
      <c r="G381" s="38">
        <v>15980.583333333334</v>
      </c>
      <c r="H381" s="38">
        <v>16500.283333333333</v>
      </c>
      <c r="I381" s="38">
        <v>16605.066666666666</v>
      </c>
      <c r="J381" s="38">
        <v>16760.133333333335</v>
      </c>
      <c r="K381" s="31">
        <v>16450</v>
      </c>
      <c r="L381" s="31">
        <v>16190.15</v>
      </c>
      <c r="M381" s="31">
        <v>3.1879999999999999E-2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65.7</v>
      </c>
      <c r="D382" s="38">
        <v>66.233333333333334</v>
      </c>
      <c r="E382" s="38">
        <v>64.966666666666669</v>
      </c>
      <c r="F382" s="38">
        <v>64.233333333333334</v>
      </c>
      <c r="G382" s="38">
        <v>62.966666666666669</v>
      </c>
      <c r="H382" s="38">
        <v>66.966666666666669</v>
      </c>
      <c r="I382" s="38">
        <v>68.233333333333348</v>
      </c>
      <c r="J382" s="38">
        <v>68.966666666666669</v>
      </c>
      <c r="K382" s="31">
        <v>67.5</v>
      </c>
      <c r="L382" s="31">
        <v>65.5</v>
      </c>
      <c r="M382" s="31">
        <v>570.72136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1826.35</v>
      </c>
      <c r="D383" s="38">
        <v>1821.9166666666667</v>
      </c>
      <c r="E383" s="38">
        <v>1805.3833333333334</v>
      </c>
      <c r="F383" s="38">
        <v>1784.4166666666667</v>
      </c>
      <c r="G383" s="38">
        <v>1767.8833333333334</v>
      </c>
      <c r="H383" s="38">
        <v>1842.8833333333334</v>
      </c>
      <c r="I383" s="38">
        <v>1859.4166666666667</v>
      </c>
      <c r="J383" s="38">
        <v>1880.3833333333334</v>
      </c>
      <c r="K383" s="31">
        <v>1838.45</v>
      </c>
      <c r="L383" s="31">
        <v>1800.95</v>
      </c>
      <c r="M383" s="31">
        <v>9.0651700000000002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426.35</v>
      </c>
      <c r="D384" s="38">
        <v>424.8</v>
      </c>
      <c r="E384" s="38">
        <v>421.1</v>
      </c>
      <c r="F384" s="38">
        <v>415.85</v>
      </c>
      <c r="G384" s="38">
        <v>412.15000000000003</v>
      </c>
      <c r="H384" s="38">
        <v>430.05</v>
      </c>
      <c r="I384" s="38">
        <v>433.74999999999994</v>
      </c>
      <c r="J384" s="38">
        <v>439</v>
      </c>
      <c r="K384" s="31">
        <v>428.5</v>
      </c>
      <c r="L384" s="31">
        <v>419.55</v>
      </c>
      <c r="M384" s="31">
        <v>1.16031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1290.3499999999999</v>
      </c>
      <c r="D385" s="38">
        <v>1281.7833333333333</v>
      </c>
      <c r="E385" s="38">
        <v>1258.5666666666666</v>
      </c>
      <c r="F385" s="38">
        <v>1226.7833333333333</v>
      </c>
      <c r="G385" s="38">
        <v>1203.5666666666666</v>
      </c>
      <c r="H385" s="38">
        <v>1313.5666666666666</v>
      </c>
      <c r="I385" s="38">
        <v>1336.7833333333333</v>
      </c>
      <c r="J385" s="38">
        <v>1368.5666666666666</v>
      </c>
      <c r="K385" s="31">
        <v>1305</v>
      </c>
      <c r="L385" s="31">
        <v>1250</v>
      </c>
      <c r="M385" s="31">
        <v>4.4207099999999997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149.85</v>
      </c>
      <c r="D386" s="38">
        <v>151.58333333333334</v>
      </c>
      <c r="E386" s="38">
        <v>146.26666666666668</v>
      </c>
      <c r="F386" s="38">
        <v>142.68333333333334</v>
      </c>
      <c r="G386" s="38">
        <v>137.36666666666667</v>
      </c>
      <c r="H386" s="38">
        <v>155.16666666666669</v>
      </c>
      <c r="I386" s="38">
        <v>160.48333333333335</v>
      </c>
      <c r="J386" s="38">
        <v>164.06666666666669</v>
      </c>
      <c r="K386" s="31">
        <v>156.9</v>
      </c>
      <c r="L386" s="31">
        <v>148</v>
      </c>
      <c r="M386" s="31">
        <v>506.68450999999999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173.7</v>
      </c>
      <c r="D387" s="38">
        <v>174.9</v>
      </c>
      <c r="E387" s="38">
        <v>170.85000000000002</v>
      </c>
      <c r="F387" s="38">
        <v>168.00000000000003</v>
      </c>
      <c r="G387" s="38">
        <v>163.95000000000005</v>
      </c>
      <c r="H387" s="38">
        <v>177.75</v>
      </c>
      <c r="I387" s="38">
        <v>181.8</v>
      </c>
      <c r="J387" s="38">
        <v>184.64999999999998</v>
      </c>
      <c r="K387" s="31">
        <v>178.95</v>
      </c>
      <c r="L387" s="31">
        <v>172.05</v>
      </c>
      <c r="M387" s="31">
        <v>35.70628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1035.4000000000001</v>
      </c>
      <c r="D388" s="38">
        <v>1046.8166666666666</v>
      </c>
      <c r="E388" s="38">
        <v>1022.5833333333333</v>
      </c>
      <c r="F388" s="38">
        <v>1009.7666666666667</v>
      </c>
      <c r="G388" s="38">
        <v>985.5333333333333</v>
      </c>
      <c r="H388" s="38">
        <v>1059.6333333333332</v>
      </c>
      <c r="I388" s="38">
        <v>1083.8666666666668</v>
      </c>
      <c r="J388" s="38">
        <v>1096.6833333333332</v>
      </c>
      <c r="K388" s="31">
        <v>1071.05</v>
      </c>
      <c r="L388" s="31">
        <v>1034</v>
      </c>
      <c r="M388" s="31">
        <v>3.5287000000000002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513</v>
      </c>
      <c r="D389" s="38">
        <v>513.7833333333333</v>
      </c>
      <c r="E389" s="38">
        <v>509.06666666666661</v>
      </c>
      <c r="F389" s="38">
        <v>505.13333333333333</v>
      </c>
      <c r="G389" s="38">
        <v>500.41666666666663</v>
      </c>
      <c r="H389" s="38">
        <v>517.71666666666658</v>
      </c>
      <c r="I389" s="38">
        <v>522.43333333333328</v>
      </c>
      <c r="J389" s="38">
        <v>526.36666666666656</v>
      </c>
      <c r="K389" s="31">
        <v>518.5</v>
      </c>
      <c r="L389" s="31">
        <v>509.85</v>
      </c>
      <c r="M389" s="31">
        <v>5.1257700000000002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238.75</v>
      </c>
      <c r="D390" s="38">
        <v>237.68333333333331</v>
      </c>
      <c r="E390" s="38">
        <v>235.46666666666661</v>
      </c>
      <c r="F390" s="38">
        <v>232.18333333333331</v>
      </c>
      <c r="G390" s="38">
        <v>229.96666666666661</v>
      </c>
      <c r="H390" s="38">
        <v>240.96666666666661</v>
      </c>
      <c r="I390" s="38">
        <v>243.18333333333331</v>
      </c>
      <c r="J390" s="38">
        <v>246.46666666666661</v>
      </c>
      <c r="K390" s="31">
        <v>239.9</v>
      </c>
      <c r="L390" s="31">
        <v>234.4</v>
      </c>
      <c r="M390" s="31">
        <v>10.45898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131.30000000000001</v>
      </c>
      <c r="D391" s="38">
        <v>129.61666666666667</v>
      </c>
      <c r="E391" s="38">
        <v>125.98333333333335</v>
      </c>
      <c r="F391" s="38">
        <v>120.66666666666667</v>
      </c>
      <c r="G391" s="38">
        <v>117.03333333333335</v>
      </c>
      <c r="H391" s="38">
        <v>134.93333333333334</v>
      </c>
      <c r="I391" s="38">
        <v>138.56666666666666</v>
      </c>
      <c r="J391" s="38">
        <v>143.88333333333335</v>
      </c>
      <c r="K391" s="31">
        <v>133.25</v>
      </c>
      <c r="L391" s="31">
        <v>124.3</v>
      </c>
      <c r="M391" s="31">
        <v>291.42048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2719.15</v>
      </c>
      <c r="D392" s="38">
        <v>2714.3666666666668</v>
      </c>
      <c r="E392" s="38">
        <v>2697.3333333333335</v>
      </c>
      <c r="F392" s="38">
        <v>2675.5166666666669</v>
      </c>
      <c r="G392" s="38">
        <v>2658.4833333333336</v>
      </c>
      <c r="H392" s="38">
        <v>2736.1833333333334</v>
      </c>
      <c r="I392" s="38">
        <v>2753.2166666666662</v>
      </c>
      <c r="J392" s="38">
        <v>2775.0333333333333</v>
      </c>
      <c r="K392" s="31">
        <v>2731.4</v>
      </c>
      <c r="L392" s="31">
        <v>2692.55</v>
      </c>
      <c r="M392" s="31">
        <v>0.11946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63.25</v>
      </c>
      <c r="D393" s="38">
        <v>63.9</v>
      </c>
      <c r="E393" s="38">
        <v>61.599999999999994</v>
      </c>
      <c r="F393" s="38">
        <v>59.949999999999996</v>
      </c>
      <c r="G393" s="38">
        <v>57.649999999999991</v>
      </c>
      <c r="H393" s="38">
        <v>65.55</v>
      </c>
      <c r="I393" s="38">
        <v>67.849999999999994</v>
      </c>
      <c r="J393" s="38">
        <v>69.5</v>
      </c>
      <c r="K393" s="31">
        <v>66.2</v>
      </c>
      <c r="L393" s="31">
        <v>62.25</v>
      </c>
      <c r="M393" s="31">
        <v>74.205219999999997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2180</v>
      </c>
      <c r="D394" s="38">
        <v>2179.7333333333331</v>
      </c>
      <c r="E394" s="38">
        <v>2160.4666666666662</v>
      </c>
      <c r="F394" s="38">
        <v>2140.9333333333329</v>
      </c>
      <c r="G394" s="38">
        <v>2121.6666666666661</v>
      </c>
      <c r="H394" s="38">
        <v>2199.2666666666664</v>
      </c>
      <c r="I394" s="38">
        <v>2218.5333333333338</v>
      </c>
      <c r="J394" s="38">
        <v>2238.0666666666666</v>
      </c>
      <c r="K394" s="31">
        <v>2199</v>
      </c>
      <c r="L394" s="31">
        <v>2160.1999999999998</v>
      </c>
      <c r="M394" s="31">
        <v>4.3650099999999998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233.5</v>
      </c>
      <c r="D395" s="38">
        <v>235.01666666666665</v>
      </c>
      <c r="E395" s="38">
        <v>230.68333333333331</v>
      </c>
      <c r="F395" s="38">
        <v>227.86666666666665</v>
      </c>
      <c r="G395" s="38">
        <v>223.5333333333333</v>
      </c>
      <c r="H395" s="38">
        <v>237.83333333333331</v>
      </c>
      <c r="I395" s="38">
        <v>242.16666666666669</v>
      </c>
      <c r="J395" s="38">
        <v>244.98333333333332</v>
      </c>
      <c r="K395" s="31">
        <v>239.35</v>
      </c>
      <c r="L395" s="31">
        <v>232.2</v>
      </c>
      <c r="M395" s="31">
        <v>65.122159999999994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234.65</v>
      </c>
      <c r="D396" s="38">
        <v>236.36666666666667</v>
      </c>
      <c r="E396" s="38">
        <v>231.93333333333334</v>
      </c>
      <c r="F396" s="38">
        <v>229.21666666666667</v>
      </c>
      <c r="G396" s="38">
        <v>224.78333333333333</v>
      </c>
      <c r="H396" s="38">
        <v>239.08333333333334</v>
      </c>
      <c r="I396" s="38">
        <v>243.51666666666668</v>
      </c>
      <c r="J396" s="38">
        <v>246.23333333333335</v>
      </c>
      <c r="K396" s="31">
        <v>240.8</v>
      </c>
      <c r="L396" s="31">
        <v>233.65</v>
      </c>
      <c r="M396" s="31">
        <v>168.47542999999999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164.85</v>
      </c>
      <c r="D397" s="38">
        <v>165.4</v>
      </c>
      <c r="E397" s="38">
        <v>162.9</v>
      </c>
      <c r="F397" s="38">
        <v>160.94999999999999</v>
      </c>
      <c r="G397" s="38">
        <v>158.44999999999999</v>
      </c>
      <c r="H397" s="38">
        <v>167.35000000000002</v>
      </c>
      <c r="I397" s="38">
        <v>169.85000000000002</v>
      </c>
      <c r="J397" s="38">
        <v>171.80000000000004</v>
      </c>
      <c r="K397" s="31">
        <v>167.9</v>
      </c>
      <c r="L397" s="31">
        <v>163.44999999999999</v>
      </c>
      <c r="M397" s="31">
        <v>58.785960000000003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924.9</v>
      </c>
      <c r="D398" s="38">
        <v>927.30000000000007</v>
      </c>
      <c r="E398" s="38">
        <v>919.60000000000014</v>
      </c>
      <c r="F398" s="38">
        <v>914.30000000000007</v>
      </c>
      <c r="G398" s="38">
        <v>906.60000000000014</v>
      </c>
      <c r="H398" s="38">
        <v>932.60000000000014</v>
      </c>
      <c r="I398" s="38">
        <v>940.30000000000018</v>
      </c>
      <c r="J398" s="38">
        <v>945.60000000000014</v>
      </c>
      <c r="K398" s="31">
        <v>935</v>
      </c>
      <c r="L398" s="31">
        <v>922</v>
      </c>
      <c r="M398" s="31">
        <v>0.53188999999999997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2428.6999999999998</v>
      </c>
      <c r="D399" s="38">
        <v>2427.3666666666668</v>
      </c>
      <c r="E399" s="38">
        <v>2418.5833333333335</v>
      </c>
      <c r="F399" s="38">
        <v>2408.4666666666667</v>
      </c>
      <c r="G399" s="38">
        <v>2399.6833333333334</v>
      </c>
      <c r="H399" s="38">
        <v>2437.4833333333336</v>
      </c>
      <c r="I399" s="38">
        <v>2446.2666666666664</v>
      </c>
      <c r="J399" s="38">
        <v>2456.3833333333337</v>
      </c>
      <c r="K399" s="31">
        <v>2436.15</v>
      </c>
      <c r="L399" s="31">
        <v>2417.25</v>
      </c>
      <c r="M399" s="31">
        <v>41.001849999999997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124</v>
      </c>
      <c r="D400" s="38">
        <v>123</v>
      </c>
      <c r="E400" s="38">
        <v>121</v>
      </c>
      <c r="F400" s="38">
        <v>118</v>
      </c>
      <c r="G400" s="38">
        <v>116</v>
      </c>
      <c r="H400" s="38">
        <v>126</v>
      </c>
      <c r="I400" s="38">
        <v>128</v>
      </c>
      <c r="J400" s="38">
        <v>131</v>
      </c>
      <c r="K400" s="31">
        <v>125</v>
      </c>
      <c r="L400" s="31">
        <v>120</v>
      </c>
      <c r="M400" s="31">
        <v>16.29806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726.45</v>
      </c>
      <c r="D401" s="38">
        <v>723.65000000000009</v>
      </c>
      <c r="E401" s="38">
        <v>717.45000000000016</v>
      </c>
      <c r="F401" s="38">
        <v>708.45</v>
      </c>
      <c r="G401" s="38">
        <v>702.25000000000011</v>
      </c>
      <c r="H401" s="38">
        <v>732.6500000000002</v>
      </c>
      <c r="I401" s="38">
        <v>738.85</v>
      </c>
      <c r="J401" s="38">
        <v>747.85000000000025</v>
      </c>
      <c r="K401" s="31">
        <v>729.85</v>
      </c>
      <c r="L401" s="31">
        <v>714.65</v>
      </c>
      <c r="M401" s="31">
        <v>2.1069900000000001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504.25</v>
      </c>
      <c r="D402" s="38">
        <v>506.95</v>
      </c>
      <c r="E402" s="38">
        <v>496.29999999999995</v>
      </c>
      <c r="F402" s="38">
        <v>488.34999999999997</v>
      </c>
      <c r="G402" s="38">
        <v>477.69999999999993</v>
      </c>
      <c r="H402" s="38">
        <v>514.9</v>
      </c>
      <c r="I402" s="38">
        <v>525.54999999999995</v>
      </c>
      <c r="J402" s="38">
        <v>533.5</v>
      </c>
      <c r="K402" s="31">
        <v>517.6</v>
      </c>
      <c r="L402" s="31">
        <v>499</v>
      </c>
      <c r="M402" s="31">
        <v>16.615939999999998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870</v>
      </c>
      <c r="D403" s="38">
        <v>868.13333333333333</v>
      </c>
      <c r="E403" s="38">
        <v>852.86666666666667</v>
      </c>
      <c r="F403" s="38">
        <v>835.73333333333335</v>
      </c>
      <c r="G403" s="38">
        <v>820.4666666666667</v>
      </c>
      <c r="H403" s="38">
        <v>885.26666666666665</v>
      </c>
      <c r="I403" s="38">
        <v>900.5333333333333</v>
      </c>
      <c r="J403" s="38">
        <v>917.66666666666663</v>
      </c>
      <c r="K403" s="31">
        <v>883.4</v>
      </c>
      <c r="L403" s="31">
        <v>851</v>
      </c>
      <c r="M403" s="31">
        <v>1.56135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1547.6</v>
      </c>
      <c r="D404" s="38">
        <v>1549.6499999999999</v>
      </c>
      <c r="E404" s="38">
        <v>1538.9499999999998</v>
      </c>
      <c r="F404" s="38">
        <v>1530.3</v>
      </c>
      <c r="G404" s="38">
        <v>1519.6</v>
      </c>
      <c r="H404" s="38">
        <v>1558.2999999999997</v>
      </c>
      <c r="I404" s="38">
        <v>1569</v>
      </c>
      <c r="J404" s="38">
        <v>1577.6499999999996</v>
      </c>
      <c r="K404" s="31">
        <v>1560.35</v>
      </c>
      <c r="L404" s="31">
        <v>1541</v>
      </c>
      <c r="M404" s="31">
        <v>0.67828999999999995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99.1</v>
      </c>
      <c r="D405" s="38">
        <v>99.55</v>
      </c>
      <c r="E405" s="38">
        <v>98.35</v>
      </c>
      <c r="F405" s="38">
        <v>97.6</v>
      </c>
      <c r="G405" s="38">
        <v>96.399999999999991</v>
      </c>
      <c r="H405" s="38">
        <v>100.3</v>
      </c>
      <c r="I405" s="38">
        <v>101.50000000000001</v>
      </c>
      <c r="J405" s="38">
        <v>102.25</v>
      </c>
      <c r="K405" s="31">
        <v>100.75</v>
      </c>
      <c r="L405" s="31">
        <v>98.8</v>
      </c>
      <c r="M405" s="31">
        <v>69.687600000000003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7113.9</v>
      </c>
      <c r="D406" s="38">
        <v>7111.3166666666666</v>
      </c>
      <c r="E406" s="38">
        <v>7082.6333333333332</v>
      </c>
      <c r="F406" s="38">
        <v>7051.3666666666668</v>
      </c>
      <c r="G406" s="38">
        <v>7022.6833333333334</v>
      </c>
      <c r="H406" s="38">
        <v>7142.583333333333</v>
      </c>
      <c r="I406" s="38">
        <v>7171.2666666666655</v>
      </c>
      <c r="J406" s="38">
        <v>7202.5333333333328</v>
      </c>
      <c r="K406" s="31">
        <v>7140</v>
      </c>
      <c r="L406" s="31">
        <v>7080.05</v>
      </c>
      <c r="M406" s="31">
        <v>8.6559999999999998E-2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1444.35</v>
      </c>
      <c r="D407" s="38">
        <v>1452.3999999999999</v>
      </c>
      <c r="E407" s="38">
        <v>1424.9999999999998</v>
      </c>
      <c r="F407" s="38">
        <v>1405.6499999999999</v>
      </c>
      <c r="G407" s="38">
        <v>1378.2499999999998</v>
      </c>
      <c r="H407" s="38">
        <v>1471.7499999999998</v>
      </c>
      <c r="I407" s="38">
        <v>1499.1499999999999</v>
      </c>
      <c r="J407" s="38">
        <v>1518.4999999999998</v>
      </c>
      <c r="K407" s="31">
        <v>1479.8</v>
      </c>
      <c r="L407" s="31">
        <v>1433.05</v>
      </c>
      <c r="M407" s="31">
        <v>1.7739799999999999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833.1</v>
      </c>
      <c r="D408" s="38">
        <v>835.18333333333339</v>
      </c>
      <c r="E408" s="38">
        <v>829.71666666666681</v>
      </c>
      <c r="F408" s="38">
        <v>826.33333333333337</v>
      </c>
      <c r="G408" s="38">
        <v>820.86666666666679</v>
      </c>
      <c r="H408" s="38">
        <v>838.56666666666683</v>
      </c>
      <c r="I408" s="38">
        <v>844.03333333333353</v>
      </c>
      <c r="J408" s="38">
        <v>847.41666666666686</v>
      </c>
      <c r="K408" s="31">
        <v>840.65</v>
      </c>
      <c r="L408" s="31">
        <v>831.8</v>
      </c>
      <c r="M408" s="31">
        <v>4.2948700000000004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1319.8</v>
      </c>
      <c r="D409" s="38">
        <v>1318.0833333333333</v>
      </c>
      <c r="E409" s="38">
        <v>1307.1666666666665</v>
      </c>
      <c r="F409" s="38">
        <v>1294.5333333333333</v>
      </c>
      <c r="G409" s="38">
        <v>1283.6166666666666</v>
      </c>
      <c r="H409" s="38">
        <v>1330.7166666666665</v>
      </c>
      <c r="I409" s="38">
        <v>1341.633333333333</v>
      </c>
      <c r="J409" s="38">
        <v>1354.2666666666664</v>
      </c>
      <c r="K409" s="31">
        <v>1329</v>
      </c>
      <c r="L409" s="31">
        <v>1305.45</v>
      </c>
      <c r="M409" s="31">
        <v>14.617380000000001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3422.95</v>
      </c>
      <c r="D410" s="38">
        <v>3427.3166666666671</v>
      </c>
      <c r="E410" s="38">
        <v>3367.6333333333341</v>
      </c>
      <c r="F410" s="38">
        <v>3312.3166666666671</v>
      </c>
      <c r="G410" s="38">
        <v>3252.6333333333341</v>
      </c>
      <c r="H410" s="38">
        <v>3482.6333333333341</v>
      </c>
      <c r="I410" s="38">
        <v>3542.3166666666675</v>
      </c>
      <c r="J410" s="38">
        <v>3597.6333333333341</v>
      </c>
      <c r="K410" s="31">
        <v>3487</v>
      </c>
      <c r="L410" s="31">
        <v>3372</v>
      </c>
      <c r="M410" s="31">
        <v>2.6139800000000002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452.25</v>
      </c>
      <c r="D411" s="38">
        <v>451.76666666666671</v>
      </c>
      <c r="E411" s="38">
        <v>449.08333333333343</v>
      </c>
      <c r="F411" s="38">
        <v>445.91666666666674</v>
      </c>
      <c r="G411" s="38">
        <v>443.23333333333346</v>
      </c>
      <c r="H411" s="38">
        <v>454.93333333333339</v>
      </c>
      <c r="I411" s="38">
        <v>457.61666666666667</v>
      </c>
      <c r="J411" s="38">
        <v>460.78333333333336</v>
      </c>
      <c r="K411" s="31">
        <v>454.45</v>
      </c>
      <c r="L411" s="31">
        <v>448.6</v>
      </c>
      <c r="M411" s="31">
        <v>2.6078600000000001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716.8</v>
      </c>
      <c r="D412" s="38">
        <v>717.88333333333321</v>
      </c>
      <c r="E412" s="38">
        <v>706.11666666666645</v>
      </c>
      <c r="F412" s="38">
        <v>695.43333333333328</v>
      </c>
      <c r="G412" s="38">
        <v>683.66666666666652</v>
      </c>
      <c r="H412" s="38">
        <v>728.56666666666638</v>
      </c>
      <c r="I412" s="38">
        <v>740.33333333333326</v>
      </c>
      <c r="J412" s="38">
        <v>751.01666666666631</v>
      </c>
      <c r="K412" s="31">
        <v>729.65</v>
      </c>
      <c r="L412" s="31">
        <v>707.2</v>
      </c>
      <c r="M412" s="31">
        <v>1.8982000000000001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25650.3</v>
      </c>
      <c r="D413" s="38">
        <v>25656.649999999998</v>
      </c>
      <c r="E413" s="38">
        <v>25493.649999999994</v>
      </c>
      <c r="F413" s="38">
        <v>25336.999999999996</v>
      </c>
      <c r="G413" s="38">
        <v>25173.999999999993</v>
      </c>
      <c r="H413" s="38">
        <v>25813.299999999996</v>
      </c>
      <c r="I413" s="38">
        <v>25976.300000000003</v>
      </c>
      <c r="J413" s="38">
        <v>26132.949999999997</v>
      </c>
      <c r="K413" s="31">
        <v>25819.65</v>
      </c>
      <c r="L413" s="31">
        <v>25500</v>
      </c>
      <c r="M413" s="31">
        <v>0.37280000000000002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53.3</v>
      </c>
      <c r="D414" s="38">
        <v>53.183333333333337</v>
      </c>
      <c r="E414" s="38">
        <v>51.566666666666677</v>
      </c>
      <c r="F414" s="38">
        <v>49.833333333333343</v>
      </c>
      <c r="G414" s="38">
        <v>48.216666666666683</v>
      </c>
      <c r="H414" s="38">
        <v>54.916666666666671</v>
      </c>
      <c r="I414" s="38">
        <v>56.533333333333331</v>
      </c>
      <c r="J414" s="38">
        <v>58.266666666666666</v>
      </c>
      <c r="K414" s="31">
        <v>54.8</v>
      </c>
      <c r="L414" s="31">
        <v>51.45</v>
      </c>
      <c r="M414" s="31">
        <v>746.97747000000004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1892.6</v>
      </c>
      <c r="D415" s="38">
        <v>1900.5333333333335</v>
      </c>
      <c r="E415" s="38">
        <v>1874.0666666666671</v>
      </c>
      <c r="F415" s="38">
        <v>1855.5333333333335</v>
      </c>
      <c r="G415" s="38">
        <v>1829.0666666666671</v>
      </c>
      <c r="H415" s="38">
        <v>1919.0666666666671</v>
      </c>
      <c r="I415" s="38">
        <v>1945.5333333333338</v>
      </c>
      <c r="J415" s="38">
        <v>1964.0666666666671</v>
      </c>
      <c r="K415" s="31">
        <v>1927</v>
      </c>
      <c r="L415" s="31">
        <v>1882</v>
      </c>
      <c r="M415" s="31">
        <v>13.81672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482.9</v>
      </c>
      <c r="D416" s="38">
        <v>484.55</v>
      </c>
      <c r="E416" s="38">
        <v>476.45000000000005</v>
      </c>
      <c r="F416" s="38">
        <v>470.00000000000006</v>
      </c>
      <c r="G416" s="38">
        <v>461.90000000000009</v>
      </c>
      <c r="H416" s="38">
        <v>491</v>
      </c>
      <c r="I416" s="38">
        <v>499.1</v>
      </c>
      <c r="J416" s="38">
        <v>505.54999999999995</v>
      </c>
      <c r="K416" s="31">
        <v>492.65</v>
      </c>
      <c r="L416" s="31">
        <v>478.1</v>
      </c>
      <c r="M416" s="31">
        <v>6.5453599999999996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3944.8</v>
      </c>
      <c r="D417" s="38">
        <v>3932.2000000000003</v>
      </c>
      <c r="E417" s="38">
        <v>3910.4000000000005</v>
      </c>
      <c r="F417" s="38">
        <v>3876.0000000000005</v>
      </c>
      <c r="G417" s="38">
        <v>3854.2000000000007</v>
      </c>
      <c r="H417" s="38">
        <v>3966.6000000000004</v>
      </c>
      <c r="I417" s="38">
        <v>3988.4000000000005</v>
      </c>
      <c r="J417" s="38">
        <v>4022.8</v>
      </c>
      <c r="K417" s="31">
        <v>3954</v>
      </c>
      <c r="L417" s="31">
        <v>3897.8</v>
      </c>
      <c r="M417" s="31">
        <v>2.3419500000000002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62.05</v>
      </c>
      <c r="D418" s="38">
        <v>62.683333333333337</v>
      </c>
      <c r="E418" s="38">
        <v>60.716666666666669</v>
      </c>
      <c r="F418" s="38">
        <v>59.383333333333333</v>
      </c>
      <c r="G418" s="38">
        <v>57.416666666666664</v>
      </c>
      <c r="H418" s="38">
        <v>64.01666666666668</v>
      </c>
      <c r="I418" s="38">
        <v>65.983333333333348</v>
      </c>
      <c r="J418" s="38">
        <v>67.316666666666677</v>
      </c>
      <c r="K418" s="31">
        <v>64.650000000000006</v>
      </c>
      <c r="L418" s="31">
        <v>61.35</v>
      </c>
      <c r="M418" s="31">
        <v>166.61114000000001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5309.2</v>
      </c>
      <c r="D419" s="38">
        <v>5322.75</v>
      </c>
      <c r="E419" s="38">
        <v>5255.8</v>
      </c>
      <c r="F419" s="38">
        <v>5202.4000000000005</v>
      </c>
      <c r="G419" s="38">
        <v>5135.4500000000007</v>
      </c>
      <c r="H419" s="38">
        <v>5376.15</v>
      </c>
      <c r="I419" s="38">
        <v>5443.1</v>
      </c>
      <c r="J419" s="38">
        <v>5496.4999999999991</v>
      </c>
      <c r="K419" s="31">
        <v>5389.7</v>
      </c>
      <c r="L419" s="31">
        <v>5269.35</v>
      </c>
      <c r="M419" s="31">
        <v>1.9728000000000001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600.70000000000005</v>
      </c>
      <c r="D420" s="38">
        <v>604.06666666666672</v>
      </c>
      <c r="E420" s="38">
        <v>592.13333333333344</v>
      </c>
      <c r="F420" s="38">
        <v>583.56666666666672</v>
      </c>
      <c r="G420" s="38">
        <v>571.63333333333344</v>
      </c>
      <c r="H420" s="38">
        <v>612.63333333333344</v>
      </c>
      <c r="I420" s="38">
        <v>624.56666666666661</v>
      </c>
      <c r="J420" s="38">
        <v>633.13333333333344</v>
      </c>
      <c r="K420" s="31">
        <v>616</v>
      </c>
      <c r="L420" s="31">
        <v>595.5</v>
      </c>
      <c r="M420" s="31">
        <v>3.5181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4596.75</v>
      </c>
      <c r="D421" s="38">
        <v>4625.5666666666666</v>
      </c>
      <c r="E421" s="38">
        <v>4551.1833333333334</v>
      </c>
      <c r="F421" s="38">
        <v>4505.6166666666668</v>
      </c>
      <c r="G421" s="38">
        <v>4431.2333333333336</v>
      </c>
      <c r="H421" s="38">
        <v>4671.1333333333332</v>
      </c>
      <c r="I421" s="38">
        <v>4745.5166666666664</v>
      </c>
      <c r="J421" s="38">
        <v>4791.083333333333</v>
      </c>
      <c r="K421" s="31">
        <v>4699.95</v>
      </c>
      <c r="L421" s="31">
        <v>4580</v>
      </c>
      <c r="M421" s="31">
        <v>0.39441999999999999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575.04999999999995</v>
      </c>
      <c r="D422" s="38">
        <v>578.36666666666667</v>
      </c>
      <c r="E422" s="38">
        <v>569.73333333333335</v>
      </c>
      <c r="F422" s="38">
        <v>564.41666666666663</v>
      </c>
      <c r="G422" s="38">
        <v>555.7833333333333</v>
      </c>
      <c r="H422" s="38">
        <v>583.68333333333339</v>
      </c>
      <c r="I422" s="38">
        <v>592.31666666666683</v>
      </c>
      <c r="J422" s="38">
        <v>597.63333333333344</v>
      </c>
      <c r="K422" s="31">
        <v>587</v>
      </c>
      <c r="L422" s="31">
        <v>573.04999999999995</v>
      </c>
      <c r="M422" s="31">
        <v>7.657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1101.7</v>
      </c>
      <c r="D423" s="38">
        <v>1100.5333333333335</v>
      </c>
      <c r="E423" s="38">
        <v>1091.166666666667</v>
      </c>
      <c r="F423" s="38">
        <v>1080.6333333333334</v>
      </c>
      <c r="G423" s="38">
        <v>1071.2666666666669</v>
      </c>
      <c r="H423" s="38">
        <v>1111.0666666666671</v>
      </c>
      <c r="I423" s="38">
        <v>1120.4333333333334</v>
      </c>
      <c r="J423" s="38">
        <v>1130.9666666666672</v>
      </c>
      <c r="K423" s="31">
        <v>1109.9000000000001</v>
      </c>
      <c r="L423" s="31">
        <v>1090</v>
      </c>
      <c r="M423" s="31">
        <v>3.8361200000000002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2454</v>
      </c>
      <c r="D424" s="38">
        <v>2443.4</v>
      </c>
      <c r="E424" s="38">
        <v>2421.8000000000002</v>
      </c>
      <c r="F424" s="38">
        <v>2389.6</v>
      </c>
      <c r="G424" s="38">
        <v>2368</v>
      </c>
      <c r="H424" s="38">
        <v>2475.6000000000004</v>
      </c>
      <c r="I424" s="38">
        <v>2497.1999999999998</v>
      </c>
      <c r="J424" s="38">
        <v>2529.4000000000005</v>
      </c>
      <c r="K424" s="31">
        <v>2465</v>
      </c>
      <c r="L424" s="31">
        <v>2411.1999999999998</v>
      </c>
      <c r="M424" s="31">
        <v>6.8257099999999999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649</v>
      </c>
      <c r="D425" s="38">
        <v>647.93333333333339</v>
      </c>
      <c r="E425" s="38">
        <v>643.96666666666681</v>
      </c>
      <c r="F425" s="38">
        <v>638.93333333333339</v>
      </c>
      <c r="G425" s="38">
        <v>634.96666666666681</v>
      </c>
      <c r="H425" s="38">
        <v>652.96666666666681</v>
      </c>
      <c r="I425" s="38">
        <v>656.93333333333351</v>
      </c>
      <c r="J425" s="38">
        <v>661.96666666666681</v>
      </c>
      <c r="K425" s="31">
        <v>651.9</v>
      </c>
      <c r="L425" s="31">
        <v>642.9</v>
      </c>
      <c r="M425" s="31">
        <v>2.0531899999999998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570.5</v>
      </c>
      <c r="D426" s="38">
        <v>570.91666666666663</v>
      </c>
      <c r="E426" s="38">
        <v>567.58333333333326</v>
      </c>
      <c r="F426" s="38">
        <v>564.66666666666663</v>
      </c>
      <c r="G426" s="38">
        <v>561.33333333333326</v>
      </c>
      <c r="H426" s="38">
        <v>573.83333333333326</v>
      </c>
      <c r="I426" s="38">
        <v>577.16666666666652</v>
      </c>
      <c r="J426" s="38">
        <v>580.08333333333326</v>
      </c>
      <c r="K426" s="31">
        <v>574.25</v>
      </c>
      <c r="L426" s="31">
        <v>568</v>
      </c>
      <c r="M426" s="31">
        <v>206.09935999999999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99.3</v>
      </c>
      <c r="D427" s="38">
        <v>100.01666666666665</v>
      </c>
      <c r="E427" s="38">
        <v>97.683333333333309</v>
      </c>
      <c r="F427" s="38">
        <v>96.066666666666663</v>
      </c>
      <c r="G427" s="38">
        <v>93.73333333333332</v>
      </c>
      <c r="H427" s="38">
        <v>101.6333333333333</v>
      </c>
      <c r="I427" s="38">
        <v>103.96666666666664</v>
      </c>
      <c r="J427" s="38">
        <v>105.58333333333329</v>
      </c>
      <c r="K427" s="31">
        <v>102.35</v>
      </c>
      <c r="L427" s="31">
        <v>98.4</v>
      </c>
      <c r="M427" s="31">
        <v>255.76766000000001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366.1</v>
      </c>
      <c r="D428" s="38">
        <v>367.7</v>
      </c>
      <c r="E428" s="38">
        <v>361.4</v>
      </c>
      <c r="F428" s="38">
        <v>356.7</v>
      </c>
      <c r="G428" s="38">
        <v>350.4</v>
      </c>
      <c r="H428" s="38">
        <v>372.4</v>
      </c>
      <c r="I428" s="38">
        <v>378.70000000000005</v>
      </c>
      <c r="J428" s="38">
        <v>383.4</v>
      </c>
      <c r="K428" s="31">
        <v>374</v>
      </c>
      <c r="L428" s="31">
        <v>363</v>
      </c>
      <c r="M428" s="31">
        <v>1.9398200000000001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168.9</v>
      </c>
      <c r="D429" s="38">
        <v>169.53333333333333</v>
      </c>
      <c r="E429" s="38">
        <v>166.86666666666667</v>
      </c>
      <c r="F429" s="38">
        <v>164.83333333333334</v>
      </c>
      <c r="G429" s="38">
        <v>162.16666666666669</v>
      </c>
      <c r="H429" s="38">
        <v>171.56666666666666</v>
      </c>
      <c r="I429" s="38">
        <v>174.23333333333335</v>
      </c>
      <c r="J429" s="38">
        <v>176.26666666666665</v>
      </c>
      <c r="K429" s="31">
        <v>172.2</v>
      </c>
      <c r="L429" s="31">
        <v>167.5</v>
      </c>
      <c r="M429" s="31">
        <v>16.939499999999999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451.15</v>
      </c>
      <c r="D430" s="38">
        <v>448.98333333333329</v>
      </c>
      <c r="E430" s="38">
        <v>444.81666666666661</v>
      </c>
      <c r="F430" s="38">
        <v>438.48333333333329</v>
      </c>
      <c r="G430" s="38">
        <v>434.31666666666661</v>
      </c>
      <c r="H430" s="38">
        <v>455.31666666666661</v>
      </c>
      <c r="I430" s="38">
        <v>459.48333333333323</v>
      </c>
      <c r="J430" s="38">
        <v>465.81666666666661</v>
      </c>
      <c r="K430" s="31">
        <v>453.15</v>
      </c>
      <c r="L430" s="31">
        <v>442.65</v>
      </c>
      <c r="M430" s="31">
        <v>3.6358700000000002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257.75</v>
      </c>
      <c r="D431" s="38">
        <v>259.25</v>
      </c>
      <c r="E431" s="38">
        <v>253.89999999999998</v>
      </c>
      <c r="F431" s="38">
        <v>250.04999999999998</v>
      </c>
      <c r="G431" s="38">
        <v>244.69999999999996</v>
      </c>
      <c r="H431" s="38">
        <v>263.10000000000002</v>
      </c>
      <c r="I431" s="38">
        <v>268.45000000000005</v>
      </c>
      <c r="J431" s="38">
        <v>272.3</v>
      </c>
      <c r="K431" s="31">
        <v>264.60000000000002</v>
      </c>
      <c r="L431" s="31">
        <v>255.4</v>
      </c>
      <c r="M431" s="31">
        <v>12.869619999999999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1142.3499999999999</v>
      </c>
      <c r="D432" s="38">
        <v>1140.1333333333332</v>
      </c>
      <c r="E432" s="38">
        <v>1131.2666666666664</v>
      </c>
      <c r="F432" s="38">
        <v>1120.1833333333332</v>
      </c>
      <c r="G432" s="38">
        <v>1111.3166666666664</v>
      </c>
      <c r="H432" s="38">
        <v>1151.2166666666665</v>
      </c>
      <c r="I432" s="38">
        <v>1160.0833333333333</v>
      </c>
      <c r="J432" s="38">
        <v>1171.1666666666665</v>
      </c>
      <c r="K432" s="31">
        <v>1149</v>
      </c>
      <c r="L432" s="31">
        <v>1129.05</v>
      </c>
      <c r="M432" s="31">
        <v>29.60249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615.35</v>
      </c>
      <c r="D433" s="38">
        <v>613.9666666666667</v>
      </c>
      <c r="E433" s="38">
        <v>608.38333333333344</v>
      </c>
      <c r="F433" s="38">
        <v>601.41666666666674</v>
      </c>
      <c r="G433" s="38">
        <v>595.83333333333348</v>
      </c>
      <c r="H433" s="38">
        <v>620.93333333333339</v>
      </c>
      <c r="I433" s="38">
        <v>626.51666666666665</v>
      </c>
      <c r="J433" s="38">
        <v>633.48333333333335</v>
      </c>
      <c r="K433" s="31">
        <v>619.54999999999995</v>
      </c>
      <c r="L433" s="31">
        <v>607</v>
      </c>
      <c r="M433" s="31">
        <v>9.5104799999999994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2620.1999999999998</v>
      </c>
      <c r="D434" s="38">
        <v>2611.7333333333331</v>
      </c>
      <c r="E434" s="38">
        <v>2598.4666666666662</v>
      </c>
      <c r="F434" s="38">
        <v>2576.7333333333331</v>
      </c>
      <c r="G434" s="38">
        <v>2563.4666666666662</v>
      </c>
      <c r="H434" s="38">
        <v>2633.4666666666662</v>
      </c>
      <c r="I434" s="38">
        <v>2646.7333333333336</v>
      </c>
      <c r="J434" s="38">
        <v>2668.4666666666662</v>
      </c>
      <c r="K434" s="31">
        <v>2625</v>
      </c>
      <c r="L434" s="31">
        <v>2590</v>
      </c>
      <c r="M434" s="31">
        <v>0.19803999999999999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1296.75</v>
      </c>
      <c r="D435" s="38">
        <v>1295.5166666666667</v>
      </c>
      <c r="E435" s="38">
        <v>1282.2333333333333</v>
      </c>
      <c r="F435" s="38">
        <v>1267.7166666666667</v>
      </c>
      <c r="G435" s="38">
        <v>1254.4333333333334</v>
      </c>
      <c r="H435" s="38">
        <v>1310.0333333333333</v>
      </c>
      <c r="I435" s="38">
        <v>1323.3166666666666</v>
      </c>
      <c r="J435" s="38">
        <v>1337.8333333333333</v>
      </c>
      <c r="K435" s="31">
        <v>1308.8</v>
      </c>
      <c r="L435" s="31">
        <v>1281</v>
      </c>
      <c r="M435" s="31">
        <v>0.56166000000000005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377.2</v>
      </c>
      <c r="D436" s="38">
        <v>374.66666666666669</v>
      </c>
      <c r="E436" s="38">
        <v>370.43333333333339</v>
      </c>
      <c r="F436" s="38">
        <v>363.66666666666669</v>
      </c>
      <c r="G436" s="38">
        <v>359.43333333333339</v>
      </c>
      <c r="H436" s="38">
        <v>381.43333333333339</v>
      </c>
      <c r="I436" s="38">
        <v>385.66666666666663</v>
      </c>
      <c r="J436" s="38">
        <v>392.43333333333339</v>
      </c>
      <c r="K436" s="31">
        <v>378.9</v>
      </c>
      <c r="L436" s="31">
        <v>367.9</v>
      </c>
      <c r="M436" s="31">
        <v>5.3094700000000001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422.2</v>
      </c>
      <c r="D437" s="38">
        <v>423.01666666666665</v>
      </c>
      <c r="E437" s="38">
        <v>417.18333333333328</v>
      </c>
      <c r="F437" s="38">
        <v>412.16666666666663</v>
      </c>
      <c r="G437" s="38">
        <v>406.33333333333326</v>
      </c>
      <c r="H437" s="38">
        <v>428.0333333333333</v>
      </c>
      <c r="I437" s="38">
        <v>433.86666666666667</v>
      </c>
      <c r="J437" s="38">
        <v>438.88333333333333</v>
      </c>
      <c r="K437" s="31">
        <v>428.85</v>
      </c>
      <c r="L437" s="31">
        <v>418</v>
      </c>
      <c r="M437" s="31">
        <v>1.2785200000000001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4455.55</v>
      </c>
      <c r="D438" s="38">
        <v>4473</v>
      </c>
      <c r="E438" s="38">
        <v>4402.6000000000004</v>
      </c>
      <c r="F438" s="38">
        <v>4349.6500000000005</v>
      </c>
      <c r="G438" s="38">
        <v>4279.2500000000009</v>
      </c>
      <c r="H438" s="38">
        <v>4525.95</v>
      </c>
      <c r="I438" s="38">
        <v>4596.3499999999995</v>
      </c>
      <c r="J438" s="38">
        <v>4649.2999999999993</v>
      </c>
      <c r="K438" s="31">
        <v>4543.3999999999996</v>
      </c>
      <c r="L438" s="31">
        <v>4420.05</v>
      </c>
      <c r="M438" s="31">
        <v>2.03647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517.15</v>
      </c>
      <c r="D439" s="38">
        <v>514.93333333333328</v>
      </c>
      <c r="E439" s="38">
        <v>511.21666666666658</v>
      </c>
      <c r="F439" s="38">
        <v>505.2833333333333</v>
      </c>
      <c r="G439" s="38">
        <v>501.56666666666661</v>
      </c>
      <c r="H439" s="38">
        <v>520.86666666666656</v>
      </c>
      <c r="I439" s="38">
        <v>524.58333333333326</v>
      </c>
      <c r="J439" s="38">
        <v>530.51666666666654</v>
      </c>
      <c r="K439" s="31">
        <v>518.65</v>
      </c>
      <c r="L439" s="31">
        <v>509</v>
      </c>
      <c r="M439" s="31">
        <v>2.4973900000000002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23.8</v>
      </c>
      <c r="D440" s="38">
        <v>23.866666666666664</v>
      </c>
      <c r="E440" s="38">
        <v>23.333333333333329</v>
      </c>
      <c r="F440" s="38">
        <v>22.866666666666664</v>
      </c>
      <c r="G440" s="38">
        <v>22.333333333333329</v>
      </c>
      <c r="H440" s="38">
        <v>24.333333333333329</v>
      </c>
      <c r="I440" s="38">
        <v>24.866666666666667</v>
      </c>
      <c r="J440" s="38">
        <v>25.333333333333329</v>
      </c>
      <c r="K440" s="31">
        <v>24.4</v>
      </c>
      <c r="L440" s="31">
        <v>23.4</v>
      </c>
      <c r="M440" s="31">
        <v>1079.87698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294</v>
      </c>
      <c r="D441" s="38">
        <v>296.55</v>
      </c>
      <c r="E441" s="38">
        <v>289.60000000000002</v>
      </c>
      <c r="F441" s="38">
        <v>285.2</v>
      </c>
      <c r="G441" s="38">
        <v>278.25</v>
      </c>
      <c r="H441" s="38">
        <v>300.95000000000005</v>
      </c>
      <c r="I441" s="38">
        <v>307.89999999999998</v>
      </c>
      <c r="J441" s="38">
        <v>312.30000000000007</v>
      </c>
      <c r="K441" s="31">
        <v>303.5</v>
      </c>
      <c r="L441" s="31">
        <v>292.14999999999998</v>
      </c>
      <c r="M441" s="31">
        <v>11.67695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839.1</v>
      </c>
      <c r="D442" s="38">
        <v>831.0333333333333</v>
      </c>
      <c r="E442" s="38">
        <v>817.06666666666661</v>
      </c>
      <c r="F442" s="38">
        <v>795.0333333333333</v>
      </c>
      <c r="G442" s="38">
        <v>781.06666666666661</v>
      </c>
      <c r="H442" s="38">
        <v>853.06666666666661</v>
      </c>
      <c r="I442" s="38">
        <v>867.0333333333333</v>
      </c>
      <c r="J442" s="38">
        <v>889.06666666666661</v>
      </c>
      <c r="K442" s="31">
        <v>845</v>
      </c>
      <c r="L442" s="31">
        <v>809</v>
      </c>
      <c r="M442" s="31">
        <v>17.186540000000001</v>
      </c>
      <c r="N442" s="1"/>
      <c r="O442" s="1"/>
    </row>
    <row r="443" spans="1:15" ht="12.75" customHeight="1">
      <c r="A443" s="33">
        <v>433</v>
      </c>
      <c r="B443" s="58" t="s">
        <v>863</v>
      </c>
      <c r="C443" s="31">
        <v>590.6</v>
      </c>
      <c r="D443" s="38">
        <v>587.98333333333346</v>
      </c>
      <c r="E443" s="38">
        <v>578.51666666666688</v>
      </c>
      <c r="F443" s="38">
        <v>566.43333333333339</v>
      </c>
      <c r="G443" s="38">
        <v>556.96666666666681</v>
      </c>
      <c r="H443" s="38">
        <v>600.06666666666695</v>
      </c>
      <c r="I443" s="38">
        <v>609.53333333333342</v>
      </c>
      <c r="J443" s="38">
        <v>621.61666666666702</v>
      </c>
      <c r="K443" s="31">
        <v>597.45000000000005</v>
      </c>
      <c r="L443" s="31">
        <v>575.9</v>
      </c>
      <c r="M443" s="31">
        <v>3.9439899999999999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1032.4000000000001</v>
      </c>
      <c r="D444" s="38">
        <v>1044.8</v>
      </c>
      <c r="E444" s="38">
        <v>1009.5999999999999</v>
      </c>
      <c r="F444" s="38">
        <v>986.8</v>
      </c>
      <c r="G444" s="38">
        <v>951.59999999999991</v>
      </c>
      <c r="H444" s="38">
        <v>1067.5999999999999</v>
      </c>
      <c r="I444" s="38">
        <v>1102.8000000000002</v>
      </c>
      <c r="J444" s="38">
        <v>1125.5999999999999</v>
      </c>
      <c r="K444" s="31">
        <v>1080</v>
      </c>
      <c r="L444" s="31">
        <v>1022</v>
      </c>
      <c r="M444" s="31">
        <v>24.256340000000002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1090.0999999999999</v>
      </c>
      <c r="D445" s="38">
        <v>1091.7666666666667</v>
      </c>
      <c r="E445" s="38">
        <v>1076.5333333333333</v>
      </c>
      <c r="F445" s="38">
        <v>1062.9666666666667</v>
      </c>
      <c r="G445" s="38">
        <v>1047.7333333333333</v>
      </c>
      <c r="H445" s="38">
        <v>1105.3333333333333</v>
      </c>
      <c r="I445" s="38">
        <v>1120.5666666666664</v>
      </c>
      <c r="J445" s="38">
        <v>1134.1333333333332</v>
      </c>
      <c r="K445" s="31">
        <v>1107</v>
      </c>
      <c r="L445" s="31">
        <v>1078.2</v>
      </c>
      <c r="M445" s="31">
        <v>6.4270199999999997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1876</v>
      </c>
      <c r="D446" s="38">
        <v>1872.3333333333333</v>
      </c>
      <c r="E446" s="38">
        <v>1854.6666666666665</v>
      </c>
      <c r="F446" s="38">
        <v>1833.3333333333333</v>
      </c>
      <c r="G446" s="38">
        <v>1815.6666666666665</v>
      </c>
      <c r="H446" s="38">
        <v>1893.6666666666665</v>
      </c>
      <c r="I446" s="38">
        <v>1911.333333333333</v>
      </c>
      <c r="J446" s="38">
        <v>1932.6666666666665</v>
      </c>
      <c r="K446" s="31">
        <v>1890</v>
      </c>
      <c r="L446" s="31">
        <v>1851</v>
      </c>
      <c r="M446" s="31">
        <v>7.0782800000000003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3429.9</v>
      </c>
      <c r="D447" s="38">
        <v>3423.9666666666667</v>
      </c>
      <c r="E447" s="38">
        <v>3404.0333333333333</v>
      </c>
      <c r="F447" s="38">
        <v>3378.1666666666665</v>
      </c>
      <c r="G447" s="38">
        <v>3358.2333333333331</v>
      </c>
      <c r="H447" s="38">
        <v>3449.8333333333335</v>
      </c>
      <c r="I447" s="38">
        <v>3469.7666666666669</v>
      </c>
      <c r="J447" s="38">
        <v>3495.6333333333337</v>
      </c>
      <c r="K447" s="31">
        <v>3443.9</v>
      </c>
      <c r="L447" s="31">
        <v>3398.1</v>
      </c>
      <c r="M447" s="31">
        <v>13.14818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878.9</v>
      </c>
      <c r="D448" s="38">
        <v>869.13333333333333</v>
      </c>
      <c r="E448" s="38">
        <v>855.26666666666665</v>
      </c>
      <c r="F448" s="38">
        <v>831.63333333333333</v>
      </c>
      <c r="G448" s="38">
        <v>817.76666666666665</v>
      </c>
      <c r="H448" s="38">
        <v>892.76666666666665</v>
      </c>
      <c r="I448" s="38">
        <v>906.63333333333321</v>
      </c>
      <c r="J448" s="38">
        <v>930.26666666666665</v>
      </c>
      <c r="K448" s="31">
        <v>883</v>
      </c>
      <c r="L448" s="31">
        <v>845.5</v>
      </c>
      <c r="M448" s="31">
        <v>36.187820000000002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7356.2</v>
      </c>
      <c r="D449" s="38">
        <v>7385.4000000000005</v>
      </c>
      <c r="E449" s="38">
        <v>7305.8000000000011</v>
      </c>
      <c r="F449" s="38">
        <v>7255.4000000000005</v>
      </c>
      <c r="G449" s="38">
        <v>7175.8000000000011</v>
      </c>
      <c r="H449" s="38">
        <v>7435.8000000000011</v>
      </c>
      <c r="I449" s="38">
        <v>7515.4000000000015</v>
      </c>
      <c r="J449" s="38">
        <v>7565.8000000000011</v>
      </c>
      <c r="K449" s="31">
        <v>7465</v>
      </c>
      <c r="L449" s="31">
        <v>7335</v>
      </c>
      <c r="M449" s="31">
        <v>0.72453999999999996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2465.75</v>
      </c>
      <c r="D450" s="38">
        <v>2461.9500000000003</v>
      </c>
      <c r="E450" s="38">
        <v>2444.9000000000005</v>
      </c>
      <c r="F450" s="38">
        <v>2424.0500000000002</v>
      </c>
      <c r="G450" s="38">
        <v>2407.0000000000005</v>
      </c>
      <c r="H450" s="38">
        <v>2482.8000000000006</v>
      </c>
      <c r="I450" s="38">
        <v>2499.8500000000008</v>
      </c>
      <c r="J450" s="38">
        <v>2520.7000000000007</v>
      </c>
      <c r="K450" s="31">
        <v>2479</v>
      </c>
      <c r="L450" s="31">
        <v>2441.1</v>
      </c>
      <c r="M450" s="31">
        <v>0.30797000000000002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407.2</v>
      </c>
      <c r="D451" s="38">
        <v>406.2166666666667</v>
      </c>
      <c r="E451" s="38">
        <v>404.48333333333341</v>
      </c>
      <c r="F451" s="38">
        <v>401.76666666666671</v>
      </c>
      <c r="G451" s="38">
        <v>400.03333333333342</v>
      </c>
      <c r="H451" s="38">
        <v>408.93333333333339</v>
      </c>
      <c r="I451" s="38">
        <v>410.66666666666674</v>
      </c>
      <c r="J451" s="38">
        <v>413.38333333333338</v>
      </c>
      <c r="K451" s="31">
        <v>407.95</v>
      </c>
      <c r="L451" s="31">
        <v>403.5</v>
      </c>
      <c r="M451" s="31">
        <v>15.72678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610.25</v>
      </c>
      <c r="D452" s="38">
        <v>609.4666666666667</v>
      </c>
      <c r="E452" s="38">
        <v>606.38333333333344</v>
      </c>
      <c r="F452" s="38">
        <v>602.51666666666677</v>
      </c>
      <c r="G452" s="38">
        <v>599.43333333333351</v>
      </c>
      <c r="H452" s="38">
        <v>613.33333333333337</v>
      </c>
      <c r="I452" s="38">
        <v>616.41666666666663</v>
      </c>
      <c r="J452" s="38">
        <v>620.2833333333333</v>
      </c>
      <c r="K452" s="31">
        <v>612.54999999999995</v>
      </c>
      <c r="L452" s="31">
        <v>605.6</v>
      </c>
      <c r="M452" s="31">
        <v>65.200640000000007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257.5</v>
      </c>
      <c r="D453" s="38">
        <v>257.98333333333329</v>
      </c>
      <c r="E453" s="38">
        <v>254.16666666666657</v>
      </c>
      <c r="F453" s="38">
        <v>250.83333333333329</v>
      </c>
      <c r="G453" s="38">
        <v>247.01666666666657</v>
      </c>
      <c r="H453" s="38">
        <v>261.31666666666661</v>
      </c>
      <c r="I453" s="38">
        <v>265.13333333333333</v>
      </c>
      <c r="J453" s="38">
        <v>268.46666666666658</v>
      </c>
      <c r="K453" s="31">
        <v>261.8</v>
      </c>
      <c r="L453" s="31">
        <v>254.65</v>
      </c>
      <c r="M453" s="31">
        <v>92.503380000000007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129.6</v>
      </c>
      <c r="D454" s="38">
        <v>130.06666666666666</v>
      </c>
      <c r="E454" s="38">
        <v>127.73333333333332</v>
      </c>
      <c r="F454" s="38">
        <v>125.86666666666665</v>
      </c>
      <c r="G454" s="38">
        <v>123.5333333333333</v>
      </c>
      <c r="H454" s="38">
        <v>131.93333333333334</v>
      </c>
      <c r="I454" s="38">
        <v>134.26666666666671</v>
      </c>
      <c r="J454" s="38">
        <v>136.13333333333335</v>
      </c>
      <c r="K454" s="31">
        <v>132.4</v>
      </c>
      <c r="L454" s="31">
        <v>128.19999999999999</v>
      </c>
      <c r="M454" s="31">
        <v>360.58850000000001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91.1</v>
      </c>
      <c r="D455" s="38">
        <v>90.783333333333346</v>
      </c>
      <c r="E455" s="38">
        <v>89.066666666666691</v>
      </c>
      <c r="F455" s="38">
        <v>87.033333333333346</v>
      </c>
      <c r="G455" s="38">
        <v>85.316666666666691</v>
      </c>
      <c r="H455" s="38">
        <v>92.816666666666691</v>
      </c>
      <c r="I455" s="38">
        <v>94.53333333333336</v>
      </c>
      <c r="J455" s="38">
        <v>96.566666666666691</v>
      </c>
      <c r="K455" s="31">
        <v>92.5</v>
      </c>
      <c r="L455" s="31">
        <v>88.75</v>
      </c>
      <c r="M455" s="31">
        <v>88.116919999999993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1423.05</v>
      </c>
      <c r="D456" s="38">
        <v>1425.3833333333332</v>
      </c>
      <c r="E456" s="38">
        <v>1415.9666666666665</v>
      </c>
      <c r="F456" s="38">
        <v>1408.8833333333332</v>
      </c>
      <c r="G456" s="38">
        <v>1399.4666666666665</v>
      </c>
      <c r="H456" s="38">
        <v>1432.4666666666665</v>
      </c>
      <c r="I456" s="38">
        <v>1441.8833333333334</v>
      </c>
      <c r="J456" s="38">
        <v>1448.9666666666665</v>
      </c>
      <c r="K456" s="31">
        <v>1434.8</v>
      </c>
      <c r="L456" s="31">
        <v>1418.3</v>
      </c>
      <c r="M456" s="31">
        <v>0.40436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386.05</v>
      </c>
      <c r="D457" s="38">
        <v>386.40000000000003</v>
      </c>
      <c r="E457" s="38">
        <v>380.95000000000005</v>
      </c>
      <c r="F457" s="38">
        <v>375.85</v>
      </c>
      <c r="G457" s="38">
        <v>370.40000000000003</v>
      </c>
      <c r="H457" s="38">
        <v>391.50000000000006</v>
      </c>
      <c r="I457" s="38">
        <v>396.95</v>
      </c>
      <c r="J457" s="38">
        <v>402.05000000000007</v>
      </c>
      <c r="K457" s="31">
        <v>391.85</v>
      </c>
      <c r="L457" s="31">
        <v>381.3</v>
      </c>
      <c r="M457" s="31">
        <v>3.8652199999999999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2670.75</v>
      </c>
      <c r="D458" s="38">
        <v>2660.9833333333331</v>
      </c>
      <c r="E458" s="38">
        <v>2601.9666666666662</v>
      </c>
      <c r="F458" s="38">
        <v>2533.1833333333329</v>
      </c>
      <c r="G458" s="38">
        <v>2474.1666666666661</v>
      </c>
      <c r="H458" s="38">
        <v>2729.7666666666664</v>
      </c>
      <c r="I458" s="38">
        <v>2788.7833333333338</v>
      </c>
      <c r="J458" s="38">
        <v>2857.5666666666666</v>
      </c>
      <c r="K458" s="31">
        <v>2720</v>
      </c>
      <c r="L458" s="31">
        <v>2592.1999999999998</v>
      </c>
      <c r="M458" s="31">
        <v>0.27222000000000002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1248.95</v>
      </c>
      <c r="D459" s="38">
        <v>1248.1333333333334</v>
      </c>
      <c r="E459" s="38">
        <v>1236.666666666667</v>
      </c>
      <c r="F459" s="38">
        <v>1224.3833333333334</v>
      </c>
      <c r="G459" s="38">
        <v>1212.916666666667</v>
      </c>
      <c r="H459" s="38">
        <v>1260.416666666667</v>
      </c>
      <c r="I459" s="38">
        <v>1271.8833333333337</v>
      </c>
      <c r="J459" s="38">
        <v>1284.166666666667</v>
      </c>
      <c r="K459" s="31">
        <v>1259.5999999999999</v>
      </c>
      <c r="L459" s="31">
        <v>1235.8499999999999</v>
      </c>
      <c r="M459" s="31">
        <v>17.533760000000001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887.4</v>
      </c>
      <c r="D460" s="38">
        <v>890.2833333333333</v>
      </c>
      <c r="E460" s="38">
        <v>880.11666666666656</v>
      </c>
      <c r="F460" s="38">
        <v>872.83333333333326</v>
      </c>
      <c r="G460" s="38">
        <v>862.66666666666652</v>
      </c>
      <c r="H460" s="38">
        <v>897.56666666666661</v>
      </c>
      <c r="I460" s="38">
        <v>907.73333333333335</v>
      </c>
      <c r="J460" s="38">
        <v>915.01666666666665</v>
      </c>
      <c r="K460" s="31">
        <v>900.45</v>
      </c>
      <c r="L460" s="31">
        <v>883</v>
      </c>
      <c r="M460" s="31">
        <v>4.9815199999999997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134.69999999999999</v>
      </c>
      <c r="D461" s="38">
        <v>134.9</v>
      </c>
      <c r="E461" s="38">
        <v>132.85000000000002</v>
      </c>
      <c r="F461" s="38">
        <v>131.00000000000003</v>
      </c>
      <c r="G461" s="38">
        <v>128.95000000000005</v>
      </c>
      <c r="H461" s="38">
        <v>136.75</v>
      </c>
      <c r="I461" s="38">
        <v>138.80000000000001</v>
      </c>
      <c r="J461" s="38">
        <v>140.64999999999998</v>
      </c>
      <c r="K461" s="31">
        <v>136.94999999999999</v>
      </c>
      <c r="L461" s="31">
        <v>133.05000000000001</v>
      </c>
      <c r="M461" s="31">
        <v>10.698029999999999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913.2</v>
      </c>
      <c r="D462" s="38">
        <v>914.98333333333323</v>
      </c>
      <c r="E462" s="38">
        <v>907.51666666666642</v>
      </c>
      <c r="F462" s="38">
        <v>901.83333333333314</v>
      </c>
      <c r="G462" s="38">
        <v>894.36666666666633</v>
      </c>
      <c r="H462" s="38">
        <v>920.66666666666652</v>
      </c>
      <c r="I462" s="38">
        <v>928.13333333333344</v>
      </c>
      <c r="J462" s="38">
        <v>933.81666666666661</v>
      </c>
      <c r="K462" s="31">
        <v>922.45</v>
      </c>
      <c r="L462" s="31">
        <v>909.3</v>
      </c>
      <c r="M462" s="31">
        <v>1.8820300000000001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2832.35</v>
      </c>
      <c r="D463" s="38">
        <v>2821.2833333333328</v>
      </c>
      <c r="E463" s="38">
        <v>2802.6166666666659</v>
      </c>
      <c r="F463" s="38">
        <v>2772.8833333333332</v>
      </c>
      <c r="G463" s="38">
        <v>2754.2166666666662</v>
      </c>
      <c r="H463" s="38">
        <v>2851.0166666666655</v>
      </c>
      <c r="I463" s="38">
        <v>2869.6833333333325</v>
      </c>
      <c r="J463" s="38">
        <v>2899.4166666666652</v>
      </c>
      <c r="K463" s="31">
        <v>2839.95</v>
      </c>
      <c r="L463" s="31">
        <v>2791.55</v>
      </c>
      <c r="M463" s="31">
        <v>0.12421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3202.55</v>
      </c>
      <c r="D464" s="38">
        <v>3195.2166666666672</v>
      </c>
      <c r="E464" s="38">
        <v>3167.3833333333341</v>
      </c>
      <c r="F464" s="38">
        <v>3132.2166666666672</v>
      </c>
      <c r="G464" s="38">
        <v>3104.3833333333341</v>
      </c>
      <c r="H464" s="38">
        <v>3230.3833333333341</v>
      </c>
      <c r="I464" s="38">
        <v>3258.2166666666672</v>
      </c>
      <c r="J464" s="38">
        <v>3293.3833333333341</v>
      </c>
      <c r="K464" s="31">
        <v>3223.05</v>
      </c>
      <c r="L464" s="31">
        <v>3160.05</v>
      </c>
      <c r="M464" s="31">
        <v>1.0702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3176.05</v>
      </c>
      <c r="D465" s="38">
        <v>3159.15</v>
      </c>
      <c r="E465" s="38">
        <v>3137.75</v>
      </c>
      <c r="F465" s="38">
        <v>3099.45</v>
      </c>
      <c r="G465" s="38">
        <v>3078.0499999999997</v>
      </c>
      <c r="H465" s="38">
        <v>3197.4500000000003</v>
      </c>
      <c r="I465" s="38">
        <v>3218.8500000000008</v>
      </c>
      <c r="J465" s="38">
        <v>3257.1500000000005</v>
      </c>
      <c r="K465" s="31">
        <v>3180.55</v>
      </c>
      <c r="L465" s="31">
        <v>3120.85</v>
      </c>
      <c r="M465" s="31">
        <v>11.631539999999999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1922.05</v>
      </c>
      <c r="D466" s="38">
        <v>1911.5</v>
      </c>
      <c r="E466" s="38">
        <v>1884.65</v>
      </c>
      <c r="F466" s="38">
        <v>1847.25</v>
      </c>
      <c r="G466" s="38">
        <v>1820.4</v>
      </c>
      <c r="H466" s="38">
        <v>1948.9</v>
      </c>
      <c r="I466" s="38">
        <v>1975.75</v>
      </c>
      <c r="J466" s="38">
        <v>2013.15</v>
      </c>
      <c r="K466" s="31">
        <v>1938.35</v>
      </c>
      <c r="L466" s="31">
        <v>1874.1</v>
      </c>
      <c r="M466" s="31">
        <v>12.014760000000001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700.15</v>
      </c>
      <c r="D467" s="38">
        <v>698.1</v>
      </c>
      <c r="E467" s="38">
        <v>687.05000000000007</v>
      </c>
      <c r="F467" s="38">
        <v>673.95</v>
      </c>
      <c r="G467" s="38">
        <v>662.90000000000009</v>
      </c>
      <c r="H467" s="38">
        <v>711.2</v>
      </c>
      <c r="I467" s="38">
        <v>722.25</v>
      </c>
      <c r="J467" s="38">
        <v>735.35</v>
      </c>
      <c r="K467" s="31">
        <v>709.15</v>
      </c>
      <c r="L467" s="31">
        <v>685</v>
      </c>
      <c r="M467" s="31">
        <v>3.0906899999999999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814.15</v>
      </c>
      <c r="D468" s="38">
        <v>810.7833333333333</v>
      </c>
      <c r="E468" s="38">
        <v>806.36666666666656</v>
      </c>
      <c r="F468" s="38">
        <v>798.58333333333326</v>
      </c>
      <c r="G468" s="38">
        <v>794.16666666666652</v>
      </c>
      <c r="H468" s="38">
        <v>818.56666666666661</v>
      </c>
      <c r="I468" s="38">
        <v>822.98333333333335</v>
      </c>
      <c r="J468" s="38">
        <v>830.76666666666665</v>
      </c>
      <c r="K468" s="31">
        <v>815.2</v>
      </c>
      <c r="L468" s="31">
        <v>803</v>
      </c>
      <c r="M468" s="31">
        <v>0.16552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2067.5</v>
      </c>
      <c r="D469" s="38">
        <v>2068.7666666666664</v>
      </c>
      <c r="E469" s="38">
        <v>2050.3833333333328</v>
      </c>
      <c r="F469" s="38">
        <v>2033.2666666666664</v>
      </c>
      <c r="G469" s="38">
        <v>2014.8833333333328</v>
      </c>
      <c r="H469" s="38">
        <v>2085.8833333333328</v>
      </c>
      <c r="I469" s="38">
        <v>2104.266666666666</v>
      </c>
      <c r="J469" s="38">
        <v>2121.3833333333328</v>
      </c>
      <c r="K469" s="31">
        <v>2087.15</v>
      </c>
      <c r="L469" s="31">
        <v>2051.65</v>
      </c>
      <c r="M469" s="31">
        <v>3.31114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41.55</v>
      </c>
      <c r="D470" s="38">
        <v>42.016666666666673</v>
      </c>
      <c r="E470" s="38">
        <v>40.683333333333344</v>
      </c>
      <c r="F470" s="38">
        <v>39.81666666666667</v>
      </c>
      <c r="G470" s="38">
        <v>38.483333333333341</v>
      </c>
      <c r="H470" s="38">
        <v>42.883333333333347</v>
      </c>
      <c r="I470" s="38">
        <v>44.216666666666676</v>
      </c>
      <c r="J470" s="38">
        <v>45.08333333333335</v>
      </c>
      <c r="K470" s="31">
        <v>43.35</v>
      </c>
      <c r="L470" s="31">
        <v>41.15</v>
      </c>
      <c r="M470" s="31">
        <v>408.57598000000002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348.85</v>
      </c>
      <c r="D471" s="38">
        <v>345.06666666666666</v>
      </c>
      <c r="E471" s="38">
        <v>338.13333333333333</v>
      </c>
      <c r="F471" s="38">
        <v>327.41666666666669</v>
      </c>
      <c r="G471" s="38">
        <v>320.48333333333335</v>
      </c>
      <c r="H471" s="38">
        <v>355.7833333333333</v>
      </c>
      <c r="I471" s="38">
        <v>362.71666666666658</v>
      </c>
      <c r="J471" s="38">
        <v>373.43333333333328</v>
      </c>
      <c r="K471" s="31">
        <v>352</v>
      </c>
      <c r="L471" s="31">
        <v>334.35</v>
      </c>
      <c r="M471" s="31">
        <v>35.95429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390.75</v>
      </c>
      <c r="D472" s="38">
        <v>390.58333333333331</v>
      </c>
      <c r="E472" s="38">
        <v>388.16666666666663</v>
      </c>
      <c r="F472" s="38">
        <v>385.58333333333331</v>
      </c>
      <c r="G472" s="38">
        <v>383.16666666666663</v>
      </c>
      <c r="H472" s="38">
        <v>393.16666666666663</v>
      </c>
      <c r="I472" s="38">
        <v>395.58333333333326</v>
      </c>
      <c r="J472" s="38">
        <v>398.16666666666663</v>
      </c>
      <c r="K472" s="31">
        <v>393</v>
      </c>
      <c r="L472" s="31">
        <v>388</v>
      </c>
      <c r="M472" s="31">
        <v>2.4578700000000002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808.15</v>
      </c>
      <c r="D473" s="38">
        <v>815.2833333333333</v>
      </c>
      <c r="E473" s="38">
        <v>797.86666666666656</v>
      </c>
      <c r="F473" s="38">
        <v>787.58333333333326</v>
      </c>
      <c r="G473" s="38">
        <v>770.16666666666652</v>
      </c>
      <c r="H473" s="38">
        <v>825.56666666666661</v>
      </c>
      <c r="I473" s="38">
        <v>842.98333333333335</v>
      </c>
      <c r="J473" s="38">
        <v>853.26666666666665</v>
      </c>
      <c r="K473" s="31">
        <v>832.7</v>
      </c>
      <c r="L473" s="31">
        <v>805</v>
      </c>
      <c r="M473" s="31">
        <v>1.2010700000000001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3146.3</v>
      </c>
      <c r="D474" s="38">
        <v>3143.7833333333333</v>
      </c>
      <c r="E474" s="38">
        <v>3098.5666666666666</v>
      </c>
      <c r="F474" s="38">
        <v>3050.8333333333335</v>
      </c>
      <c r="G474" s="38">
        <v>3005.6166666666668</v>
      </c>
      <c r="H474" s="38">
        <v>3191.5166666666664</v>
      </c>
      <c r="I474" s="38">
        <v>3236.7333333333327</v>
      </c>
      <c r="J474" s="38">
        <v>3284.4666666666662</v>
      </c>
      <c r="K474" s="31">
        <v>3189</v>
      </c>
      <c r="L474" s="31">
        <v>3096.05</v>
      </c>
      <c r="M474" s="31">
        <v>1.8420000000000001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49.05</v>
      </c>
      <c r="D475" s="38">
        <v>49.35</v>
      </c>
      <c r="E475" s="38">
        <v>48.45</v>
      </c>
      <c r="F475" s="38">
        <v>47.85</v>
      </c>
      <c r="G475" s="38">
        <v>46.95</v>
      </c>
      <c r="H475" s="38">
        <v>49.95</v>
      </c>
      <c r="I475" s="38">
        <v>50.849999999999994</v>
      </c>
      <c r="J475" s="38">
        <v>51.45</v>
      </c>
      <c r="K475" s="31">
        <v>50.25</v>
      </c>
      <c r="L475" s="31">
        <v>48.75</v>
      </c>
      <c r="M475" s="31">
        <v>105.87187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1478.05</v>
      </c>
      <c r="D476" s="38">
        <v>1473.75</v>
      </c>
      <c r="E476" s="38">
        <v>1463.45</v>
      </c>
      <c r="F476" s="38">
        <v>1448.8500000000001</v>
      </c>
      <c r="G476" s="38">
        <v>1438.5500000000002</v>
      </c>
      <c r="H476" s="38">
        <v>1488.35</v>
      </c>
      <c r="I476" s="38">
        <v>1498.65</v>
      </c>
      <c r="J476" s="38">
        <v>1513.2499999999998</v>
      </c>
      <c r="K476" s="31">
        <v>1484.05</v>
      </c>
      <c r="L476" s="31">
        <v>1459.15</v>
      </c>
      <c r="M476" s="31">
        <v>12.499700000000001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33.799999999999997</v>
      </c>
      <c r="D477" s="38">
        <v>33.983333333333327</v>
      </c>
      <c r="E477" s="38">
        <v>33.316666666666656</v>
      </c>
      <c r="F477" s="38">
        <v>32.833333333333329</v>
      </c>
      <c r="G477" s="38">
        <v>32.166666666666657</v>
      </c>
      <c r="H477" s="38">
        <v>34.466666666666654</v>
      </c>
      <c r="I477" s="38">
        <v>35.133333333333326</v>
      </c>
      <c r="J477" s="38">
        <v>35.616666666666653</v>
      </c>
      <c r="K477" s="31">
        <v>34.65</v>
      </c>
      <c r="L477" s="31">
        <v>33.5</v>
      </c>
      <c r="M477" s="31">
        <v>182.5772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459.15</v>
      </c>
      <c r="D478" s="38">
        <v>461.65000000000003</v>
      </c>
      <c r="E478" s="38">
        <v>454.50000000000006</v>
      </c>
      <c r="F478" s="38">
        <v>449.85</v>
      </c>
      <c r="G478" s="38">
        <v>442.70000000000005</v>
      </c>
      <c r="H478" s="38">
        <v>466.30000000000007</v>
      </c>
      <c r="I478" s="38">
        <v>473.45000000000005</v>
      </c>
      <c r="J478" s="38">
        <v>478.10000000000008</v>
      </c>
      <c r="K478" s="31">
        <v>468.8</v>
      </c>
      <c r="L478" s="31">
        <v>457</v>
      </c>
      <c r="M478" s="31">
        <v>1.37334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8537.4</v>
      </c>
      <c r="D479" s="38">
        <v>8512.7666666666646</v>
      </c>
      <c r="E479" s="38">
        <v>8468.7333333333299</v>
      </c>
      <c r="F479" s="38">
        <v>8400.0666666666657</v>
      </c>
      <c r="G479" s="38">
        <v>8356.033333333331</v>
      </c>
      <c r="H479" s="38">
        <v>8581.4333333333288</v>
      </c>
      <c r="I479" s="38">
        <v>8625.4666666666653</v>
      </c>
      <c r="J479" s="38">
        <v>8694.1333333333278</v>
      </c>
      <c r="K479" s="31">
        <v>8556.7999999999993</v>
      </c>
      <c r="L479" s="31">
        <v>8444.1</v>
      </c>
      <c r="M479" s="31">
        <v>3.27847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88</v>
      </c>
      <c r="D480" s="38">
        <v>88.7</v>
      </c>
      <c r="E480" s="38">
        <v>87.050000000000011</v>
      </c>
      <c r="F480" s="38">
        <v>86.100000000000009</v>
      </c>
      <c r="G480" s="38">
        <v>84.450000000000017</v>
      </c>
      <c r="H480" s="38">
        <v>89.65</v>
      </c>
      <c r="I480" s="38">
        <v>91.300000000000011</v>
      </c>
      <c r="J480" s="38">
        <v>92.25</v>
      </c>
      <c r="K480" s="31">
        <v>90.35</v>
      </c>
      <c r="L480" s="31">
        <v>87.75</v>
      </c>
      <c r="M480" s="31">
        <v>123.54854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1581.55</v>
      </c>
      <c r="D481" s="38">
        <v>1587.8500000000001</v>
      </c>
      <c r="E481" s="38">
        <v>1570.7000000000003</v>
      </c>
      <c r="F481" s="38">
        <v>1559.8500000000001</v>
      </c>
      <c r="G481" s="38">
        <v>1542.7000000000003</v>
      </c>
      <c r="H481" s="38">
        <v>1598.7000000000003</v>
      </c>
      <c r="I481" s="38">
        <v>1615.8500000000004</v>
      </c>
      <c r="J481" s="38">
        <v>1626.7000000000003</v>
      </c>
      <c r="K481" s="31">
        <v>1605</v>
      </c>
      <c r="L481" s="31">
        <v>1577</v>
      </c>
      <c r="M481" s="31">
        <v>2.66215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1058.7</v>
      </c>
      <c r="D482" s="38">
        <v>1049.3833333333334</v>
      </c>
      <c r="E482" s="38">
        <v>1029.8166666666668</v>
      </c>
      <c r="F482" s="38">
        <v>1000.9333333333334</v>
      </c>
      <c r="G482" s="38">
        <v>981.36666666666679</v>
      </c>
      <c r="H482" s="38">
        <v>1078.2666666666669</v>
      </c>
      <c r="I482" s="38">
        <v>1097.8333333333335</v>
      </c>
      <c r="J482" s="31">
        <v>1126.7166666666669</v>
      </c>
      <c r="K482" s="31">
        <v>1068.95</v>
      </c>
      <c r="L482" s="31">
        <v>1020.5</v>
      </c>
      <c r="M482" s="58">
        <v>21.01361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624.1</v>
      </c>
      <c r="D483" s="38">
        <v>628.4666666666667</v>
      </c>
      <c r="E483" s="38">
        <v>617.63333333333344</v>
      </c>
      <c r="F483" s="38">
        <v>611.16666666666674</v>
      </c>
      <c r="G483" s="38">
        <v>600.33333333333348</v>
      </c>
      <c r="H483" s="38">
        <v>634.93333333333339</v>
      </c>
      <c r="I483" s="38">
        <v>645.76666666666665</v>
      </c>
      <c r="J483" s="31">
        <v>652.23333333333335</v>
      </c>
      <c r="K483" s="31">
        <v>639.29999999999995</v>
      </c>
      <c r="L483" s="31">
        <v>622</v>
      </c>
      <c r="M483" s="58">
        <v>2.6622400000000002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609.35</v>
      </c>
      <c r="D484" s="38">
        <v>608.06666666666661</v>
      </c>
      <c r="E484" s="38">
        <v>605.13333333333321</v>
      </c>
      <c r="F484" s="38">
        <v>600.91666666666663</v>
      </c>
      <c r="G484" s="38">
        <v>597.98333333333323</v>
      </c>
      <c r="H484" s="38">
        <v>612.28333333333319</v>
      </c>
      <c r="I484" s="38">
        <v>615.21666666666658</v>
      </c>
      <c r="J484" s="38">
        <v>619.43333333333317</v>
      </c>
      <c r="K484" s="31">
        <v>611</v>
      </c>
      <c r="L484" s="31">
        <v>603.85</v>
      </c>
      <c r="M484" s="31">
        <v>28.96499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782.1</v>
      </c>
      <c r="D485" s="38">
        <v>782.38333333333333</v>
      </c>
      <c r="E485" s="38">
        <v>778.7166666666667</v>
      </c>
      <c r="F485" s="38">
        <v>775.33333333333337</v>
      </c>
      <c r="G485" s="38">
        <v>771.66666666666674</v>
      </c>
      <c r="H485" s="38">
        <v>785.76666666666665</v>
      </c>
      <c r="I485" s="38">
        <v>789.43333333333339</v>
      </c>
      <c r="J485" s="31">
        <v>792.81666666666661</v>
      </c>
      <c r="K485" s="31">
        <v>786.05</v>
      </c>
      <c r="L485" s="31">
        <v>779</v>
      </c>
      <c r="M485" s="58">
        <v>0.88793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708.25</v>
      </c>
      <c r="D486" s="38">
        <v>705.58333333333337</v>
      </c>
      <c r="E486" s="38">
        <v>694.26666666666677</v>
      </c>
      <c r="F486" s="38">
        <v>680.28333333333342</v>
      </c>
      <c r="G486" s="38">
        <v>668.96666666666681</v>
      </c>
      <c r="H486" s="38">
        <v>719.56666666666672</v>
      </c>
      <c r="I486" s="38">
        <v>730.88333333333333</v>
      </c>
      <c r="J486" s="38">
        <v>744.86666666666667</v>
      </c>
      <c r="K486" s="31">
        <v>716.9</v>
      </c>
      <c r="L486" s="31">
        <v>691.6</v>
      </c>
      <c r="M486" s="31">
        <v>18.684000000000001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435.65</v>
      </c>
      <c r="D487" s="38">
        <v>436.31666666666666</v>
      </c>
      <c r="E487" s="38">
        <v>427.33333333333331</v>
      </c>
      <c r="F487" s="38">
        <v>419.01666666666665</v>
      </c>
      <c r="G487" s="38">
        <v>410.0333333333333</v>
      </c>
      <c r="H487" s="38">
        <v>444.63333333333333</v>
      </c>
      <c r="I487" s="38">
        <v>453.61666666666667</v>
      </c>
      <c r="J487" s="38">
        <v>461.93333333333334</v>
      </c>
      <c r="K487" s="31">
        <v>445.3</v>
      </c>
      <c r="L487" s="31">
        <v>428</v>
      </c>
      <c r="M487" s="31">
        <v>3.5940599999999998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408.55</v>
      </c>
      <c r="D488" s="38">
        <v>410.8</v>
      </c>
      <c r="E488" s="38">
        <v>402.65000000000003</v>
      </c>
      <c r="F488" s="38">
        <v>396.75</v>
      </c>
      <c r="G488" s="38">
        <v>388.6</v>
      </c>
      <c r="H488" s="38">
        <v>416.70000000000005</v>
      </c>
      <c r="I488" s="38">
        <v>424.85</v>
      </c>
      <c r="J488" s="38">
        <v>430.75000000000006</v>
      </c>
      <c r="K488" s="31">
        <v>418.95</v>
      </c>
      <c r="L488" s="31">
        <v>404.9</v>
      </c>
      <c r="M488" s="31">
        <v>2.6075400000000002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418.35</v>
      </c>
      <c r="D489" s="38">
        <v>419.43333333333339</v>
      </c>
      <c r="E489" s="38">
        <v>411.06666666666678</v>
      </c>
      <c r="F489" s="38">
        <v>403.78333333333336</v>
      </c>
      <c r="G489" s="38">
        <v>395.41666666666674</v>
      </c>
      <c r="H489" s="38">
        <v>426.71666666666681</v>
      </c>
      <c r="I489" s="38">
        <v>435.08333333333337</v>
      </c>
      <c r="J489" s="38">
        <v>442.36666666666684</v>
      </c>
      <c r="K489" s="31">
        <v>427.8</v>
      </c>
      <c r="L489" s="31">
        <v>412.15</v>
      </c>
      <c r="M489" s="31">
        <v>2.0833900000000001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925.5</v>
      </c>
      <c r="D490" s="38">
        <v>923.26666666666677</v>
      </c>
      <c r="E490" s="38">
        <v>909.28333333333353</v>
      </c>
      <c r="F490" s="38">
        <v>893.06666666666672</v>
      </c>
      <c r="G490" s="38">
        <v>879.08333333333348</v>
      </c>
      <c r="H490" s="38">
        <v>939.48333333333358</v>
      </c>
      <c r="I490" s="38">
        <v>953.46666666666692</v>
      </c>
      <c r="J490" s="38">
        <v>969.68333333333362</v>
      </c>
      <c r="K490" s="31">
        <v>937.25</v>
      </c>
      <c r="L490" s="31">
        <v>907.05</v>
      </c>
      <c r="M490" s="31">
        <v>11.481479999999999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1289.5</v>
      </c>
      <c r="D491" s="38">
        <v>1294.8999999999999</v>
      </c>
      <c r="E491" s="38">
        <v>1280.7999999999997</v>
      </c>
      <c r="F491" s="38">
        <v>1272.0999999999999</v>
      </c>
      <c r="G491" s="38">
        <v>1257.9999999999998</v>
      </c>
      <c r="H491" s="38">
        <v>1303.5999999999997</v>
      </c>
      <c r="I491" s="38">
        <v>1317.6999999999996</v>
      </c>
      <c r="J491" s="38">
        <v>1326.3999999999996</v>
      </c>
      <c r="K491" s="31">
        <v>1309</v>
      </c>
      <c r="L491" s="31">
        <v>1286.2</v>
      </c>
      <c r="M491" s="31">
        <v>0.65712000000000004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241.35</v>
      </c>
      <c r="D492" s="38">
        <v>242.69999999999996</v>
      </c>
      <c r="E492" s="38">
        <v>238.84999999999991</v>
      </c>
      <c r="F492" s="38">
        <v>236.34999999999994</v>
      </c>
      <c r="G492" s="38">
        <v>232.49999999999989</v>
      </c>
      <c r="H492" s="38">
        <v>245.19999999999993</v>
      </c>
      <c r="I492" s="38">
        <v>249.05</v>
      </c>
      <c r="J492" s="38">
        <v>251.54999999999995</v>
      </c>
      <c r="K492" s="31">
        <v>246.55</v>
      </c>
      <c r="L492" s="31">
        <v>240.2</v>
      </c>
      <c r="M492" s="31">
        <v>108.91500000000001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314.7</v>
      </c>
      <c r="D493" s="38">
        <v>313.81666666666666</v>
      </c>
      <c r="E493" s="38">
        <v>310.93333333333334</v>
      </c>
      <c r="F493" s="38">
        <v>307.16666666666669</v>
      </c>
      <c r="G493" s="38">
        <v>304.28333333333336</v>
      </c>
      <c r="H493" s="38">
        <v>317.58333333333331</v>
      </c>
      <c r="I493" s="38">
        <v>320.46666666666664</v>
      </c>
      <c r="J493" s="38">
        <v>324.23333333333329</v>
      </c>
      <c r="K493" s="31">
        <v>316.7</v>
      </c>
      <c r="L493" s="31">
        <v>310.05</v>
      </c>
      <c r="M493" s="31">
        <v>2.2620300000000002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483.1</v>
      </c>
      <c r="D494" s="38">
        <v>489.08333333333331</v>
      </c>
      <c r="E494" s="38">
        <v>475.21666666666664</v>
      </c>
      <c r="F494" s="38">
        <v>467.33333333333331</v>
      </c>
      <c r="G494" s="38">
        <v>453.46666666666664</v>
      </c>
      <c r="H494" s="38">
        <v>496.96666666666664</v>
      </c>
      <c r="I494" s="38">
        <v>510.83333333333331</v>
      </c>
      <c r="J494" s="38">
        <v>518.7166666666667</v>
      </c>
      <c r="K494" s="31">
        <v>502.95</v>
      </c>
      <c r="L494" s="31">
        <v>481.2</v>
      </c>
      <c r="M494" s="31">
        <v>3.1269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1918.35</v>
      </c>
      <c r="D495" s="38">
        <v>1920.0333333333335</v>
      </c>
      <c r="E495" s="38">
        <v>1896.0666666666671</v>
      </c>
      <c r="F495" s="38">
        <v>1873.7833333333335</v>
      </c>
      <c r="G495" s="38">
        <v>1849.8166666666671</v>
      </c>
      <c r="H495" s="38">
        <v>1942.3166666666671</v>
      </c>
      <c r="I495" s="38">
        <v>1966.2833333333338</v>
      </c>
      <c r="J495" s="38">
        <v>1988.5666666666671</v>
      </c>
      <c r="K495" s="31">
        <v>1944</v>
      </c>
      <c r="L495" s="31">
        <v>1897.75</v>
      </c>
      <c r="M495" s="31">
        <v>0.61101000000000005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2175.8000000000002</v>
      </c>
      <c r="D496" s="38">
        <v>2176.3166666666666</v>
      </c>
      <c r="E496" s="38">
        <v>2139.6833333333334</v>
      </c>
      <c r="F496" s="38">
        <v>2103.5666666666666</v>
      </c>
      <c r="G496" s="38">
        <v>2066.9333333333334</v>
      </c>
      <c r="H496" s="38">
        <v>2212.4333333333334</v>
      </c>
      <c r="I496" s="38">
        <v>2249.0666666666666</v>
      </c>
      <c r="J496" s="38">
        <v>2285.1833333333334</v>
      </c>
      <c r="K496" s="31">
        <v>2212.9499999999998</v>
      </c>
      <c r="L496" s="31">
        <v>2140.1999999999998</v>
      </c>
      <c r="M496" s="31">
        <v>0.41471999999999998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10.65</v>
      </c>
      <c r="D497" s="38">
        <v>10.35</v>
      </c>
      <c r="E497" s="38">
        <v>9.85</v>
      </c>
      <c r="F497" s="38">
        <v>9.0500000000000007</v>
      </c>
      <c r="G497" s="38">
        <v>8.5500000000000007</v>
      </c>
      <c r="H497" s="38">
        <v>11.149999999999999</v>
      </c>
      <c r="I497" s="38">
        <v>11.649999999999999</v>
      </c>
      <c r="J497" s="38">
        <v>12.449999999999998</v>
      </c>
      <c r="K497" s="31">
        <v>10.85</v>
      </c>
      <c r="L497" s="31">
        <v>9.5500000000000007</v>
      </c>
      <c r="M497" s="31">
        <v>3656.2035999999998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896.6</v>
      </c>
      <c r="D498" s="38">
        <v>895.69999999999993</v>
      </c>
      <c r="E498" s="38">
        <v>882.89999999999986</v>
      </c>
      <c r="F498" s="38">
        <v>869.19999999999993</v>
      </c>
      <c r="G498" s="38">
        <v>856.39999999999986</v>
      </c>
      <c r="H498" s="38">
        <v>909.39999999999986</v>
      </c>
      <c r="I498" s="38">
        <v>922.19999999999982</v>
      </c>
      <c r="J498" s="38">
        <v>935.89999999999986</v>
      </c>
      <c r="K498" s="31">
        <v>908.5</v>
      </c>
      <c r="L498" s="31">
        <v>882</v>
      </c>
      <c r="M498" s="31">
        <v>51.272449999999999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343.7</v>
      </c>
      <c r="D499" s="38">
        <v>340.95</v>
      </c>
      <c r="E499" s="38">
        <v>335.5</v>
      </c>
      <c r="F499" s="38">
        <v>327.3</v>
      </c>
      <c r="G499" s="38">
        <v>321.85000000000002</v>
      </c>
      <c r="H499" s="38">
        <v>349.15</v>
      </c>
      <c r="I499" s="38">
        <v>354.59999999999991</v>
      </c>
      <c r="J499" s="38">
        <v>362.79999999999995</v>
      </c>
      <c r="K499" s="31">
        <v>346.4</v>
      </c>
      <c r="L499" s="31">
        <v>332.75</v>
      </c>
      <c r="M499" s="31">
        <v>28.470649999999999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125.7</v>
      </c>
      <c r="D500" s="38">
        <v>126.56666666666666</v>
      </c>
      <c r="E500" s="38">
        <v>123.63333333333333</v>
      </c>
      <c r="F500" s="38">
        <v>121.56666666666666</v>
      </c>
      <c r="G500" s="38">
        <v>118.63333333333333</v>
      </c>
      <c r="H500" s="38">
        <v>128.63333333333333</v>
      </c>
      <c r="I500" s="38">
        <v>131.56666666666666</v>
      </c>
      <c r="J500" s="38">
        <v>133.63333333333333</v>
      </c>
      <c r="K500" s="31">
        <v>129.5</v>
      </c>
      <c r="L500" s="31">
        <v>124.5</v>
      </c>
      <c r="M500" s="31">
        <v>39.554870000000001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955.85</v>
      </c>
      <c r="D501" s="38">
        <v>964.2833333333333</v>
      </c>
      <c r="E501" s="38">
        <v>943.56666666666661</v>
      </c>
      <c r="F501" s="38">
        <v>931.2833333333333</v>
      </c>
      <c r="G501" s="38">
        <v>910.56666666666661</v>
      </c>
      <c r="H501" s="38">
        <v>976.56666666666661</v>
      </c>
      <c r="I501" s="38">
        <v>997.2833333333333</v>
      </c>
      <c r="J501" s="38">
        <v>1009.5666666666666</v>
      </c>
      <c r="K501" s="31">
        <v>985</v>
      </c>
      <c r="L501" s="31">
        <v>952</v>
      </c>
      <c r="M501" s="31">
        <v>1.87849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1666.4</v>
      </c>
      <c r="D502" s="38">
        <v>1663.3666666666668</v>
      </c>
      <c r="E502" s="38">
        <v>1646.7833333333335</v>
      </c>
      <c r="F502" s="38">
        <v>1627.1666666666667</v>
      </c>
      <c r="G502" s="38">
        <v>1610.5833333333335</v>
      </c>
      <c r="H502" s="38">
        <v>1682.9833333333336</v>
      </c>
      <c r="I502" s="38">
        <v>1699.5666666666666</v>
      </c>
      <c r="J502" s="38">
        <v>1719.1833333333336</v>
      </c>
      <c r="K502" s="31">
        <v>1679.95</v>
      </c>
      <c r="L502" s="31">
        <v>1643.75</v>
      </c>
      <c r="M502" s="31">
        <v>0.92842999999999998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429.3</v>
      </c>
      <c r="D503" s="38">
        <v>430.25</v>
      </c>
      <c r="E503" s="38">
        <v>424.95</v>
      </c>
      <c r="F503" s="38">
        <v>420.59999999999997</v>
      </c>
      <c r="G503" s="38">
        <v>415.29999999999995</v>
      </c>
      <c r="H503" s="38">
        <v>434.6</v>
      </c>
      <c r="I503" s="38">
        <v>439.9</v>
      </c>
      <c r="J503" s="38">
        <v>444.25000000000006</v>
      </c>
      <c r="K503" s="31">
        <v>435.55</v>
      </c>
      <c r="L503" s="31">
        <v>425.9</v>
      </c>
      <c r="M503" s="31">
        <v>67.659559999999999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18</v>
      </c>
      <c r="D504" s="38">
        <v>18.066666666666666</v>
      </c>
      <c r="E504" s="38">
        <v>17.833333333333332</v>
      </c>
      <c r="F504" s="38">
        <v>17.666666666666664</v>
      </c>
      <c r="G504" s="38">
        <v>17.43333333333333</v>
      </c>
      <c r="H504" s="38">
        <v>18.233333333333334</v>
      </c>
      <c r="I504" s="38">
        <v>18.466666666666669</v>
      </c>
      <c r="J504" s="31">
        <v>18.633333333333336</v>
      </c>
      <c r="K504" s="31">
        <v>18.3</v>
      </c>
      <c r="L504" s="31">
        <v>17.899999999999999</v>
      </c>
      <c r="M504" s="58">
        <v>1684.3192200000001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277.25</v>
      </c>
      <c r="D505" s="38">
        <v>276.21666666666664</v>
      </c>
      <c r="E505" s="38">
        <v>270.43333333333328</v>
      </c>
      <c r="F505" s="38">
        <v>263.61666666666662</v>
      </c>
      <c r="G505" s="38">
        <v>257.83333333333326</v>
      </c>
      <c r="H505" s="38">
        <v>283.0333333333333</v>
      </c>
      <c r="I505" s="38">
        <v>288.81666666666672</v>
      </c>
      <c r="J505" s="31">
        <v>295.63333333333333</v>
      </c>
      <c r="K505" s="31">
        <v>282</v>
      </c>
      <c r="L505" s="31">
        <v>269.39999999999998</v>
      </c>
      <c r="M505" s="58">
        <v>192.05620999999999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547.5</v>
      </c>
      <c r="D506" s="38">
        <v>555.48333333333335</v>
      </c>
      <c r="E506" s="38">
        <v>535.9666666666667</v>
      </c>
      <c r="F506" s="38">
        <v>524.43333333333339</v>
      </c>
      <c r="G506" s="38">
        <v>504.91666666666674</v>
      </c>
      <c r="H506" s="38">
        <v>567.01666666666665</v>
      </c>
      <c r="I506" s="38">
        <v>586.5333333333333</v>
      </c>
      <c r="J506" s="38">
        <v>598.06666666666661</v>
      </c>
      <c r="K506" s="31">
        <v>575</v>
      </c>
      <c r="L506" s="31">
        <v>543.95000000000005</v>
      </c>
      <c r="M506" s="31">
        <v>19.550370000000001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15170.15</v>
      </c>
      <c r="D507" s="38">
        <v>15615.733333333332</v>
      </c>
      <c r="E507" s="38">
        <v>14465.466666666664</v>
      </c>
      <c r="F507" s="38">
        <v>13760.783333333331</v>
      </c>
      <c r="G507" s="38">
        <v>12610.516666666663</v>
      </c>
      <c r="H507" s="38">
        <v>16320.416666666664</v>
      </c>
      <c r="I507" s="38">
        <v>17470.683333333331</v>
      </c>
      <c r="J507" s="38">
        <v>18175.366666666665</v>
      </c>
      <c r="K507" s="31">
        <v>16766</v>
      </c>
      <c r="L507" s="31">
        <v>14911.05</v>
      </c>
      <c r="M507" s="31">
        <v>0.75361999999999996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98.2</v>
      </c>
      <c r="D508" s="38">
        <v>98.233333333333348</v>
      </c>
      <c r="E508" s="38">
        <v>97.616666666666703</v>
      </c>
      <c r="F508" s="38">
        <v>97.03333333333336</v>
      </c>
      <c r="G508" s="38">
        <v>96.416666666666714</v>
      </c>
      <c r="H508" s="38">
        <v>98.816666666666691</v>
      </c>
      <c r="I508" s="38">
        <v>99.433333333333337</v>
      </c>
      <c r="J508" s="31">
        <v>100.01666666666668</v>
      </c>
      <c r="K508" s="31">
        <v>98.85</v>
      </c>
      <c r="L508" s="31">
        <v>97.65</v>
      </c>
      <c r="M508" s="58">
        <v>283.29667000000001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636.4</v>
      </c>
      <c r="D509" s="38">
        <v>638.25</v>
      </c>
      <c r="E509" s="38">
        <v>632.54999999999995</v>
      </c>
      <c r="F509" s="38">
        <v>628.69999999999993</v>
      </c>
      <c r="G509" s="38">
        <v>622.99999999999989</v>
      </c>
      <c r="H509" s="38">
        <v>642.1</v>
      </c>
      <c r="I509" s="38">
        <v>647.80000000000007</v>
      </c>
      <c r="J509" s="38">
        <v>651.65000000000009</v>
      </c>
      <c r="K509" s="31">
        <v>643.95000000000005</v>
      </c>
      <c r="L509" s="31">
        <v>634.4</v>
      </c>
      <c r="M509" s="31">
        <v>9.43628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1645.15</v>
      </c>
      <c r="D510" s="38">
        <v>1635.0666666666668</v>
      </c>
      <c r="E510" s="38">
        <v>1621.1833333333336</v>
      </c>
      <c r="F510" s="38">
        <v>1597.2166666666667</v>
      </c>
      <c r="G510" s="38">
        <v>1583.3333333333335</v>
      </c>
      <c r="H510" s="38">
        <v>1659.0333333333338</v>
      </c>
      <c r="I510" s="38">
        <v>1672.916666666667</v>
      </c>
      <c r="J510" s="38">
        <v>1696.8833333333339</v>
      </c>
      <c r="K510" s="31">
        <v>1648.95</v>
      </c>
      <c r="L510" s="31">
        <v>1611.1</v>
      </c>
      <c r="M510" s="31">
        <v>0.3503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7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10"/>
      <c r="B5" s="311"/>
      <c r="C5" s="310"/>
      <c r="D5" s="311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12" t="s">
        <v>566</v>
      </c>
      <c r="C7" s="311"/>
      <c r="D7" s="7">
        <f>Main!B10</f>
        <v>45176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1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45175</v>
      </c>
      <c r="B10" s="32">
        <v>543319</v>
      </c>
      <c r="C10" s="31" t="s">
        <v>956</v>
      </c>
      <c r="D10" s="31" t="s">
        <v>957</v>
      </c>
      <c r="E10" s="31" t="s">
        <v>575</v>
      </c>
      <c r="F10" s="91">
        <v>16000</v>
      </c>
      <c r="G10" s="32">
        <v>11.22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45175</v>
      </c>
      <c r="B11" s="32">
        <v>543319</v>
      </c>
      <c r="C11" s="31" t="s">
        <v>956</v>
      </c>
      <c r="D11" s="31" t="s">
        <v>957</v>
      </c>
      <c r="E11" s="31" t="s">
        <v>576</v>
      </c>
      <c r="F11" s="91">
        <v>48000</v>
      </c>
      <c r="G11" s="32">
        <v>10.85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45175</v>
      </c>
      <c r="B12" s="32">
        <v>543938</v>
      </c>
      <c r="C12" s="31" t="s">
        <v>1002</v>
      </c>
      <c r="D12" s="31" t="s">
        <v>875</v>
      </c>
      <c r="E12" s="31" t="s">
        <v>575</v>
      </c>
      <c r="F12" s="91">
        <v>8000</v>
      </c>
      <c r="G12" s="32">
        <v>333.8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45175</v>
      </c>
      <c r="B13" s="32">
        <v>543938</v>
      </c>
      <c r="C13" s="31" t="s">
        <v>1002</v>
      </c>
      <c r="D13" s="31" t="s">
        <v>875</v>
      </c>
      <c r="E13" s="31" t="s">
        <v>576</v>
      </c>
      <c r="F13" s="91">
        <v>14400</v>
      </c>
      <c r="G13" s="32">
        <v>333.8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45175</v>
      </c>
      <c r="B14" s="32">
        <v>543938</v>
      </c>
      <c r="C14" s="31" t="s">
        <v>1002</v>
      </c>
      <c r="D14" s="31" t="s">
        <v>1003</v>
      </c>
      <c r="E14" s="31" t="s">
        <v>576</v>
      </c>
      <c r="F14" s="91">
        <v>11200</v>
      </c>
      <c r="G14" s="32">
        <v>333.77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45175</v>
      </c>
      <c r="B15" s="32">
        <v>543938</v>
      </c>
      <c r="C15" s="31" t="s">
        <v>1002</v>
      </c>
      <c r="D15" s="31" t="s">
        <v>1003</v>
      </c>
      <c r="E15" s="31" t="s">
        <v>575</v>
      </c>
      <c r="F15" s="91">
        <v>6400</v>
      </c>
      <c r="G15" s="32">
        <v>333.8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45175</v>
      </c>
      <c r="B16" s="32">
        <v>543938</v>
      </c>
      <c r="C16" s="31" t="s">
        <v>1002</v>
      </c>
      <c r="D16" s="31" t="s">
        <v>1004</v>
      </c>
      <c r="E16" s="31" t="s">
        <v>576</v>
      </c>
      <c r="F16" s="91">
        <v>6400</v>
      </c>
      <c r="G16" s="32">
        <v>333.8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45175</v>
      </c>
      <c r="B17" s="32">
        <v>543938</v>
      </c>
      <c r="C17" s="31" t="s">
        <v>1002</v>
      </c>
      <c r="D17" s="31" t="s">
        <v>1004</v>
      </c>
      <c r="E17" s="31" t="s">
        <v>575</v>
      </c>
      <c r="F17" s="91">
        <v>16000</v>
      </c>
      <c r="G17" s="32">
        <v>333.78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45175</v>
      </c>
      <c r="B18" s="32">
        <v>543377</v>
      </c>
      <c r="C18" s="31" t="s">
        <v>1005</v>
      </c>
      <c r="D18" s="31" t="s">
        <v>1006</v>
      </c>
      <c r="E18" s="31" t="s">
        <v>576</v>
      </c>
      <c r="F18" s="91">
        <v>30000</v>
      </c>
      <c r="G18" s="32">
        <v>8.8000000000000007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45175</v>
      </c>
      <c r="B19" s="32">
        <v>543377</v>
      </c>
      <c r="C19" s="31" t="s">
        <v>1005</v>
      </c>
      <c r="D19" s="31" t="s">
        <v>1007</v>
      </c>
      <c r="E19" s="31" t="s">
        <v>576</v>
      </c>
      <c r="F19" s="91">
        <v>30000</v>
      </c>
      <c r="G19" s="32">
        <v>8.57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45175</v>
      </c>
      <c r="B20" s="32">
        <v>543377</v>
      </c>
      <c r="C20" s="31" t="s">
        <v>1005</v>
      </c>
      <c r="D20" s="31" t="s">
        <v>1008</v>
      </c>
      <c r="E20" s="31" t="s">
        <v>575</v>
      </c>
      <c r="F20" s="91">
        <v>30000</v>
      </c>
      <c r="G20" s="32">
        <v>8.6300000000000008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45175</v>
      </c>
      <c r="B21" s="32">
        <v>543678</v>
      </c>
      <c r="C21" s="31" t="s">
        <v>1009</v>
      </c>
      <c r="D21" s="31" t="s">
        <v>1010</v>
      </c>
      <c r="E21" s="31" t="s">
        <v>575</v>
      </c>
      <c r="F21" s="91">
        <v>56000</v>
      </c>
      <c r="G21" s="32">
        <v>34.61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45175</v>
      </c>
      <c r="B22" s="32">
        <v>531017</v>
      </c>
      <c r="C22" s="31" t="s">
        <v>958</v>
      </c>
      <c r="D22" s="31" t="s">
        <v>1011</v>
      </c>
      <c r="E22" s="31" t="s">
        <v>575</v>
      </c>
      <c r="F22" s="91">
        <v>3</v>
      </c>
      <c r="G22" s="32">
        <v>14.88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45175</v>
      </c>
      <c r="B23" s="32">
        <v>531017</v>
      </c>
      <c r="C23" s="31" t="s">
        <v>958</v>
      </c>
      <c r="D23" s="31" t="s">
        <v>1011</v>
      </c>
      <c r="E23" s="31" t="s">
        <v>576</v>
      </c>
      <c r="F23" s="91">
        <v>28246</v>
      </c>
      <c r="G23" s="32">
        <v>14.85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45175</v>
      </c>
      <c r="B24" s="32">
        <v>543911</v>
      </c>
      <c r="C24" s="31" t="s">
        <v>918</v>
      </c>
      <c r="D24" s="31" t="s">
        <v>1012</v>
      </c>
      <c r="E24" s="31" t="s">
        <v>576</v>
      </c>
      <c r="F24" s="91">
        <v>127126</v>
      </c>
      <c r="G24" s="32">
        <v>95.82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45175</v>
      </c>
      <c r="B25" s="32">
        <v>543543</v>
      </c>
      <c r="C25" s="31" t="s">
        <v>1013</v>
      </c>
      <c r="D25" s="31" t="s">
        <v>1014</v>
      </c>
      <c r="E25" s="31" t="s">
        <v>576</v>
      </c>
      <c r="F25" s="91">
        <v>80000</v>
      </c>
      <c r="G25" s="32">
        <v>125.12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45175</v>
      </c>
      <c r="B26" s="32">
        <v>530427</v>
      </c>
      <c r="C26" s="31" t="s">
        <v>959</v>
      </c>
      <c r="D26" s="31" t="s">
        <v>1015</v>
      </c>
      <c r="E26" s="31" t="s">
        <v>576</v>
      </c>
      <c r="F26" s="91">
        <v>24000</v>
      </c>
      <c r="G26" s="32">
        <v>47.15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45175</v>
      </c>
      <c r="B27" s="32">
        <v>540023</v>
      </c>
      <c r="C27" s="31" t="s">
        <v>1016</v>
      </c>
      <c r="D27" s="31" t="s">
        <v>875</v>
      </c>
      <c r="E27" s="31" t="s">
        <v>576</v>
      </c>
      <c r="F27" s="91">
        <v>500000</v>
      </c>
      <c r="G27" s="32">
        <v>4.32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45175</v>
      </c>
      <c r="B28" s="32">
        <v>542724</v>
      </c>
      <c r="C28" s="31" t="s">
        <v>960</v>
      </c>
      <c r="D28" s="31" t="s">
        <v>1017</v>
      </c>
      <c r="E28" s="31" t="s">
        <v>576</v>
      </c>
      <c r="F28" s="91">
        <v>1966135</v>
      </c>
      <c r="G28" s="32">
        <v>1.01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45175</v>
      </c>
      <c r="B29" s="32">
        <v>531502</v>
      </c>
      <c r="C29" s="31" t="s">
        <v>1018</v>
      </c>
      <c r="D29" s="31" t="s">
        <v>1019</v>
      </c>
      <c r="E29" s="31" t="s">
        <v>575</v>
      </c>
      <c r="F29" s="91">
        <v>145554</v>
      </c>
      <c r="G29" s="32">
        <v>4.96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45175</v>
      </c>
      <c r="B30" s="32">
        <v>531502</v>
      </c>
      <c r="C30" s="31" t="s">
        <v>1018</v>
      </c>
      <c r="D30" s="31" t="s">
        <v>1020</v>
      </c>
      <c r="E30" s="31" t="s">
        <v>576</v>
      </c>
      <c r="F30" s="91">
        <v>108546</v>
      </c>
      <c r="G30" s="32">
        <v>4.96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45175</v>
      </c>
      <c r="B31" s="32">
        <v>539492</v>
      </c>
      <c r="C31" s="31" t="s">
        <v>1021</v>
      </c>
      <c r="D31" s="31" t="s">
        <v>1022</v>
      </c>
      <c r="E31" s="31" t="s">
        <v>576</v>
      </c>
      <c r="F31" s="91">
        <v>200000</v>
      </c>
      <c r="G31" s="32">
        <v>30.45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45175</v>
      </c>
      <c r="B32" s="32">
        <v>543239</v>
      </c>
      <c r="C32" s="31" t="s">
        <v>961</v>
      </c>
      <c r="D32" s="31" t="s">
        <v>962</v>
      </c>
      <c r="E32" s="31" t="s">
        <v>576</v>
      </c>
      <c r="F32" s="91">
        <v>70000</v>
      </c>
      <c r="G32" s="32">
        <v>167.23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45175</v>
      </c>
      <c r="B33" s="32">
        <v>543239</v>
      </c>
      <c r="C33" s="31" t="s">
        <v>961</v>
      </c>
      <c r="D33" s="31" t="s">
        <v>1023</v>
      </c>
      <c r="E33" s="31" t="s">
        <v>576</v>
      </c>
      <c r="F33" s="91">
        <v>70000</v>
      </c>
      <c r="G33" s="32">
        <v>166.73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45175</v>
      </c>
      <c r="B34" s="32">
        <v>543239</v>
      </c>
      <c r="C34" s="31" t="s">
        <v>961</v>
      </c>
      <c r="D34" s="31" t="s">
        <v>1023</v>
      </c>
      <c r="E34" s="31" t="s">
        <v>575</v>
      </c>
      <c r="F34" s="91">
        <v>28000</v>
      </c>
      <c r="G34" s="32">
        <v>169.14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45175</v>
      </c>
      <c r="B35" s="32">
        <v>539697</v>
      </c>
      <c r="C35" s="31" t="s">
        <v>963</v>
      </c>
      <c r="D35" s="31" t="s">
        <v>1024</v>
      </c>
      <c r="E35" s="31" t="s">
        <v>576</v>
      </c>
      <c r="F35" s="91">
        <v>51000</v>
      </c>
      <c r="G35" s="32">
        <v>13.88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45175</v>
      </c>
      <c r="B36" s="32">
        <v>543806</v>
      </c>
      <c r="C36" s="31" t="s">
        <v>964</v>
      </c>
      <c r="D36" s="31" t="s">
        <v>1025</v>
      </c>
      <c r="E36" s="31" t="s">
        <v>576</v>
      </c>
      <c r="F36" s="91">
        <v>38000</v>
      </c>
      <c r="G36" s="32">
        <v>50.6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45175</v>
      </c>
      <c r="B37" s="32">
        <v>543806</v>
      </c>
      <c r="C37" s="31" t="s">
        <v>964</v>
      </c>
      <c r="D37" s="31" t="s">
        <v>1025</v>
      </c>
      <c r="E37" s="31" t="s">
        <v>575</v>
      </c>
      <c r="F37" s="91">
        <v>6000</v>
      </c>
      <c r="G37" s="32">
        <v>50.63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45175</v>
      </c>
      <c r="B38" s="32">
        <v>543806</v>
      </c>
      <c r="C38" s="31" t="s">
        <v>964</v>
      </c>
      <c r="D38" s="31" t="s">
        <v>965</v>
      </c>
      <c r="E38" s="31" t="s">
        <v>576</v>
      </c>
      <c r="F38" s="91">
        <v>64000</v>
      </c>
      <c r="G38" s="32">
        <v>50.9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45175</v>
      </c>
      <c r="B39" s="32">
        <v>543806</v>
      </c>
      <c r="C39" s="31" t="s">
        <v>964</v>
      </c>
      <c r="D39" s="31" t="s">
        <v>965</v>
      </c>
      <c r="E39" s="31" t="s">
        <v>575</v>
      </c>
      <c r="F39" s="91">
        <v>64000</v>
      </c>
      <c r="G39" s="32">
        <v>50.48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45175</v>
      </c>
      <c r="B40" s="32">
        <v>523405</v>
      </c>
      <c r="C40" s="31" t="s">
        <v>429</v>
      </c>
      <c r="D40" s="31" t="s">
        <v>1026</v>
      </c>
      <c r="E40" s="31" t="s">
        <v>575</v>
      </c>
      <c r="F40" s="91">
        <v>9459161</v>
      </c>
      <c r="G40" s="32">
        <v>91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45175</v>
      </c>
      <c r="B41" s="32">
        <v>523405</v>
      </c>
      <c r="C41" s="31" t="s">
        <v>429</v>
      </c>
      <c r="D41" s="31" t="s">
        <v>1027</v>
      </c>
      <c r="E41" s="31" t="s">
        <v>576</v>
      </c>
      <c r="F41" s="91">
        <v>7647573</v>
      </c>
      <c r="G41" s="32">
        <v>91.02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45175</v>
      </c>
      <c r="B42" s="32">
        <v>541161</v>
      </c>
      <c r="C42" s="31" t="s">
        <v>978</v>
      </c>
      <c r="D42" s="31" t="s">
        <v>875</v>
      </c>
      <c r="E42" s="31" t="s">
        <v>575</v>
      </c>
      <c r="F42" s="91">
        <v>5000000</v>
      </c>
      <c r="G42" s="32">
        <v>2.9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45175</v>
      </c>
      <c r="B43" s="32">
        <v>541161</v>
      </c>
      <c r="C43" s="31" t="s">
        <v>978</v>
      </c>
      <c r="D43" s="31" t="s">
        <v>1028</v>
      </c>
      <c r="E43" s="31" t="s">
        <v>575</v>
      </c>
      <c r="F43" s="91">
        <v>25000000</v>
      </c>
      <c r="G43" s="32">
        <v>2.9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45175</v>
      </c>
      <c r="B44" s="32">
        <v>541161</v>
      </c>
      <c r="C44" s="31" t="s">
        <v>978</v>
      </c>
      <c r="D44" s="31" t="s">
        <v>1029</v>
      </c>
      <c r="E44" s="31" t="s">
        <v>576</v>
      </c>
      <c r="F44" s="91">
        <v>36100000</v>
      </c>
      <c r="G44" s="32">
        <v>2.9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45175</v>
      </c>
      <c r="B45" s="32">
        <v>530367</v>
      </c>
      <c r="C45" s="31" t="s">
        <v>757</v>
      </c>
      <c r="D45" s="31" t="s">
        <v>1030</v>
      </c>
      <c r="E45" s="31" t="s">
        <v>576</v>
      </c>
      <c r="F45" s="91">
        <v>700000</v>
      </c>
      <c r="G45" s="32">
        <v>270.19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45175</v>
      </c>
      <c r="B46" s="32">
        <v>533581</v>
      </c>
      <c r="C46" s="31" t="s">
        <v>1031</v>
      </c>
      <c r="D46" s="31" t="s">
        <v>1032</v>
      </c>
      <c r="E46" s="31" t="s">
        <v>576</v>
      </c>
      <c r="F46" s="91">
        <v>195500</v>
      </c>
      <c r="G46" s="32">
        <v>1775.2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45175</v>
      </c>
      <c r="B47" s="32">
        <v>501314</v>
      </c>
      <c r="C47" s="31" t="s">
        <v>966</v>
      </c>
      <c r="D47" s="31" t="s">
        <v>968</v>
      </c>
      <c r="E47" s="31" t="s">
        <v>576</v>
      </c>
      <c r="F47" s="91">
        <v>2500000</v>
      </c>
      <c r="G47" s="32">
        <v>2.0699999999999998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45175</v>
      </c>
      <c r="B48" s="32">
        <v>501314</v>
      </c>
      <c r="C48" s="31" t="s">
        <v>966</v>
      </c>
      <c r="D48" s="31" t="s">
        <v>967</v>
      </c>
      <c r="E48" s="31" t="s">
        <v>576</v>
      </c>
      <c r="F48" s="91">
        <v>4000000</v>
      </c>
      <c r="G48" s="32">
        <v>2.0699999999999998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45175</v>
      </c>
      <c r="B49" s="32">
        <v>538921</v>
      </c>
      <c r="C49" s="31" t="s">
        <v>1033</v>
      </c>
      <c r="D49" s="31" t="s">
        <v>1034</v>
      </c>
      <c r="E49" s="31" t="s">
        <v>575</v>
      </c>
      <c r="F49" s="91">
        <v>98125</v>
      </c>
      <c r="G49" s="32">
        <v>202.57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45175</v>
      </c>
      <c r="B50" s="32">
        <v>538921</v>
      </c>
      <c r="C50" s="31" t="s">
        <v>1033</v>
      </c>
      <c r="D50" s="31" t="s">
        <v>1023</v>
      </c>
      <c r="E50" s="31" t="s">
        <v>576</v>
      </c>
      <c r="F50" s="91">
        <v>98125</v>
      </c>
      <c r="G50" s="32">
        <v>202.57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45175</v>
      </c>
      <c r="B51" s="32">
        <v>543366</v>
      </c>
      <c r="C51" s="31" t="s">
        <v>879</v>
      </c>
      <c r="D51" s="31" t="s">
        <v>969</v>
      </c>
      <c r="E51" s="31" t="s">
        <v>576</v>
      </c>
      <c r="F51" s="91">
        <v>9600</v>
      </c>
      <c r="G51" s="32">
        <v>74.88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45175</v>
      </c>
      <c r="B52" s="32">
        <v>543366</v>
      </c>
      <c r="C52" s="31" t="s">
        <v>879</v>
      </c>
      <c r="D52" s="31" t="s">
        <v>917</v>
      </c>
      <c r="E52" s="31" t="s">
        <v>575</v>
      </c>
      <c r="F52" s="91">
        <v>10800</v>
      </c>
      <c r="G52" s="32">
        <v>74.45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45175</v>
      </c>
      <c r="B53" s="32">
        <v>543366</v>
      </c>
      <c r="C53" s="31" t="s">
        <v>879</v>
      </c>
      <c r="D53" s="31" t="s">
        <v>917</v>
      </c>
      <c r="E53" s="31" t="s">
        <v>576</v>
      </c>
      <c r="F53" s="91">
        <v>1200</v>
      </c>
      <c r="G53" s="32">
        <v>78.400000000000006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45175</v>
      </c>
      <c r="B54" s="32">
        <v>542753</v>
      </c>
      <c r="C54" s="31" t="s">
        <v>906</v>
      </c>
      <c r="D54" s="31" t="s">
        <v>941</v>
      </c>
      <c r="E54" s="31" t="s">
        <v>576</v>
      </c>
      <c r="F54" s="91">
        <v>3500006</v>
      </c>
      <c r="G54" s="32">
        <v>2.72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45175</v>
      </c>
      <c r="B55" s="32">
        <v>542753</v>
      </c>
      <c r="C55" s="31" t="s">
        <v>906</v>
      </c>
      <c r="D55" s="31" t="s">
        <v>1035</v>
      </c>
      <c r="E55" s="31" t="s">
        <v>575</v>
      </c>
      <c r="F55" s="91">
        <v>5291168</v>
      </c>
      <c r="G55" s="32">
        <v>2.7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45175</v>
      </c>
      <c r="B56" s="32">
        <v>511218</v>
      </c>
      <c r="C56" s="31" t="s">
        <v>219</v>
      </c>
      <c r="D56" s="31" t="s">
        <v>1036</v>
      </c>
      <c r="E56" s="31" t="s">
        <v>576</v>
      </c>
      <c r="F56" s="91">
        <v>2026102</v>
      </c>
      <c r="G56" s="32">
        <v>1880.28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45175</v>
      </c>
      <c r="B57" s="32">
        <v>511218</v>
      </c>
      <c r="C57" s="31" t="s">
        <v>219</v>
      </c>
      <c r="D57" s="31" t="s">
        <v>1037</v>
      </c>
      <c r="E57" s="31" t="s">
        <v>576</v>
      </c>
      <c r="F57" s="91">
        <v>2677660</v>
      </c>
      <c r="G57" s="32">
        <v>1880.28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45175</v>
      </c>
      <c r="B58" s="32">
        <v>541540</v>
      </c>
      <c r="C58" s="31" t="s">
        <v>1038</v>
      </c>
      <c r="D58" s="31" t="s">
        <v>1039</v>
      </c>
      <c r="E58" s="31" t="s">
        <v>575</v>
      </c>
      <c r="F58" s="91">
        <v>736253</v>
      </c>
      <c r="G58" s="32">
        <v>367.46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45175</v>
      </c>
      <c r="B59" s="32">
        <v>541540</v>
      </c>
      <c r="C59" s="31" t="s">
        <v>1038</v>
      </c>
      <c r="D59" s="31" t="s">
        <v>1040</v>
      </c>
      <c r="E59" s="31" t="s">
        <v>576</v>
      </c>
      <c r="F59" s="91">
        <v>736253</v>
      </c>
      <c r="G59" s="32">
        <v>367.46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45175</v>
      </c>
      <c r="B60" s="32">
        <v>514197</v>
      </c>
      <c r="C60" s="31" t="s">
        <v>971</v>
      </c>
      <c r="D60" s="31" t="s">
        <v>1041</v>
      </c>
      <c r="E60" s="31" t="s">
        <v>576</v>
      </c>
      <c r="F60" s="91">
        <v>185000</v>
      </c>
      <c r="G60" s="32">
        <v>25.9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45175</v>
      </c>
      <c r="B61" s="32">
        <v>531432</v>
      </c>
      <c r="C61" s="31" t="s">
        <v>1042</v>
      </c>
      <c r="D61" s="31" t="s">
        <v>1043</v>
      </c>
      <c r="E61" s="31" t="s">
        <v>576</v>
      </c>
      <c r="F61" s="91">
        <v>49954</v>
      </c>
      <c r="G61" s="32">
        <v>5.36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45175</v>
      </c>
      <c r="B62" s="32">
        <v>531432</v>
      </c>
      <c r="C62" s="31" t="s">
        <v>1042</v>
      </c>
      <c r="D62" s="31" t="s">
        <v>1044</v>
      </c>
      <c r="E62" s="31" t="s">
        <v>576</v>
      </c>
      <c r="F62" s="91">
        <v>10</v>
      </c>
      <c r="G62" s="32">
        <v>5.84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45175</v>
      </c>
      <c r="B63" s="32">
        <v>531432</v>
      </c>
      <c r="C63" s="31" t="s">
        <v>1042</v>
      </c>
      <c r="D63" s="31" t="s">
        <v>1044</v>
      </c>
      <c r="E63" s="31" t="s">
        <v>576</v>
      </c>
      <c r="F63" s="91">
        <v>31046</v>
      </c>
      <c r="G63" s="32">
        <v>5.4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45175</v>
      </c>
      <c r="B64" s="32">
        <v>543321</v>
      </c>
      <c r="C64" s="31" t="s">
        <v>1045</v>
      </c>
      <c r="D64" s="31" t="s">
        <v>1046</v>
      </c>
      <c r="E64" s="31" t="s">
        <v>576</v>
      </c>
      <c r="F64" s="91">
        <v>233766</v>
      </c>
      <c r="G64" s="32">
        <v>1639.6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45175</v>
      </c>
      <c r="B65" s="32">
        <v>543321</v>
      </c>
      <c r="C65" s="31" t="s">
        <v>1045</v>
      </c>
      <c r="D65" s="31" t="s">
        <v>1047</v>
      </c>
      <c r="E65" s="31" t="s">
        <v>576</v>
      </c>
      <c r="F65" s="91">
        <v>233767</v>
      </c>
      <c r="G65" s="32">
        <v>1647.83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45175</v>
      </c>
      <c r="B66" s="32">
        <v>543321</v>
      </c>
      <c r="C66" s="31" t="s">
        <v>1045</v>
      </c>
      <c r="D66" s="31" t="s">
        <v>1048</v>
      </c>
      <c r="E66" s="31" t="s">
        <v>576</v>
      </c>
      <c r="F66" s="91">
        <v>206366</v>
      </c>
      <c r="G66" s="32">
        <v>1642.12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45175</v>
      </c>
      <c r="B67" s="32">
        <v>543321</v>
      </c>
      <c r="C67" s="31" t="s">
        <v>1045</v>
      </c>
      <c r="D67" s="31" t="s">
        <v>1049</v>
      </c>
      <c r="E67" s="31" t="s">
        <v>576</v>
      </c>
      <c r="F67" s="91">
        <v>124000</v>
      </c>
      <c r="G67" s="32">
        <v>1646.03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45175</v>
      </c>
      <c r="B68" s="32">
        <v>531025</v>
      </c>
      <c r="C68" s="31" t="s">
        <v>972</v>
      </c>
      <c r="D68" s="31" t="s">
        <v>875</v>
      </c>
      <c r="E68" s="31" t="s">
        <v>576</v>
      </c>
      <c r="F68" s="91">
        <v>32114</v>
      </c>
      <c r="G68" s="32">
        <v>0.91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45175</v>
      </c>
      <c r="B69" s="32">
        <v>531025</v>
      </c>
      <c r="C69" s="31" t="s">
        <v>972</v>
      </c>
      <c r="D69" s="31" t="s">
        <v>875</v>
      </c>
      <c r="E69" s="31" t="s">
        <v>576</v>
      </c>
      <c r="F69" s="91">
        <v>5345188</v>
      </c>
      <c r="G69" s="32">
        <v>0.91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45175</v>
      </c>
      <c r="B70" s="32">
        <v>531025</v>
      </c>
      <c r="C70" s="31" t="s">
        <v>972</v>
      </c>
      <c r="D70" s="31" t="s">
        <v>973</v>
      </c>
      <c r="E70" s="31" t="s">
        <v>576</v>
      </c>
      <c r="F70" s="91">
        <v>5000000</v>
      </c>
      <c r="G70" s="32">
        <v>0.91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45175</v>
      </c>
      <c r="B71" s="32">
        <v>531025</v>
      </c>
      <c r="C71" s="31" t="s">
        <v>972</v>
      </c>
      <c r="D71" s="31" t="s">
        <v>1050</v>
      </c>
      <c r="E71" s="31" t="s">
        <v>576</v>
      </c>
      <c r="F71" s="91">
        <v>7250000</v>
      </c>
      <c r="G71" s="32">
        <v>0.91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45175</v>
      </c>
      <c r="B72" s="32" t="s">
        <v>1051</v>
      </c>
      <c r="C72" s="31" t="s">
        <v>1052</v>
      </c>
      <c r="D72" s="31" t="s">
        <v>577</v>
      </c>
      <c r="E72" s="31" t="s">
        <v>575</v>
      </c>
      <c r="F72" s="91">
        <v>1967959</v>
      </c>
      <c r="G72" s="32">
        <v>42.43</v>
      </c>
      <c r="H72" s="32" t="s">
        <v>870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45175</v>
      </c>
      <c r="B73" s="32" t="s">
        <v>1053</v>
      </c>
      <c r="C73" s="31" t="s">
        <v>1054</v>
      </c>
      <c r="D73" s="31" t="s">
        <v>944</v>
      </c>
      <c r="E73" s="31" t="s">
        <v>575</v>
      </c>
      <c r="F73" s="91">
        <v>176000</v>
      </c>
      <c r="G73" s="32">
        <v>52</v>
      </c>
      <c r="H73" s="32" t="s">
        <v>870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45175</v>
      </c>
      <c r="B74" s="32" t="s">
        <v>317</v>
      </c>
      <c r="C74" s="31" t="s">
        <v>1055</v>
      </c>
      <c r="D74" s="31" t="s">
        <v>1056</v>
      </c>
      <c r="E74" s="31" t="s">
        <v>575</v>
      </c>
      <c r="F74" s="91">
        <v>454139</v>
      </c>
      <c r="G74" s="32">
        <v>1654</v>
      </c>
      <c r="H74" s="32" t="s">
        <v>870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45175</v>
      </c>
      <c r="B75" s="32" t="s">
        <v>1057</v>
      </c>
      <c r="C75" s="31" t="s">
        <v>1058</v>
      </c>
      <c r="D75" s="31" t="s">
        <v>577</v>
      </c>
      <c r="E75" s="31" t="s">
        <v>575</v>
      </c>
      <c r="F75" s="91">
        <v>341820</v>
      </c>
      <c r="G75" s="32">
        <v>152.02000000000001</v>
      </c>
      <c r="H75" s="32" t="s">
        <v>870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45175</v>
      </c>
      <c r="B76" s="32" t="s">
        <v>1059</v>
      </c>
      <c r="C76" s="31" t="s">
        <v>1060</v>
      </c>
      <c r="D76" s="31" t="s">
        <v>1061</v>
      </c>
      <c r="E76" s="31" t="s">
        <v>575</v>
      </c>
      <c r="F76" s="91">
        <v>115315</v>
      </c>
      <c r="G76" s="32">
        <v>44.65</v>
      </c>
      <c r="H76" s="32" t="s">
        <v>870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45175</v>
      </c>
      <c r="B77" s="32" t="s">
        <v>1062</v>
      </c>
      <c r="C77" s="31" t="s">
        <v>1063</v>
      </c>
      <c r="D77" s="31" t="s">
        <v>577</v>
      </c>
      <c r="E77" s="31" t="s">
        <v>575</v>
      </c>
      <c r="F77" s="91">
        <v>337435</v>
      </c>
      <c r="G77" s="32">
        <v>521.96</v>
      </c>
      <c r="H77" s="32" t="s">
        <v>870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45175</v>
      </c>
      <c r="B78" s="32" t="s">
        <v>1064</v>
      </c>
      <c r="C78" s="31" t="s">
        <v>1065</v>
      </c>
      <c r="D78" s="31" t="s">
        <v>577</v>
      </c>
      <c r="E78" s="31" t="s">
        <v>575</v>
      </c>
      <c r="F78" s="91">
        <v>126867</v>
      </c>
      <c r="G78" s="32">
        <v>456.84</v>
      </c>
      <c r="H78" s="32" t="s">
        <v>870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45175</v>
      </c>
      <c r="B79" s="32" t="s">
        <v>918</v>
      </c>
      <c r="C79" s="31" t="s">
        <v>919</v>
      </c>
      <c r="D79" s="31" t="s">
        <v>920</v>
      </c>
      <c r="E79" s="31" t="s">
        <v>575</v>
      </c>
      <c r="F79" s="91">
        <v>13223</v>
      </c>
      <c r="G79" s="32">
        <v>104.97</v>
      </c>
      <c r="H79" s="32" t="s">
        <v>870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45175</v>
      </c>
      <c r="B80" s="32" t="s">
        <v>918</v>
      </c>
      <c r="C80" s="31" t="s">
        <v>919</v>
      </c>
      <c r="D80" s="31" t="s">
        <v>1066</v>
      </c>
      <c r="E80" s="31" t="s">
        <v>575</v>
      </c>
      <c r="F80" s="91">
        <v>88750</v>
      </c>
      <c r="G80" s="32">
        <v>95.78</v>
      </c>
      <c r="H80" s="32" t="s">
        <v>870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45175</v>
      </c>
      <c r="B81" s="32" t="s">
        <v>1067</v>
      </c>
      <c r="C81" s="31" t="s">
        <v>1068</v>
      </c>
      <c r="D81" s="31" t="s">
        <v>577</v>
      </c>
      <c r="E81" s="31" t="s">
        <v>575</v>
      </c>
      <c r="F81" s="91">
        <v>187122</v>
      </c>
      <c r="G81" s="32">
        <v>671.52</v>
      </c>
      <c r="H81" s="32" t="s">
        <v>870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45175</v>
      </c>
      <c r="B82" s="32" t="s">
        <v>1069</v>
      </c>
      <c r="C82" s="31" t="s">
        <v>1070</v>
      </c>
      <c r="D82" s="31" t="s">
        <v>577</v>
      </c>
      <c r="E82" s="31" t="s">
        <v>575</v>
      </c>
      <c r="F82" s="91">
        <v>395593</v>
      </c>
      <c r="G82" s="32">
        <v>586.41999999999996</v>
      </c>
      <c r="H82" s="32" t="s">
        <v>870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45175</v>
      </c>
      <c r="B83" s="32" t="s">
        <v>975</v>
      </c>
      <c r="C83" s="31" t="s">
        <v>976</v>
      </c>
      <c r="D83" s="31" t="s">
        <v>884</v>
      </c>
      <c r="E83" s="31" t="s">
        <v>575</v>
      </c>
      <c r="F83" s="91">
        <v>15157688</v>
      </c>
      <c r="G83" s="32">
        <v>21.51</v>
      </c>
      <c r="H83" s="32" t="s">
        <v>870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45175</v>
      </c>
      <c r="B84" s="32" t="s">
        <v>1071</v>
      </c>
      <c r="C84" s="31" t="s">
        <v>1072</v>
      </c>
      <c r="D84" s="31" t="s">
        <v>1073</v>
      </c>
      <c r="E84" s="31" t="s">
        <v>575</v>
      </c>
      <c r="F84" s="91">
        <v>491998</v>
      </c>
      <c r="G84" s="32">
        <v>514.13</v>
      </c>
      <c r="H84" s="32" t="s">
        <v>870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45175</v>
      </c>
      <c r="B85" s="32" t="s">
        <v>1071</v>
      </c>
      <c r="C85" s="31" t="s">
        <v>1072</v>
      </c>
      <c r="D85" s="31" t="s">
        <v>974</v>
      </c>
      <c r="E85" s="31" t="s">
        <v>575</v>
      </c>
      <c r="F85" s="91">
        <v>292405</v>
      </c>
      <c r="G85" s="32">
        <v>508.57</v>
      </c>
      <c r="H85" s="32" t="s">
        <v>870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45175</v>
      </c>
      <c r="B86" s="32" t="s">
        <v>1074</v>
      </c>
      <c r="C86" s="31" t="s">
        <v>1075</v>
      </c>
      <c r="D86" s="31" t="s">
        <v>577</v>
      </c>
      <c r="E86" s="31" t="s">
        <v>575</v>
      </c>
      <c r="F86" s="91">
        <v>1036564</v>
      </c>
      <c r="G86" s="32">
        <v>97.07</v>
      </c>
      <c r="H86" s="32" t="s">
        <v>870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45175</v>
      </c>
      <c r="B87" s="32" t="s">
        <v>420</v>
      </c>
      <c r="C87" s="31" t="s">
        <v>1076</v>
      </c>
      <c r="D87" s="31" t="s">
        <v>577</v>
      </c>
      <c r="E87" s="31" t="s">
        <v>575</v>
      </c>
      <c r="F87" s="91">
        <v>3466662</v>
      </c>
      <c r="G87" s="32">
        <v>82.57</v>
      </c>
      <c r="H87" s="32" t="s">
        <v>870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45175</v>
      </c>
      <c r="B88" s="32" t="s">
        <v>420</v>
      </c>
      <c r="C88" s="31" t="s">
        <v>1076</v>
      </c>
      <c r="D88" s="31" t="s">
        <v>884</v>
      </c>
      <c r="E88" s="31" t="s">
        <v>575</v>
      </c>
      <c r="F88" s="91">
        <v>2851233</v>
      </c>
      <c r="G88" s="32">
        <v>82.55</v>
      </c>
      <c r="H88" s="32" t="s">
        <v>870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45175</v>
      </c>
      <c r="B89" s="32" t="s">
        <v>987</v>
      </c>
      <c r="C89" s="31" t="s">
        <v>988</v>
      </c>
      <c r="D89" s="31" t="s">
        <v>986</v>
      </c>
      <c r="E89" s="31" t="s">
        <v>575</v>
      </c>
      <c r="F89" s="91">
        <v>44170</v>
      </c>
      <c r="G89" s="32">
        <v>309.39999999999998</v>
      </c>
      <c r="H89" s="32" t="s">
        <v>870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45175</v>
      </c>
      <c r="B90" s="32" t="s">
        <v>987</v>
      </c>
      <c r="C90" s="31" t="s">
        <v>988</v>
      </c>
      <c r="D90" s="31" t="s">
        <v>1077</v>
      </c>
      <c r="E90" s="31" t="s">
        <v>575</v>
      </c>
      <c r="F90" s="91">
        <v>41899</v>
      </c>
      <c r="G90" s="32">
        <v>312.76</v>
      </c>
      <c r="H90" s="32" t="s">
        <v>870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45175</v>
      </c>
      <c r="B91" s="32" t="s">
        <v>987</v>
      </c>
      <c r="C91" s="31" t="s">
        <v>988</v>
      </c>
      <c r="D91" s="31" t="s">
        <v>1078</v>
      </c>
      <c r="E91" s="31" t="s">
        <v>575</v>
      </c>
      <c r="F91" s="91">
        <v>55562</v>
      </c>
      <c r="G91" s="32">
        <v>303.24</v>
      </c>
      <c r="H91" s="32" t="s">
        <v>870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45175</v>
      </c>
      <c r="B92" s="32" t="s">
        <v>987</v>
      </c>
      <c r="C92" s="31" t="s">
        <v>988</v>
      </c>
      <c r="D92" s="31" t="s">
        <v>1079</v>
      </c>
      <c r="E92" s="31" t="s">
        <v>575</v>
      </c>
      <c r="F92" s="91">
        <v>30189</v>
      </c>
      <c r="G92" s="32">
        <v>313.52</v>
      </c>
      <c r="H92" s="32" t="s">
        <v>870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45175</v>
      </c>
      <c r="B93" s="32" t="s">
        <v>1080</v>
      </c>
      <c r="C93" s="31" t="s">
        <v>1081</v>
      </c>
      <c r="D93" s="31" t="s">
        <v>1082</v>
      </c>
      <c r="E93" s="31" t="s">
        <v>575</v>
      </c>
      <c r="F93" s="91">
        <v>91500</v>
      </c>
      <c r="G93" s="32">
        <v>79.75</v>
      </c>
      <c r="H93" s="32" t="s">
        <v>870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45175</v>
      </c>
      <c r="B94" s="32" t="s">
        <v>1083</v>
      </c>
      <c r="C94" s="31" t="s">
        <v>1084</v>
      </c>
      <c r="D94" s="31" t="s">
        <v>577</v>
      </c>
      <c r="E94" s="31" t="s">
        <v>575</v>
      </c>
      <c r="F94" s="91">
        <v>906656</v>
      </c>
      <c r="G94" s="32">
        <v>95.99</v>
      </c>
      <c r="H94" s="32" t="s">
        <v>870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45175</v>
      </c>
      <c r="B95" s="32" t="s">
        <v>1083</v>
      </c>
      <c r="C95" s="31" t="s">
        <v>1084</v>
      </c>
      <c r="D95" s="31" t="s">
        <v>977</v>
      </c>
      <c r="E95" s="31" t="s">
        <v>575</v>
      </c>
      <c r="F95" s="91">
        <v>440821</v>
      </c>
      <c r="G95" s="32">
        <v>96.12</v>
      </c>
      <c r="H95" s="32" t="s">
        <v>870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45175</v>
      </c>
      <c r="B96" s="32" t="s">
        <v>451</v>
      </c>
      <c r="C96" s="31" t="s">
        <v>1085</v>
      </c>
      <c r="D96" s="31" t="s">
        <v>577</v>
      </c>
      <c r="E96" s="31" t="s">
        <v>575</v>
      </c>
      <c r="F96" s="91">
        <v>191285</v>
      </c>
      <c r="G96" s="32">
        <v>1605.66</v>
      </c>
      <c r="H96" s="32" t="s">
        <v>870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45175</v>
      </c>
      <c r="B97" s="32" t="s">
        <v>1086</v>
      </c>
      <c r="C97" s="31" t="s">
        <v>1087</v>
      </c>
      <c r="D97" s="31" t="s">
        <v>577</v>
      </c>
      <c r="E97" s="31" t="s">
        <v>575</v>
      </c>
      <c r="F97" s="91">
        <v>896959</v>
      </c>
      <c r="G97" s="32">
        <v>81.739999999999995</v>
      </c>
      <c r="H97" s="32" t="s">
        <v>870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45175</v>
      </c>
      <c r="B98" s="32" t="s">
        <v>1088</v>
      </c>
      <c r="C98" s="31" t="s">
        <v>1089</v>
      </c>
      <c r="D98" s="31" t="s">
        <v>942</v>
      </c>
      <c r="E98" s="31" t="s">
        <v>575</v>
      </c>
      <c r="F98" s="91">
        <v>201903</v>
      </c>
      <c r="G98" s="32">
        <v>109.91</v>
      </c>
      <c r="H98" s="32" t="s">
        <v>870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45175</v>
      </c>
      <c r="B99" s="32" t="s">
        <v>1088</v>
      </c>
      <c r="C99" s="31" t="s">
        <v>1089</v>
      </c>
      <c r="D99" s="31" t="s">
        <v>577</v>
      </c>
      <c r="E99" s="31" t="s">
        <v>575</v>
      </c>
      <c r="F99" s="91">
        <v>294475</v>
      </c>
      <c r="G99" s="32">
        <v>110.42</v>
      </c>
      <c r="H99" s="32" t="s">
        <v>870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45175</v>
      </c>
      <c r="B100" s="32" t="s">
        <v>1090</v>
      </c>
      <c r="C100" s="31" t="s">
        <v>1091</v>
      </c>
      <c r="D100" s="31" t="s">
        <v>1092</v>
      </c>
      <c r="E100" s="31" t="s">
        <v>575</v>
      </c>
      <c r="F100" s="91">
        <v>323000</v>
      </c>
      <c r="G100" s="32">
        <v>154.32</v>
      </c>
      <c r="H100" s="32" t="s">
        <v>870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45175</v>
      </c>
      <c r="B101" s="32" t="s">
        <v>757</v>
      </c>
      <c r="C101" s="31" t="s">
        <v>1093</v>
      </c>
      <c r="D101" s="31" t="s">
        <v>1073</v>
      </c>
      <c r="E101" s="31" t="s">
        <v>575</v>
      </c>
      <c r="F101" s="91">
        <v>616594</v>
      </c>
      <c r="G101" s="32">
        <v>270.92</v>
      </c>
      <c r="H101" s="32" t="s">
        <v>870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45175</v>
      </c>
      <c r="B102" s="32" t="s">
        <v>1094</v>
      </c>
      <c r="C102" s="31" t="s">
        <v>1095</v>
      </c>
      <c r="D102" s="31" t="s">
        <v>577</v>
      </c>
      <c r="E102" s="31" t="s">
        <v>575</v>
      </c>
      <c r="F102" s="91">
        <v>1751028</v>
      </c>
      <c r="G102" s="32">
        <v>55.9</v>
      </c>
      <c r="H102" s="32" t="s">
        <v>870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45175</v>
      </c>
      <c r="B103" s="32" t="s">
        <v>1096</v>
      </c>
      <c r="C103" s="31" t="s">
        <v>1097</v>
      </c>
      <c r="D103" s="31" t="s">
        <v>577</v>
      </c>
      <c r="E103" s="31" t="s">
        <v>575</v>
      </c>
      <c r="F103" s="91">
        <v>486556</v>
      </c>
      <c r="G103" s="32">
        <v>54.01</v>
      </c>
      <c r="H103" s="32" t="s">
        <v>870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45175</v>
      </c>
      <c r="B104" s="32" t="s">
        <v>1098</v>
      </c>
      <c r="C104" s="31" t="s">
        <v>1099</v>
      </c>
      <c r="D104" s="31" t="s">
        <v>1100</v>
      </c>
      <c r="E104" s="31" t="s">
        <v>575</v>
      </c>
      <c r="F104" s="91">
        <v>69000</v>
      </c>
      <c r="G104" s="32">
        <v>126.5</v>
      </c>
      <c r="H104" s="32" t="s">
        <v>870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45175</v>
      </c>
      <c r="B105" s="32" t="s">
        <v>1101</v>
      </c>
      <c r="C105" s="31" t="s">
        <v>1102</v>
      </c>
      <c r="D105" s="31" t="s">
        <v>884</v>
      </c>
      <c r="E105" s="31" t="s">
        <v>575</v>
      </c>
      <c r="F105" s="91">
        <v>40080707</v>
      </c>
      <c r="G105" s="32">
        <v>20.96</v>
      </c>
      <c r="H105" s="32" t="s">
        <v>870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45175</v>
      </c>
      <c r="B106" s="32" t="s">
        <v>1101</v>
      </c>
      <c r="C106" s="31" t="s">
        <v>1102</v>
      </c>
      <c r="D106" s="31" t="s">
        <v>1073</v>
      </c>
      <c r="E106" s="31" t="s">
        <v>575</v>
      </c>
      <c r="F106" s="91">
        <v>31439377</v>
      </c>
      <c r="G106" s="32">
        <v>21.14</v>
      </c>
      <c r="H106" s="32" t="s">
        <v>870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45175</v>
      </c>
      <c r="B107" s="32" t="s">
        <v>1101</v>
      </c>
      <c r="C107" s="31" t="s">
        <v>1102</v>
      </c>
      <c r="D107" s="31" t="s">
        <v>942</v>
      </c>
      <c r="E107" s="31" t="s">
        <v>575</v>
      </c>
      <c r="F107" s="91">
        <v>19597489</v>
      </c>
      <c r="G107" s="32">
        <v>21.07</v>
      </c>
      <c r="H107" s="32" t="s">
        <v>870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45175</v>
      </c>
      <c r="B108" s="32" t="s">
        <v>1101</v>
      </c>
      <c r="C108" s="31" t="s">
        <v>1102</v>
      </c>
      <c r="D108" s="31" t="s">
        <v>1103</v>
      </c>
      <c r="E108" s="31" t="s">
        <v>575</v>
      </c>
      <c r="F108" s="91">
        <v>22804903</v>
      </c>
      <c r="G108" s="32">
        <v>21.15</v>
      </c>
      <c r="H108" s="32" t="s">
        <v>870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45175</v>
      </c>
      <c r="B109" s="32" t="s">
        <v>1101</v>
      </c>
      <c r="C109" s="31" t="s">
        <v>1102</v>
      </c>
      <c r="D109" s="31" t="s">
        <v>977</v>
      </c>
      <c r="E109" s="31" t="s">
        <v>575</v>
      </c>
      <c r="F109" s="91">
        <v>17550572</v>
      </c>
      <c r="G109" s="32">
        <v>20.99</v>
      </c>
      <c r="H109" s="32" t="s">
        <v>870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45175</v>
      </c>
      <c r="B110" s="32" t="s">
        <v>1104</v>
      </c>
      <c r="C110" s="31" t="s">
        <v>1105</v>
      </c>
      <c r="D110" s="31" t="s">
        <v>577</v>
      </c>
      <c r="E110" s="31" t="s">
        <v>575</v>
      </c>
      <c r="F110" s="91">
        <v>203658</v>
      </c>
      <c r="G110" s="32">
        <v>157.69</v>
      </c>
      <c r="H110" s="32" t="s">
        <v>870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45175</v>
      </c>
      <c r="B111" s="32" t="s">
        <v>1106</v>
      </c>
      <c r="C111" s="31" t="s">
        <v>1107</v>
      </c>
      <c r="D111" s="31" t="s">
        <v>1108</v>
      </c>
      <c r="E111" s="31" t="s">
        <v>575</v>
      </c>
      <c r="F111" s="91">
        <v>120000</v>
      </c>
      <c r="G111" s="32">
        <v>31</v>
      </c>
      <c r="H111" s="32" t="s">
        <v>870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45175</v>
      </c>
      <c r="B112" s="32" t="s">
        <v>1106</v>
      </c>
      <c r="C112" s="31" t="s">
        <v>1107</v>
      </c>
      <c r="D112" s="31" t="s">
        <v>1109</v>
      </c>
      <c r="E112" s="31" t="s">
        <v>575</v>
      </c>
      <c r="F112" s="91">
        <v>76000</v>
      </c>
      <c r="G112" s="32">
        <v>30.71</v>
      </c>
      <c r="H112" s="32" t="s">
        <v>870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45175</v>
      </c>
      <c r="B113" s="32" t="s">
        <v>1106</v>
      </c>
      <c r="C113" s="31" t="s">
        <v>1107</v>
      </c>
      <c r="D113" s="31" t="s">
        <v>1110</v>
      </c>
      <c r="E113" s="31" t="s">
        <v>575</v>
      </c>
      <c r="F113" s="91">
        <v>156000</v>
      </c>
      <c r="G113" s="32">
        <v>31</v>
      </c>
      <c r="H113" s="32" t="s">
        <v>870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45175</v>
      </c>
      <c r="B114" s="32" t="s">
        <v>1106</v>
      </c>
      <c r="C114" s="31" t="s">
        <v>1107</v>
      </c>
      <c r="D114" s="31" t="s">
        <v>1111</v>
      </c>
      <c r="E114" s="31" t="s">
        <v>575</v>
      </c>
      <c r="F114" s="91">
        <v>80000</v>
      </c>
      <c r="G114" s="32">
        <v>30.93</v>
      </c>
      <c r="H114" s="32" t="s">
        <v>870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45175</v>
      </c>
      <c r="B115" s="32" t="s">
        <v>1106</v>
      </c>
      <c r="C115" s="31" t="s">
        <v>1107</v>
      </c>
      <c r="D115" s="31" t="s">
        <v>1112</v>
      </c>
      <c r="E115" s="31" t="s">
        <v>575</v>
      </c>
      <c r="F115" s="91">
        <v>80000</v>
      </c>
      <c r="G115" s="32">
        <v>31</v>
      </c>
      <c r="H115" s="32" t="s">
        <v>870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45175</v>
      </c>
      <c r="B116" s="32" t="s">
        <v>1106</v>
      </c>
      <c r="C116" s="31" t="s">
        <v>1107</v>
      </c>
      <c r="D116" s="31" t="s">
        <v>1113</v>
      </c>
      <c r="E116" s="31" t="s">
        <v>575</v>
      </c>
      <c r="F116" s="91">
        <v>228000</v>
      </c>
      <c r="G116" s="32">
        <v>31</v>
      </c>
      <c r="H116" s="32" t="s">
        <v>870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45175</v>
      </c>
      <c r="B117" s="32" t="s">
        <v>1106</v>
      </c>
      <c r="C117" s="31" t="s">
        <v>1107</v>
      </c>
      <c r="D117" s="31" t="s">
        <v>875</v>
      </c>
      <c r="E117" s="31" t="s">
        <v>575</v>
      </c>
      <c r="F117" s="91">
        <v>92000</v>
      </c>
      <c r="G117" s="32">
        <v>31</v>
      </c>
      <c r="H117" s="32" t="s">
        <v>870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45175</v>
      </c>
      <c r="B118" s="32" t="s">
        <v>1106</v>
      </c>
      <c r="C118" s="31" t="s">
        <v>1107</v>
      </c>
      <c r="D118" s="31" t="s">
        <v>1114</v>
      </c>
      <c r="E118" s="31" t="s">
        <v>575</v>
      </c>
      <c r="F118" s="91">
        <v>160000</v>
      </c>
      <c r="G118" s="32">
        <v>31</v>
      </c>
      <c r="H118" s="32" t="s">
        <v>870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45175</v>
      </c>
      <c r="B119" s="32" t="s">
        <v>989</v>
      </c>
      <c r="C119" s="31" t="s">
        <v>990</v>
      </c>
      <c r="D119" s="31" t="s">
        <v>944</v>
      </c>
      <c r="E119" s="31" t="s">
        <v>575</v>
      </c>
      <c r="F119" s="91">
        <v>86000</v>
      </c>
      <c r="G119" s="32">
        <v>70</v>
      </c>
      <c r="H119" s="32" t="s">
        <v>870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45175</v>
      </c>
      <c r="B120" s="32" t="s">
        <v>979</v>
      </c>
      <c r="C120" s="31" t="s">
        <v>980</v>
      </c>
      <c r="D120" s="31" t="s">
        <v>981</v>
      </c>
      <c r="E120" s="31" t="s">
        <v>575</v>
      </c>
      <c r="F120" s="91">
        <v>4</v>
      </c>
      <c r="G120" s="32">
        <v>21.6</v>
      </c>
      <c r="H120" s="32" t="s">
        <v>870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45175</v>
      </c>
      <c r="B121" s="32" t="s">
        <v>970</v>
      </c>
      <c r="C121" s="31" t="s">
        <v>991</v>
      </c>
      <c r="D121" s="31" t="s">
        <v>577</v>
      </c>
      <c r="E121" s="31" t="s">
        <v>575</v>
      </c>
      <c r="F121" s="91">
        <v>181359</v>
      </c>
      <c r="G121" s="32">
        <v>226.41</v>
      </c>
      <c r="H121" s="32" t="s">
        <v>870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45175</v>
      </c>
      <c r="B122" s="32" t="s">
        <v>982</v>
      </c>
      <c r="C122" s="31" t="s">
        <v>983</v>
      </c>
      <c r="D122" s="31" t="s">
        <v>577</v>
      </c>
      <c r="E122" s="31" t="s">
        <v>575</v>
      </c>
      <c r="F122" s="91">
        <v>313053</v>
      </c>
      <c r="G122" s="32">
        <v>135.6</v>
      </c>
      <c r="H122" s="32" t="s">
        <v>870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45175</v>
      </c>
      <c r="B123" s="32" t="s">
        <v>1115</v>
      </c>
      <c r="C123" s="31" t="s">
        <v>1116</v>
      </c>
      <c r="D123" s="31" t="s">
        <v>577</v>
      </c>
      <c r="E123" s="31" t="s">
        <v>575</v>
      </c>
      <c r="F123" s="91">
        <v>423803</v>
      </c>
      <c r="G123" s="32">
        <v>279.22000000000003</v>
      </c>
      <c r="H123" s="32" t="s">
        <v>870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45175</v>
      </c>
      <c r="B124" s="32" t="s">
        <v>921</v>
      </c>
      <c r="C124" s="31" t="s">
        <v>922</v>
      </c>
      <c r="D124" s="31" t="s">
        <v>943</v>
      </c>
      <c r="E124" s="31" t="s">
        <v>575</v>
      </c>
      <c r="F124" s="91">
        <v>684396</v>
      </c>
      <c r="G124" s="32">
        <v>62.47</v>
      </c>
      <c r="H124" s="32" t="s">
        <v>870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45175</v>
      </c>
      <c r="B125" s="32" t="s">
        <v>1117</v>
      </c>
      <c r="C125" s="31" t="s">
        <v>1118</v>
      </c>
      <c r="D125" s="31" t="s">
        <v>1119</v>
      </c>
      <c r="E125" s="31" t="s">
        <v>575</v>
      </c>
      <c r="F125" s="91">
        <v>160563</v>
      </c>
      <c r="G125" s="32">
        <v>5.52</v>
      </c>
      <c r="H125" s="32" t="s">
        <v>870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45175</v>
      </c>
      <c r="B126" s="32" t="s">
        <v>1120</v>
      </c>
      <c r="C126" s="31" t="s">
        <v>1121</v>
      </c>
      <c r="D126" s="31" t="s">
        <v>577</v>
      </c>
      <c r="E126" s="31" t="s">
        <v>575</v>
      </c>
      <c r="F126" s="91">
        <v>323918</v>
      </c>
      <c r="G126" s="32">
        <v>35.85</v>
      </c>
      <c r="H126" s="32" t="s">
        <v>870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45175</v>
      </c>
      <c r="B127" s="32" t="s">
        <v>1122</v>
      </c>
      <c r="C127" s="31" t="s">
        <v>1123</v>
      </c>
      <c r="D127" s="31" t="s">
        <v>577</v>
      </c>
      <c r="E127" s="31" t="s">
        <v>575</v>
      </c>
      <c r="F127" s="91">
        <v>192676</v>
      </c>
      <c r="G127" s="32">
        <v>431.03</v>
      </c>
      <c r="H127" s="32" t="s">
        <v>870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45175</v>
      </c>
      <c r="B128" s="32" t="s">
        <v>1124</v>
      </c>
      <c r="C128" s="31" t="s">
        <v>1125</v>
      </c>
      <c r="D128" s="31" t="s">
        <v>1126</v>
      </c>
      <c r="E128" s="31" t="s">
        <v>575</v>
      </c>
      <c r="F128" s="91">
        <v>8019408</v>
      </c>
      <c r="G128" s="32">
        <v>4.72</v>
      </c>
      <c r="H128" s="32" t="s">
        <v>870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45175</v>
      </c>
      <c r="B129" s="32" t="s">
        <v>984</v>
      </c>
      <c r="C129" s="31" t="s">
        <v>985</v>
      </c>
      <c r="D129" s="31" t="s">
        <v>577</v>
      </c>
      <c r="E129" s="31" t="s">
        <v>575</v>
      </c>
      <c r="F129" s="91">
        <v>2149349</v>
      </c>
      <c r="G129" s="32">
        <v>160.21</v>
      </c>
      <c r="H129" s="32" t="s">
        <v>870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45175</v>
      </c>
      <c r="B130" s="32" t="s">
        <v>984</v>
      </c>
      <c r="C130" s="31" t="s">
        <v>985</v>
      </c>
      <c r="D130" s="31" t="s">
        <v>986</v>
      </c>
      <c r="E130" s="31" t="s">
        <v>575</v>
      </c>
      <c r="F130" s="91">
        <v>809692</v>
      </c>
      <c r="G130" s="32">
        <v>162.53</v>
      </c>
      <c r="H130" s="32" t="s">
        <v>870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45175</v>
      </c>
      <c r="B131" s="32" t="s">
        <v>1127</v>
      </c>
      <c r="C131" s="31" t="s">
        <v>1128</v>
      </c>
      <c r="D131" s="31" t="s">
        <v>577</v>
      </c>
      <c r="E131" s="31" t="s">
        <v>575</v>
      </c>
      <c r="F131" s="91">
        <v>359531</v>
      </c>
      <c r="G131" s="32">
        <v>716.21</v>
      </c>
      <c r="H131" s="32" t="s">
        <v>870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45175</v>
      </c>
      <c r="B132" s="32" t="s">
        <v>1051</v>
      </c>
      <c r="C132" s="31" t="s">
        <v>1052</v>
      </c>
      <c r="D132" s="31" t="s">
        <v>577</v>
      </c>
      <c r="E132" s="31" t="s">
        <v>576</v>
      </c>
      <c r="F132" s="91">
        <v>1967959</v>
      </c>
      <c r="G132" s="32">
        <v>42.46</v>
      </c>
      <c r="H132" s="32" t="s">
        <v>870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45175</v>
      </c>
      <c r="B133" s="32" t="s">
        <v>1053</v>
      </c>
      <c r="C133" s="31" t="s">
        <v>1054</v>
      </c>
      <c r="D133" s="31" t="s">
        <v>1129</v>
      </c>
      <c r="E133" s="31" t="s">
        <v>576</v>
      </c>
      <c r="F133" s="91">
        <v>188000</v>
      </c>
      <c r="G133" s="32">
        <v>52.01</v>
      </c>
      <c r="H133" s="32" t="s">
        <v>870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45175</v>
      </c>
      <c r="B134" s="32" t="s">
        <v>1057</v>
      </c>
      <c r="C134" s="31" t="s">
        <v>1058</v>
      </c>
      <c r="D134" s="31" t="s">
        <v>577</v>
      </c>
      <c r="E134" s="31" t="s">
        <v>576</v>
      </c>
      <c r="F134" s="91">
        <v>341820</v>
      </c>
      <c r="G134" s="32">
        <v>152.06</v>
      </c>
      <c r="H134" s="32" t="s">
        <v>870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45175</v>
      </c>
      <c r="B135" s="32" t="s">
        <v>1062</v>
      </c>
      <c r="C135" s="31" t="s">
        <v>1063</v>
      </c>
      <c r="D135" s="31" t="s">
        <v>577</v>
      </c>
      <c r="E135" s="31" t="s">
        <v>576</v>
      </c>
      <c r="F135" s="91">
        <v>337435</v>
      </c>
      <c r="G135" s="32">
        <v>522.11</v>
      </c>
      <c r="H135" s="32" t="s">
        <v>870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45175</v>
      </c>
      <c r="B136" s="32" t="s">
        <v>1064</v>
      </c>
      <c r="C136" s="31" t="s">
        <v>1065</v>
      </c>
      <c r="D136" s="31" t="s">
        <v>577</v>
      </c>
      <c r="E136" s="31" t="s">
        <v>576</v>
      </c>
      <c r="F136" s="91">
        <v>126867</v>
      </c>
      <c r="G136" s="32">
        <v>456.87</v>
      </c>
      <c r="H136" s="32" t="s">
        <v>870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45175</v>
      </c>
      <c r="B137" s="32" t="s">
        <v>918</v>
      </c>
      <c r="C137" s="31" t="s">
        <v>919</v>
      </c>
      <c r="D137" s="31" t="s">
        <v>920</v>
      </c>
      <c r="E137" s="31" t="s">
        <v>576</v>
      </c>
      <c r="F137" s="91">
        <v>303029</v>
      </c>
      <c r="G137" s="32">
        <v>99.42</v>
      </c>
      <c r="H137" s="32" t="s">
        <v>870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45175</v>
      </c>
      <c r="B138" s="32" t="s">
        <v>918</v>
      </c>
      <c r="C138" s="31" t="s">
        <v>919</v>
      </c>
      <c r="D138" s="31" t="s">
        <v>1130</v>
      </c>
      <c r="E138" s="31" t="s">
        <v>576</v>
      </c>
      <c r="F138" s="91">
        <v>100000</v>
      </c>
      <c r="G138" s="32">
        <v>94.68</v>
      </c>
      <c r="H138" s="32" t="s">
        <v>870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45175</v>
      </c>
      <c r="B139" s="32" t="s">
        <v>918</v>
      </c>
      <c r="C139" s="31" t="s">
        <v>919</v>
      </c>
      <c r="D139" s="31" t="s">
        <v>1012</v>
      </c>
      <c r="E139" s="31" t="s">
        <v>576</v>
      </c>
      <c r="F139" s="91">
        <v>298326</v>
      </c>
      <c r="G139" s="32">
        <v>95.79</v>
      </c>
      <c r="H139" s="32" t="s">
        <v>870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45175</v>
      </c>
      <c r="B140" s="32" t="s">
        <v>918</v>
      </c>
      <c r="C140" s="31" t="s">
        <v>919</v>
      </c>
      <c r="D140" s="31" t="s">
        <v>1066</v>
      </c>
      <c r="E140" s="31" t="s">
        <v>576</v>
      </c>
      <c r="F140" s="91">
        <v>100318</v>
      </c>
      <c r="G140" s="32">
        <v>95.04</v>
      </c>
      <c r="H140" s="32" t="s">
        <v>870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45175</v>
      </c>
      <c r="B141" s="32" t="s">
        <v>1067</v>
      </c>
      <c r="C141" s="31" t="s">
        <v>1068</v>
      </c>
      <c r="D141" s="31" t="s">
        <v>577</v>
      </c>
      <c r="E141" s="31" t="s">
        <v>576</v>
      </c>
      <c r="F141" s="91">
        <v>187122</v>
      </c>
      <c r="G141" s="32">
        <v>671.67</v>
      </c>
      <c r="H141" s="32" t="s">
        <v>870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45175</v>
      </c>
      <c r="B142" s="32" t="s">
        <v>1069</v>
      </c>
      <c r="C142" s="31" t="s">
        <v>1070</v>
      </c>
      <c r="D142" s="31" t="s">
        <v>577</v>
      </c>
      <c r="E142" s="31" t="s">
        <v>576</v>
      </c>
      <c r="F142" s="91">
        <v>395593</v>
      </c>
      <c r="G142" s="32">
        <v>586.83000000000004</v>
      </c>
      <c r="H142" s="32" t="s">
        <v>870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45175</v>
      </c>
      <c r="B143" s="32" t="s">
        <v>1131</v>
      </c>
      <c r="C143" s="31" t="s">
        <v>1132</v>
      </c>
      <c r="D143" s="31" t="s">
        <v>1133</v>
      </c>
      <c r="E143" s="31" t="s">
        <v>576</v>
      </c>
      <c r="F143" s="91">
        <v>78000</v>
      </c>
      <c r="G143" s="32">
        <v>129.11000000000001</v>
      </c>
      <c r="H143" s="32" t="s">
        <v>870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45175</v>
      </c>
      <c r="B144" s="32" t="s">
        <v>975</v>
      </c>
      <c r="C144" s="31" t="s">
        <v>976</v>
      </c>
      <c r="D144" s="31" t="s">
        <v>884</v>
      </c>
      <c r="E144" s="31" t="s">
        <v>576</v>
      </c>
      <c r="F144" s="91">
        <v>14785176</v>
      </c>
      <c r="G144" s="32">
        <v>21.58</v>
      </c>
      <c r="H144" s="32" t="s">
        <v>870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45175</v>
      </c>
      <c r="B145" s="32" t="s">
        <v>1071</v>
      </c>
      <c r="C145" s="31" t="s">
        <v>1072</v>
      </c>
      <c r="D145" s="31" t="s">
        <v>974</v>
      </c>
      <c r="E145" s="31" t="s">
        <v>576</v>
      </c>
      <c r="F145" s="91">
        <v>261084</v>
      </c>
      <c r="G145" s="32">
        <v>524.9</v>
      </c>
      <c r="H145" s="32" t="s">
        <v>870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45175</v>
      </c>
      <c r="B146" s="32" t="s">
        <v>1071</v>
      </c>
      <c r="C146" s="31" t="s">
        <v>1072</v>
      </c>
      <c r="D146" s="31" t="s">
        <v>1134</v>
      </c>
      <c r="E146" s="31" t="s">
        <v>576</v>
      </c>
      <c r="F146" s="91">
        <v>1306298</v>
      </c>
      <c r="G146" s="32">
        <v>507.55</v>
      </c>
      <c r="H146" s="32" t="s">
        <v>870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45175</v>
      </c>
      <c r="B147" s="32" t="s">
        <v>1071</v>
      </c>
      <c r="C147" s="31" t="s">
        <v>1072</v>
      </c>
      <c r="D147" s="31" t="s">
        <v>1073</v>
      </c>
      <c r="E147" s="31" t="s">
        <v>576</v>
      </c>
      <c r="F147" s="91">
        <v>93432</v>
      </c>
      <c r="G147" s="32">
        <v>516.14</v>
      </c>
      <c r="H147" s="32" t="s">
        <v>870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45175</v>
      </c>
      <c r="B148" s="32" t="s">
        <v>1135</v>
      </c>
      <c r="C148" s="31" t="s">
        <v>1136</v>
      </c>
      <c r="D148" s="31" t="s">
        <v>1137</v>
      </c>
      <c r="E148" s="31" t="s">
        <v>576</v>
      </c>
      <c r="F148" s="91">
        <v>124000</v>
      </c>
      <c r="G148" s="32">
        <v>138.34</v>
      </c>
      <c r="H148" s="32" t="s">
        <v>870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45175</v>
      </c>
      <c r="B149" s="32" t="s">
        <v>1074</v>
      </c>
      <c r="C149" s="31" t="s">
        <v>1075</v>
      </c>
      <c r="D149" s="31" t="s">
        <v>577</v>
      </c>
      <c r="E149" s="31" t="s">
        <v>576</v>
      </c>
      <c r="F149" s="91">
        <v>1036564</v>
      </c>
      <c r="G149" s="32">
        <v>97.13</v>
      </c>
      <c r="H149" s="32" t="s">
        <v>870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45175</v>
      </c>
      <c r="B150" s="32" t="s">
        <v>1138</v>
      </c>
      <c r="C150" s="31" t="s">
        <v>1139</v>
      </c>
      <c r="D150" s="31" t="s">
        <v>1140</v>
      </c>
      <c r="E150" s="31" t="s">
        <v>576</v>
      </c>
      <c r="F150" s="91">
        <v>200000</v>
      </c>
      <c r="G150" s="32">
        <v>918.25</v>
      </c>
      <c r="H150" s="32" t="s">
        <v>870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45175</v>
      </c>
      <c r="B151" s="32" t="s">
        <v>420</v>
      </c>
      <c r="C151" s="31" t="s">
        <v>1076</v>
      </c>
      <c r="D151" s="31" t="s">
        <v>884</v>
      </c>
      <c r="E151" s="31" t="s">
        <v>576</v>
      </c>
      <c r="F151" s="91">
        <v>3003578</v>
      </c>
      <c r="G151" s="32">
        <v>82.67</v>
      </c>
      <c r="H151" s="32" t="s">
        <v>870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45175</v>
      </c>
      <c r="B152" s="32" t="s">
        <v>420</v>
      </c>
      <c r="C152" s="31" t="s">
        <v>1076</v>
      </c>
      <c r="D152" s="31" t="s">
        <v>577</v>
      </c>
      <c r="E152" s="31" t="s">
        <v>576</v>
      </c>
      <c r="F152" s="91">
        <v>3466662</v>
      </c>
      <c r="G152" s="32">
        <v>82.57</v>
      </c>
      <c r="H152" s="32" t="s">
        <v>870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45175</v>
      </c>
      <c r="B153" s="32" t="s">
        <v>987</v>
      </c>
      <c r="C153" s="31" t="s">
        <v>988</v>
      </c>
      <c r="D153" s="31" t="s">
        <v>1077</v>
      </c>
      <c r="E153" s="31" t="s">
        <v>576</v>
      </c>
      <c r="F153" s="91">
        <v>41899</v>
      </c>
      <c r="G153" s="32">
        <v>313.44</v>
      </c>
      <c r="H153" s="32" t="s">
        <v>870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45175</v>
      </c>
      <c r="B154" s="32" t="s">
        <v>987</v>
      </c>
      <c r="C154" s="31" t="s">
        <v>988</v>
      </c>
      <c r="D154" s="31" t="s">
        <v>1079</v>
      </c>
      <c r="E154" s="31" t="s">
        <v>576</v>
      </c>
      <c r="F154" s="91">
        <v>20689</v>
      </c>
      <c r="G154" s="32">
        <v>314.08</v>
      </c>
      <c r="H154" s="32" t="s">
        <v>870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45175</v>
      </c>
      <c r="B155" s="32" t="s">
        <v>987</v>
      </c>
      <c r="C155" s="31" t="s">
        <v>988</v>
      </c>
      <c r="D155" s="31" t="s">
        <v>986</v>
      </c>
      <c r="E155" s="31" t="s">
        <v>576</v>
      </c>
      <c r="F155" s="91">
        <v>44170</v>
      </c>
      <c r="G155" s="32">
        <v>309.70999999999998</v>
      </c>
      <c r="H155" s="32" t="s">
        <v>870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45175</v>
      </c>
      <c r="B156" s="32" t="s">
        <v>1080</v>
      </c>
      <c r="C156" s="31" t="s">
        <v>1081</v>
      </c>
      <c r="D156" s="31" t="s">
        <v>1141</v>
      </c>
      <c r="E156" s="31" t="s">
        <v>576</v>
      </c>
      <c r="F156" s="91">
        <v>91500</v>
      </c>
      <c r="G156" s="32">
        <v>79.75</v>
      </c>
      <c r="H156" s="32" t="s">
        <v>870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5" customHeight="1">
      <c r="A157" s="90">
        <v>45175</v>
      </c>
      <c r="B157" s="32" t="s">
        <v>1083</v>
      </c>
      <c r="C157" s="31" t="s">
        <v>1084</v>
      </c>
      <c r="D157" s="31" t="s">
        <v>977</v>
      </c>
      <c r="E157" s="31" t="s">
        <v>576</v>
      </c>
      <c r="F157" s="91">
        <v>496624</v>
      </c>
      <c r="G157" s="32">
        <v>95.84</v>
      </c>
      <c r="H157" s="32" t="s">
        <v>870</v>
      </c>
    </row>
    <row r="158" spans="1:28" ht="15" customHeight="1">
      <c r="A158" s="90">
        <v>45175</v>
      </c>
      <c r="B158" s="32" t="s">
        <v>1083</v>
      </c>
      <c r="C158" s="31" t="s">
        <v>1084</v>
      </c>
      <c r="D158" s="31" t="s">
        <v>577</v>
      </c>
      <c r="E158" s="31" t="s">
        <v>576</v>
      </c>
      <c r="F158" s="91">
        <v>906656</v>
      </c>
      <c r="G158" s="32">
        <v>95.96</v>
      </c>
      <c r="H158" s="32" t="s">
        <v>870</v>
      </c>
    </row>
    <row r="159" spans="1:28" ht="15" customHeight="1">
      <c r="A159" s="90">
        <v>45175</v>
      </c>
      <c r="B159" s="32" t="s">
        <v>1142</v>
      </c>
      <c r="C159" s="31" t="s">
        <v>1143</v>
      </c>
      <c r="D159" s="31" t="s">
        <v>1144</v>
      </c>
      <c r="E159" s="31" t="s">
        <v>576</v>
      </c>
      <c r="F159" s="91">
        <v>300000</v>
      </c>
      <c r="G159" s="32">
        <v>6.05</v>
      </c>
      <c r="H159" s="32" t="s">
        <v>870</v>
      </c>
    </row>
    <row r="160" spans="1:28" ht="15" customHeight="1">
      <c r="A160" s="90">
        <v>45175</v>
      </c>
      <c r="B160" s="32" t="s">
        <v>451</v>
      </c>
      <c r="C160" s="31" t="s">
        <v>1085</v>
      </c>
      <c r="D160" s="31" t="s">
        <v>577</v>
      </c>
      <c r="E160" s="31" t="s">
        <v>576</v>
      </c>
      <c r="F160" s="91">
        <v>191285</v>
      </c>
      <c r="G160" s="32">
        <v>1607.01</v>
      </c>
      <c r="H160" s="32" t="s">
        <v>870</v>
      </c>
    </row>
    <row r="161" spans="1:8" ht="15" customHeight="1">
      <c r="A161" s="90">
        <v>45175</v>
      </c>
      <c r="B161" s="32" t="s">
        <v>1086</v>
      </c>
      <c r="C161" s="31" t="s">
        <v>1087</v>
      </c>
      <c r="D161" s="31" t="s">
        <v>577</v>
      </c>
      <c r="E161" s="31" t="s">
        <v>576</v>
      </c>
      <c r="F161" s="91">
        <v>896959</v>
      </c>
      <c r="G161" s="32">
        <v>81.760000000000005</v>
      </c>
      <c r="H161" s="32" t="s">
        <v>870</v>
      </c>
    </row>
    <row r="162" spans="1:8" ht="15" customHeight="1">
      <c r="A162" s="90">
        <v>45175</v>
      </c>
      <c r="B162" s="32" t="s">
        <v>1088</v>
      </c>
      <c r="C162" s="31" t="s">
        <v>1089</v>
      </c>
      <c r="D162" s="31" t="s">
        <v>577</v>
      </c>
      <c r="E162" s="31" t="s">
        <v>576</v>
      </c>
      <c r="F162" s="91">
        <v>294475</v>
      </c>
      <c r="G162" s="32">
        <v>110.39</v>
      </c>
      <c r="H162" s="32" t="s">
        <v>870</v>
      </c>
    </row>
    <row r="163" spans="1:8" ht="15" customHeight="1">
      <c r="A163" s="90">
        <v>45175</v>
      </c>
      <c r="B163" s="32" t="s">
        <v>1088</v>
      </c>
      <c r="C163" s="31" t="s">
        <v>1089</v>
      </c>
      <c r="D163" s="31" t="s">
        <v>942</v>
      </c>
      <c r="E163" s="31" t="s">
        <v>576</v>
      </c>
      <c r="F163" s="91">
        <v>92646</v>
      </c>
      <c r="G163" s="32">
        <v>111.27</v>
      </c>
      <c r="H163" s="32" t="s">
        <v>870</v>
      </c>
    </row>
    <row r="164" spans="1:8" ht="15" customHeight="1">
      <c r="A164" s="90">
        <v>45175</v>
      </c>
      <c r="B164" s="32" t="s">
        <v>1090</v>
      </c>
      <c r="C164" s="31" t="s">
        <v>1091</v>
      </c>
      <c r="D164" s="31" t="s">
        <v>1145</v>
      </c>
      <c r="E164" s="31" t="s">
        <v>576</v>
      </c>
      <c r="F164" s="91">
        <v>323000</v>
      </c>
      <c r="G164" s="32">
        <v>154.30000000000001</v>
      </c>
      <c r="H164" s="32" t="s">
        <v>870</v>
      </c>
    </row>
    <row r="165" spans="1:8" ht="15" customHeight="1">
      <c r="A165" s="90">
        <v>45175</v>
      </c>
      <c r="B165" s="32" t="s">
        <v>757</v>
      </c>
      <c r="C165" s="31" t="s">
        <v>1093</v>
      </c>
      <c r="D165" s="31" t="s">
        <v>1146</v>
      </c>
      <c r="E165" s="31" t="s">
        <v>576</v>
      </c>
      <c r="F165" s="91">
        <v>1263200</v>
      </c>
      <c r="G165" s="32">
        <v>271.29000000000002</v>
      </c>
      <c r="H165" s="32" t="s">
        <v>870</v>
      </c>
    </row>
    <row r="166" spans="1:8" ht="15" customHeight="1">
      <c r="A166" s="90">
        <v>45175</v>
      </c>
      <c r="B166" s="32" t="s">
        <v>757</v>
      </c>
      <c r="C166" s="31" t="s">
        <v>1093</v>
      </c>
      <c r="D166" s="31" t="s">
        <v>1073</v>
      </c>
      <c r="E166" s="31" t="s">
        <v>576</v>
      </c>
      <c r="F166" s="91">
        <v>477023</v>
      </c>
      <c r="G166" s="32">
        <v>272.61</v>
      </c>
      <c r="H166" s="32" t="s">
        <v>870</v>
      </c>
    </row>
    <row r="167" spans="1:8" ht="15" customHeight="1">
      <c r="A167" s="90">
        <v>45175</v>
      </c>
      <c r="B167" s="32" t="s">
        <v>1094</v>
      </c>
      <c r="C167" s="31" t="s">
        <v>1095</v>
      </c>
      <c r="D167" s="31" t="s">
        <v>577</v>
      </c>
      <c r="E167" s="31" t="s">
        <v>576</v>
      </c>
      <c r="F167" s="91">
        <v>1751028</v>
      </c>
      <c r="G167" s="32">
        <v>55.83</v>
      </c>
      <c r="H167" s="32" t="s">
        <v>870</v>
      </c>
    </row>
    <row r="168" spans="1:8" ht="15" customHeight="1">
      <c r="A168" s="90">
        <v>45175</v>
      </c>
      <c r="B168" s="32" t="s">
        <v>1096</v>
      </c>
      <c r="C168" s="31" t="s">
        <v>1097</v>
      </c>
      <c r="D168" s="31" t="s">
        <v>577</v>
      </c>
      <c r="E168" s="31" t="s">
        <v>576</v>
      </c>
      <c r="F168" s="91">
        <v>486556</v>
      </c>
      <c r="G168" s="32">
        <v>54.08</v>
      </c>
      <c r="H168" s="32" t="s">
        <v>870</v>
      </c>
    </row>
    <row r="169" spans="1:8" ht="15" customHeight="1">
      <c r="A169" s="90">
        <v>45175</v>
      </c>
      <c r="B169" s="32" t="s">
        <v>1101</v>
      </c>
      <c r="C169" s="31" t="s">
        <v>1102</v>
      </c>
      <c r="D169" s="31" t="s">
        <v>884</v>
      </c>
      <c r="E169" s="31" t="s">
        <v>576</v>
      </c>
      <c r="F169" s="91">
        <v>39642741</v>
      </c>
      <c r="G169" s="32">
        <v>20.93</v>
      </c>
      <c r="H169" s="32" t="s">
        <v>870</v>
      </c>
    </row>
    <row r="170" spans="1:8" ht="15" customHeight="1">
      <c r="A170" s="90">
        <v>45175</v>
      </c>
      <c r="B170" s="32" t="s">
        <v>1101</v>
      </c>
      <c r="C170" s="31" t="s">
        <v>1102</v>
      </c>
      <c r="D170" s="31" t="s">
        <v>1073</v>
      </c>
      <c r="E170" s="31" t="s">
        <v>576</v>
      </c>
      <c r="F170" s="91">
        <v>24537617</v>
      </c>
      <c r="G170" s="32">
        <v>21.2</v>
      </c>
      <c r="H170" s="32" t="s">
        <v>870</v>
      </c>
    </row>
    <row r="171" spans="1:8" ht="15" customHeight="1">
      <c r="A171" s="90">
        <v>45175</v>
      </c>
      <c r="B171" s="32" t="s">
        <v>1101</v>
      </c>
      <c r="C171" s="31" t="s">
        <v>1102</v>
      </c>
      <c r="D171" s="31" t="s">
        <v>1103</v>
      </c>
      <c r="E171" s="31" t="s">
        <v>576</v>
      </c>
      <c r="F171" s="91">
        <v>22804903</v>
      </c>
      <c r="G171" s="32">
        <v>21.2</v>
      </c>
      <c r="H171" s="32" t="s">
        <v>870</v>
      </c>
    </row>
    <row r="172" spans="1:8" ht="15" customHeight="1">
      <c r="A172" s="90">
        <v>45175</v>
      </c>
      <c r="B172" s="32" t="s">
        <v>1101</v>
      </c>
      <c r="C172" s="31" t="s">
        <v>1102</v>
      </c>
      <c r="D172" s="31" t="s">
        <v>977</v>
      </c>
      <c r="E172" s="31" t="s">
        <v>576</v>
      </c>
      <c r="F172" s="91">
        <v>18840322</v>
      </c>
      <c r="G172" s="32">
        <v>21.02</v>
      </c>
      <c r="H172" s="32" t="s">
        <v>870</v>
      </c>
    </row>
    <row r="173" spans="1:8" ht="15" customHeight="1">
      <c r="A173" s="90">
        <v>45175</v>
      </c>
      <c r="B173" s="32" t="s">
        <v>1101</v>
      </c>
      <c r="C173" s="31" t="s">
        <v>1102</v>
      </c>
      <c r="D173" s="31" t="s">
        <v>942</v>
      </c>
      <c r="E173" s="31" t="s">
        <v>576</v>
      </c>
      <c r="F173" s="91">
        <v>15341512</v>
      </c>
      <c r="G173" s="32">
        <v>20.89</v>
      </c>
      <c r="H173" s="32" t="s">
        <v>870</v>
      </c>
    </row>
    <row r="174" spans="1:8" ht="15" customHeight="1">
      <c r="A174" s="90">
        <v>45175</v>
      </c>
      <c r="B174" s="32" t="s">
        <v>1147</v>
      </c>
      <c r="C174" s="31" t="s">
        <v>1148</v>
      </c>
      <c r="D174" s="31" t="s">
        <v>1149</v>
      </c>
      <c r="E174" s="31" t="s">
        <v>576</v>
      </c>
      <c r="F174" s="91">
        <v>50000000</v>
      </c>
      <c r="G174" s="32">
        <v>6.65</v>
      </c>
      <c r="H174" s="32" t="s">
        <v>870</v>
      </c>
    </row>
    <row r="175" spans="1:8" ht="15" customHeight="1">
      <c r="A175" s="90">
        <v>45175</v>
      </c>
      <c r="B175" s="32" t="s">
        <v>1104</v>
      </c>
      <c r="C175" s="31" t="s">
        <v>1105</v>
      </c>
      <c r="D175" s="31" t="s">
        <v>577</v>
      </c>
      <c r="E175" s="31" t="s">
        <v>576</v>
      </c>
      <c r="F175" s="91">
        <v>203658</v>
      </c>
      <c r="G175" s="32">
        <v>157.76</v>
      </c>
      <c r="H175" s="32" t="s">
        <v>870</v>
      </c>
    </row>
    <row r="176" spans="1:8" ht="15" customHeight="1">
      <c r="A176" s="90">
        <v>45175</v>
      </c>
      <c r="B176" s="32" t="s">
        <v>1106</v>
      </c>
      <c r="C176" s="31" t="s">
        <v>1107</v>
      </c>
      <c r="D176" s="31" t="s">
        <v>1007</v>
      </c>
      <c r="E176" s="31" t="s">
        <v>576</v>
      </c>
      <c r="F176" s="91">
        <v>236000</v>
      </c>
      <c r="G176" s="32">
        <v>30.84</v>
      </c>
      <c r="H176" s="32" t="s">
        <v>870</v>
      </c>
    </row>
    <row r="177" spans="1:8" ht="15" customHeight="1">
      <c r="A177" s="90">
        <v>45175</v>
      </c>
      <c r="B177" s="32" t="s">
        <v>1106</v>
      </c>
      <c r="C177" s="31" t="s">
        <v>1107</v>
      </c>
      <c r="D177" s="31" t="s">
        <v>1150</v>
      </c>
      <c r="E177" s="31" t="s">
        <v>576</v>
      </c>
      <c r="F177" s="91">
        <v>92000</v>
      </c>
      <c r="G177" s="32">
        <v>31</v>
      </c>
      <c r="H177" s="32" t="s">
        <v>870</v>
      </c>
    </row>
    <row r="178" spans="1:8" ht="15" customHeight="1">
      <c r="A178" s="90">
        <v>45175</v>
      </c>
      <c r="B178" s="32" t="s">
        <v>989</v>
      </c>
      <c r="C178" s="31" t="s">
        <v>990</v>
      </c>
      <c r="D178" s="31" t="s">
        <v>1151</v>
      </c>
      <c r="E178" s="31" t="s">
        <v>576</v>
      </c>
      <c r="F178" s="91">
        <v>100000</v>
      </c>
      <c r="G178" s="32">
        <v>70.11</v>
      </c>
      <c r="H178" s="32" t="s">
        <v>870</v>
      </c>
    </row>
    <row r="179" spans="1:8" ht="15" customHeight="1">
      <c r="A179" s="90">
        <v>45175</v>
      </c>
      <c r="B179" s="32" t="s">
        <v>989</v>
      </c>
      <c r="C179" s="31" t="s">
        <v>990</v>
      </c>
      <c r="D179" s="31" t="s">
        <v>944</v>
      </c>
      <c r="E179" s="31" t="s">
        <v>576</v>
      </c>
      <c r="F179" s="91">
        <v>42000</v>
      </c>
      <c r="G179" s="32">
        <v>70.58</v>
      </c>
      <c r="H179" s="32" t="s">
        <v>870</v>
      </c>
    </row>
    <row r="180" spans="1:8" ht="15" customHeight="1">
      <c r="A180" s="90">
        <v>45175</v>
      </c>
      <c r="B180" s="32" t="s">
        <v>979</v>
      </c>
      <c r="C180" s="31" t="s">
        <v>980</v>
      </c>
      <c r="D180" s="31" t="s">
        <v>981</v>
      </c>
      <c r="E180" s="31" t="s">
        <v>576</v>
      </c>
      <c r="F180" s="91">
        <v>65519</v>
      </c>
      <c r="G180" s="32">
        <v>22.09</v>
      </c>
      <c r="H180" s="32" t="s">
        <v>870</v>
      </c>
    </row>
    <row r="181" spans="1:8" ht="15" customHeight="1">
      <c r="A181" s="90">
        <v>45175</v>
      </c>
      <c r="B181" s="32" t="s">
        <v>970</v>
      </c>
      <c r="C181" s="31" t="s">
        <v>991</v>
      </c>
      <c r="D181" s="31" t="s">
        <v>577</v>
      </c>
      <c r="E181" s="31" t="s">
        <v>576</v>
      </c>
      <c r="F181" s="91">
        <v>181359</v>
      </c>
      <c r="G181" s="32">
        <v>226.27</v>
      </c>
      <c r="H181" s="32" t="s">
        <v>870</v>
      </c>
    </row>
    <row r="182" spans="1:8" ht="15" customHeight="1">
      <c r="A182" s="90">
        <v>45175</v>
      </c>
      <c r="B182" s="32" t="s">
        <v>982</v>
      </c>
      <c r="C182" s="31" t="s">
        <v>983</v>
      </c>
      <c r="D182" s="31" t="s">
        <v>577</v>
      </c>
      <c r="E182" s="31" t="s">
        <v>576</v>
      </c>
      <c r="F182" s="91">
        <v>313053</v>
      </c>
      <c r="G182" s="32">
        <v>135.72</v>
      </c>
      <c r="H182" s="32" t="s">
        <v>870</v>
      </c>
    </row>
    <row r="183" spans="1:8" ht="15" customHeight="1">
      <c r="A183" s="90">
        <v>45175</v>
      </c>
      <c r="B183" s="32" t="s">
        <v>1115</v>
      </c>
      <c r="C183" s="31" t="s">
        <v>1116</v>
      </c>
      <c r="D183" s="31" t="s">
        <v>577</v>
      </c>
      <c r="E183" s="31" t="s">
        <v>576</v>
      </c>
      <c r="F183" s="91">
        <v>423803</v>
      </c>
      <c r="G183" s="32">
        <v>279.2</v>
      </c>
      <c r="H183" s="32" t="s">
        <v>870</v>
      </c>
    </row>
    <row r="184" spans="1:8" ht="15" customHeight="1">
      <c r="A184" s="90">
        <v>45175</v>
      </c>
      <c r="B184" s="32" t="s">
        <v>921</v>
      </c>
      <c r="C184" s="31" t="s">
        <v>922</v>
      </c>
      <c r="D184" s="31" t="s">
        <v>943</v>
      </c>
      <c r="E184" s="31" t="s">
        <v>576</v>
      </c>
      <c r="F184" s="91">
        <v>741214</v>
      </c>
      <c r="G184" s="32">
        <v>62.25</v>
      </c>
      <c r="H184" s="32" t="s">
        <v>870</v>
      </c>
    </row>
    <row r="185" spans="1:8" ht="15" customHeight="1">
      <c r="A185" s="90">
        <v>45175</v>
      </c>
      <c r="B185" s="32" t="s">
        <v>1117</v>
      </c>
      <c r="C185" s="31" t="s">
        <v>1118</v>
      </c>
      <c r="D185" s="31" t="s">
        <v>1119</v>
      </c>
      <c r="E185" s="31" t="s">
        <v>576</v>
      </c>
      <c r="F185" s="91">
        <v>160563</v>
      </c>
      <c r="G185" s="32">
        <v>5.52</v>
      </c>
      <c r="H185" s="32" t="s">
        <v>870</v>
      </c>
    </row>
    <row r="186" spans="1:8" ht="15" customHeight="1">
      <c r="A186" s="90">
        <v>45175</v>
      </c>
      <c r="B186" s="32" t="s">
        <v>1120</v>
      </c>
      <c r="C186" s="31" t="s">
        <v>1121</v>
      </c>
      <c r="D186" s="31" t="s">
        <v>577</v>
      </c>
      <c r="E186" s="31" t="s">
        <v>576</v>
      </c>
      <c r="F186" s="91">
        <v>323918</v>
      </c>
      <c r="G186" s="32">
        <v>35.92</v>
      </c>
      <c r="H186" s="32" t="s">
        <v>870</v>
      </c>
    </row>
    <row r="187" spans="1:8" ht="15" customHeight="1">
      <c r="A187" s="90">
        <v>45175</v>
      </c>
      <c r="B187" s="32" t="s">
        <v>1122</v>
      </c>
      <c r="C187" s="31" t="s">
        <v>1123</v>
      </c>
      <c r="D187" s="31" t="s">
        <v>577</v>
      </c>
      <c r="E187" s="31" t="s">
        <v>576</v>
      </c>
      <c r="F187" s="91">
        <v>192676</v>
      </c>
      <c r="G187" s="32">
        <v>431.49</v>
      </c>
      <c r="H187" s="32" t="s">
        <v>870</v>
      </c>
    </row>
    <row r="188" spans="1:8" ht="15" customHeight="1">
      <c r="A188" s="90">
        <v>45175</v>
      </c>
      <c r="B188" s="32" t="s">
        <v>1124</v>
      </c>
      <c r="C188" s="31" t="s">
        <v>1125</v>
      </c>
      <c r="D188" s="31" t="s">
        <v>1126</v>
      </c>
      <c r="E188" s="31" t="s">
        <v>576</v>
      </c>
      <c r="F188" s="91">
        <v>7749000</v>
      </c>
      <c r="G188" s="32">
        <v>4.74</v>
      </c>
      <c r="H188" s="32" t="s">
        <v>870</v>
      </c>
    </row>
    <row r="189" spans="1:8" ht="15" customHeight="1">
      <c r="A189" s="90">
        <v>45175</v>
      </c>
      <c r="B189" s="32" t="s">
        <v>984</v>
      </c>
      <c r="C189" s="31" t="s">
        <v>985</v>
      </c>
      <c r="D189" s="31" t="s">
        <v>577</v>
      </c>
      <c r="E189" s="31" t="s">
        <v>576</v>
      </c>
      <c r="F189" s="91">
        <v>2149349</v>
      </c>
      <c r="G189" s="32">
        <v>160.15</v>
      </c>
      <c r="H189" s="32" t="s">
        <v>870</v>
      </c>
    </row>
    <row r="190" spans="1:8" ht="15" customHeight="1">
      <c r="A190" s="90">
        <v>45175</v>
      </c>
      <c r="B190" s="32" t="s">
        <v>984</v>
      </c>
      <c r="C190" s="31" t="s">
        <v>985</v>
      </c>
      <c r="D190" s="31" t="s">
        <v>986</v>
      </c>
      <c r="E190" s="31" t="s">
        <v>576</v>
      </c>
      <c r="F190" s="91">
        <v>809692</v>
      </c>
      <c r="G190" s="32">
        <v>162.58000000000001</v>
      </c>
      <c r="H190" s="32" t="s">
        <v>870</v>
      </c>
    </row>
    <row r="191" spans="1:8" ht="15" customHeight="1">
      <c r="A191" s="90">
        <v>45175</v>
      </c>
      <c r="B191" s="32" t="s">
        <v>1127</v>
      </c>
      <c r="C191" s="31" t="s">
        <v>1128</v>
      </c>
      <c r="D191" s="31" t="s">
        <v>577</v>
      </c>
      <c r="E191" s="31" t="s">
        <v>576</v>
      </c>
      <c r="F191" s="91">
        <v>359531</v>
      </c>
      <c r="G191" s="32">
        <v>716.56</v>
      </c>
      <c r="H191" s="32" t="s">
        <v>870</v>
      </c>
    </row>
    <row r="192" spans="1:8" ht="15" customHeight="1">
      <c r="A192" s="90"/>
      <c r="B192" s="32"/>
      <c r="C192" s="31"/>
      <c r="D192" s="31"/>
      <c r="E192" s="31"/>
      <c r="F192" s="91"/>
      <c r="G192" s="32"/>
      <c r="H192" s="32"/>
    </row>
    <row r="193" spans="1:8" ht="15" customHeight="1">
      <c r="A193" s="90"/>
      <c r="B193" s="32"/>
      <c r="C193" s="31"/>
      <c r="D193" s="31"/>
      <c r="E193" s="31"/>
      <c r="F193" s="91"/>
      <c r="G193" s="32"/>
      <c r="H193" s="32"/>
    </row>
    <row r="194" spans="1:8" ht="15" customHeight="1">
      <c r="A194" s="90"/>
      <c r="B194" s="32"/>
      <c r="C194" s="31"/>
      <c r="D194" s="31"/>
      <c r="E194" s="31"/>
      <c r="F194" s="91"/>
      <c r="G194" s="32"/>
      <c r="H194" s="32"/>
    </row>
    <row r="195" spans="1:8" ht="15" customHeight="1">
      <c r="A195" s="90"/>
      <c r="B195" s="32"/>
      <c r="C195" s="31"/>
      <c r="D195" s="31"/>
      <c r="E195" s="31"/>
      <c r="F195" s="91"/>
      <c r="G195" s="32"/>
      <c r="H195" s="32"/>
    </row>
    <row r="196" spans="1:8" ht="15" customHeight="1">
      <c r="A196" s="90"/>
      <c r="B196" s="32"/>
      <c r="C196" s="31"/>
      <c r="D196" s="31"/>
      <c r="E196" s="31"/>
      <c r="F196" s="91"/>
      <c r="G196" s="32"/>
      <c r="H196" s="32"/>
    </row>
    <row r="197" spans="1:8" ht="15" customHeight="1">
      <c r="A197" s="90"/>
      <c r="B197" s="32"/>
      <c r="C197" s="31"/>
      <c r="D197" s="31"/>
      <c r="E197" s="31"/>
      <c r="F197" s="91"/>
      <c r="G197" s="32"/>
      <c r="H197" s="32"/>
    </row>
    <row r="198" spans="1:8" ht="15" customHeight="1">
      <c r="A198" s="90"/>
      <c r="B198" s="32"/>
      <c r="C198" s="31"/>
      <c r="D198" s="31"/>
      <c r="E198" s="31"/>
      <c r="F198" s="91"/>
      <c r="G198" s="32"/>
      <c r="H198" s="32"/>
    </row>
    <row r="199" spans="1:8" ht="15" customHeight="1">
      <c r="A199" s="90"/>
      <c r="B199" s="32"/>
      <c r="C199" s="31"/>
      <c r="D199" s="31"/>
      <c r="E199" s="31"/>
      <c r="F199" s="91"/>
      <c r="G199" s="32"/>
      <c r="H199" s="32"/>
    </row>
    <row r="200" spans="1:8" ht="15" customHeight="1">
      <c r="A200" s="90"/>
      <c r="B200" s="32"/>
      <c r="C200" s="31"/>
      <c r="D200" s="31"/>
      <c r="E200" s="31"/>
      <c r="F200" s="91"/>
      <c r="G200" s="32"/>
      <c r="H200" s="32"/>
    </row>
    <row r="201" spans="1:8" ht="15" customHeight="1">
      <c r="A201" s="90"/>
      <c r="B201" s="32"/>
      <c r="C201" s="31"/>
      <c r="D201" s="31"/>
      <c r="E201" s="31"/>
      <c r="F201" s="91"/>
      <c r="G201" s="32"/>
      <c r="H201" s="32"/>
    </row>
    <row r="202" spans="1:8" ht="15" customHeight="1">
      <c r="A202" s="90"/>
      <c r="B202" s="32"/>
      <c r="C202" s="31"/>
      <c r="D202" s="31"/>
      <c r="E202" s="31"/>
      <c r="F202" s="91"/>
      <c r="G202" s="32"/>
      <c r="H202" s="32"/>
    </row>
    <row r="203" spans="1:8" ht="15" customHeight="1">
      <c r="A203" s="90"/>
      <c r="B203" s="32"/>
      <c r="C203" s="31"/>
      <c r="D203" s="31"/>
      <c r="E203" s="31"/>
      <c r="F203" s="91"/>
      <c r="G203" s="32"/>
      <c r="H203" s="32"/>
    </row>
    <row r="204" spans="1:8" ht="15" customHeight="1">
      <c r="A204" s="90"/>
      <c r="B204" s="32"/>
      <c r="C204" s="31"/>
      <c r="D204" s="31"/>
      <c r="E204" s="31"/>
      <c r="F204" s="91"/>
      <c r="G204" s="32"/>
      <c r="H204" s="32"/>
    </row>
    <row r="205" spans="1:8" ht="15" customHeight="1">
      <c r="A205" s="90"/>
      <c r="B205" s="32"/>
      <c r="C205" s="31"/>
      <c r="D205" s="31"/>
      <c r="E205" s="31"/>
      <c r="F205" s="91"/>
      <c r="G205" s="32"/>
      <c r="H205" s="32"/>
    </row>
    <row r="206" spans="1:8" ht="15" customHeight="1">
      <c r="A206" s="90"/>
      <c r="B206" s="32"/>
      <c r="C206" s="31"/>
      <c r="D206" s="31"/>
      <c r="E206" s="31"/>
      <c r="F206" s="91"/>
      <c r="G206" s="32"/>
      <c r="H206" s="32"/>
    </row>
    <row r="207" spans="1:8" ht="15" customHeight="1">
      <c r="A207" s="90"/>
      <c r="B207" s="32"/>
      <c r="C207" s="31"/>
      <c r="D207" s="31"/>
      <c r="E207" s="31"/>
      <c r="F207" s="91"/>
      <c r="G207" s="32"/>
      <c r="H207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1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938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45176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51">
        <v>1</v>
      </c>
      <c r="B10" s="237">
        <v>45119</v>
      </c>
      <c r="C10" s="252"/>
      <c r="D10" s="253" t="s">
        <v>129</v>
      </c>
      <c r="E10" s="254" t="s">
        <v>592</v>
      </c>
      <c r="F10" s="236" t="s">
        <v>866</v>
      </c>
      <c r="G10" s="238">
        <v>1540</v>
      </c>
      <c r="H10" s="236"/>
      <c r="I10" s="236" t="s">
        <v>865</v>
      </c>
      <c r="J10" s="238" t="s">
        <v>593</v>
      </c>
      <c r="K10" s="238"/>
      <c r="L10" s="247"/>
      <c r="M10" s="255"/>
      <c r="N10" s="238"/>
      <c r="O10" s="256"/>
      <c r="P10" s="112">
        <f>VLOOKUP(D10,'MidCap Intra'!$B$11:$C$568,2,0)</f>
        <v>1595.5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1">
        <v>2</v>
      </c>
      <c r="B11" s="237">
        <v>45133</v>
      </c>
      <c r="C11" s="252"/>
      <c r="D11" s="257" t="s">
        <v>74</v>
      </c>
      <c r="E11" s="254" t="s">
        <v>592</v>
      </c>
      <c r="F11" s="236" t="s">
        <v>871</v>
      </c>
      <c r="G11" s="238">
        <v>185</v>
      </c>
      <c r="H11" s="236"/>
      <c r="I11" s="236" t="s">
        <v>872</v>
      </c>
      <c r="J11" s="238" t="s">
        <v>593</v>
      </c>
      <c r="K11" s="238"/>
      <c r="L11" s="247"/>
      <c r="M11" s="255"/>
      <c r="N11" s="238"/>
      <c r="O11" s="256"/>
      <c r="P11" s="112">
        <f>VLOOKUP(D11,'MidCap Intra'!$B$11:$C$568,2,0)</f>
        <v>195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9">
        <v>3</v>
      </c>
      <c r="B12" s="278">
        <v>45133</v>
      </c>
      <c r="C12" s="280"/>
      <c r="D12" s="282" t="s">
        <v>491</v>
      </c>
      <c r="E12" s="263" t="s">
        <v>592</v>
      </c>
      <c r="F12" s="233">
        <v>127.5</v>
      </c>
      <c r="G12" s="234">
        <v>118</v>
      </c>
      <c r="H12" s="233">
        <v>134.75</v>
      </c>
      <c r="I12" s="233" t="s">
        <v>873</v>
      </c>
      <c r="J12" s="109" t="s">
        <v>914</v>
      </c>
      <c r="K12" s="109">
        <f>H12-F12</f>
        <v>7.25</v>
      </c>
      <c r="L12" s="110">
        <f>(F12*-0.3)/100</f>
        <v>-0.38250000000000001</v>
      </c>
      <c r="M12" s="111">
        <f>(K12+L12)/F12</f>
        <v>5.3862745098039212E-2</v>
      </c>
      <c r="N12" s="248" t="s">
        <v>595</v>
      </c>
      <c r="O12" s="250">
        <v>45170</v>
      </c>
      <c r="P12" s="249" t="s">
        <v>311</v>
      </c>
      <c r="Q12" s="41"/>
      <c r="R12" s="41" t="s">
        <v>594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5" customHeight="1">
      <c r="A13" s="279">
        <v>4</v>
      </c>
      <c r="B13" s="278">
        <v>45142</v>
      </c>
      <c r="C13" s="280"/>
      <c r="D13" s="282" t="s">
        <v>556</v>
      </c>
      <c r="E13" s="263" t="s">
        <v>940</v>
      </c>
      <c r="F13" s="233">
        <v>1823</v>
      </c>
      <c r="G13" s="234">
        <v>1738</v>
      </c>
      <c r="H13" s="233">
        <v>1925</v>
      </c>
      <c r="I13" s="233" t="s">
        <v>939</v>
      </c>
      <c r="J13" s="109" t="s">
        <v>954</v>
      </c>
      <c r="K13" s="109">
        <f>H13-F13</f>
        <v>102</v>
      </c>
      <c r="L13" s="110">
        <f>(F13*-0.3)/100</f>
        <v>-5.4689999999999994</v>
      </c>
      <c r="M13" s="111">
        <f>(K13+L13)/F13</f>
        <v>5.2951727921009328E-2</v>
      </c>
      <c r="N13" s="248" t="s">
        <v>595</v>
      </c>
      <c r="O13" s="250">
        <v>45174</v>
      </c>
      <c r="P13" s="249" t="s">
        <v>311</v>
      </c>
      <c r="R13" s="41" t="s">
        <v>594</v>
      </c>
    </row>
    <row r="14" spans="1:38" ht="15" customHeight="1">
      <c r="A14" s="239">
        <v>5</v>
      </c>
      <c r="B14" s="237">
        <v>45145</v>
      </c>
      <c r="C14" s="252"/>
      <c r="D14" s="253" t="s">
        <v>535</v>
      </c>
      <c r="E14" s="254" t="s">
        <v>592</v>
      </c>
      <c r="F14" s="236" t="s">
        <v>877</v>
      </c>
      <c r="G14" s="238">
        <v>365</v>
      </c>
      <c r="H14" s="236"/>
      <c r="I14" s="236" t="s">
        <v>878</v>
      </c>
      <c r="J14" s="238" t="s">
        <v>593</v>
      </c>
      <c r="K14" s="238"/>
      <c r="L14" s="247"/>
      <c r="M14" s="255"/>
      <c r="N14" s="238"/>
      <c r="O14" s="256"/>
      <c r="P14" s="112">
        <f>VLOOKUP(D14,'MidCap Intra'!$B$11:$C$568,2,0)</f>
        <v>407.2</v>
      </c>
      <c r="R14" s="41" t="s">
        <v>594</v>
      </c>
    </row>
    <row r="15" spans="1:38" ht="15" customHeight="1">
      <c r="A15" s="279">
        <v>6</v>
      </c>
      <c r="B15" s="242">
        <v>45167</v>
      </c>
      <c r="C15" s="262"/>
      <c r="D15" s="281" t="s">
        <v>402</v>
      </c>
      <c r="E15" s="263" t="s">
        <v>592</v>
      </c>
      <c r="F15" s="241">
        <v>2935</v>
      </c>
      <c r="G15" s="232">
        <v>2700</v>
      </c>
      <c r="H15" s="241">
        <v>3125</v>
      </c>
      <c r="I15" s="241" t="s">
        <v>886</v>
      </c>
      <c r="J15" s="109" t="s">
        <v>936</v>
      </c>
      <c r="K15" s="109">
        <f>H15-F15</f>
        <v>190</v>
      </c>
      <c r="L15" s="110">
        <f>(F15*-0.3)/100</f>
        <v>-8.8049999999999997</v>
      </c>
      <c r="M15" s="111">
        <f>(K15+L15)/F15</f>
        <v>6.173594548551959E-2</v>
      </c>
      <c r="N15" s="248" t="s">
        <v>595</v>
      </c>
      <c r="O15" s="250">
        <v>45173</v>
      </c>
      <c r="P15" s="249" t="s">
        <v>311</v>
      </c>
      <c r="R15" s="41" t="s">
        <v>594</v>
      </c>
    </row>
    <row r="16" spans="1:38" ht="15" customHeight="1">
      <c r="A16" s="279">
        <v>7</v>
      </c>
      <c r="B16" s="242">
        <v>45167</v>
      </c>
      <c r="C16" s="262"/>
      <c r="D16" s="281" t="s">
        <v>430</v>
      </c>
      <c r="E16" s="263" t="s">
        <v>592</v>
      </c>
      <c r="F16" s="241">
        <v>114.5</v>
      </c>
      <c r="G16" s="232">
        <v>105</v>
      </c>
      <c r="H16" s="241">
        <v>122.25</v>
      </c>
      <c r="I16" s="241" t="s">
        <v>889</v>
      </c>
      <c r="J16" s="109" t="s">
        <v>915</v>
      </c>
      <c r="K16" s="109">
        <f>H16-F16</f>
        <v>7.75</v>
      </c>
      <c r="L16" s="110">
        <f>(F16*-0.3)/100</f>
        <v>-0.34350000000000003</v>
      </c>
      <c r="M16" s="111">
        <f>(K16+L16)/F16</f>
        <v>6.4685589519650658E-2</v>
      </c>
      <c r="N16" s="248" t="s">
        <v>595</v>
      </c>
      <c r="O16" s="250">
        <v>45170</v>
      </c>
      <c r="P16" s="249" t="s">
        <v>311</v>
      </c>
      <c r="R16" s="41" t="s">
        <v>594</v>
      </c>
    </row>
    <row r="17" spans="1:38" ht="15" customHeight="1">
      <c r="A17" s="251">
        <v>8</v>
      </c>
      <c r="B17" s="237">
        <v>45168</v>
      </c>
      <c r="C17" s="252"/>
      <c r="D17" s="257" t="s">
        <v>324</v>
      </c>
      <c r="E17" s="254" t="s">
        <v>592</v>
      </c>
      <c r="F17" s="236" t="s">
        <v>893</v>
      </c>
      <c r="G17" s="238">
        <v>577</v>
      </c>
      <c r="H17" s="236"/>
      <c r="I17" s="236" t="s">
        <v>900</v>
      </c>
      <c r="J17" s="238" t="s">
        <v>593</v>
      </c>
      <c r="K17" s="238"/>
      <c r="L17" s="247"/>
      <c r="M17" s="255"/>
      <c r="N17" s="238"/>
      <c r="O17" s="256"/>
      <c r="P17" s="112">
        <f>VLOOKUP(D17,'MidCap Intra'!$B$11:$C$568,2,0)</f>
        <v>656.35</v>
      </c>
      <c r="R17" s="41" t="s">
        <v>594</v>
      </c>
    </row>
    <row r="18" spans="1:38" ht="15" customHeight="1">
      <c r="A18" s="279">
        <v>9</v>
      </c>
      <c r="B18" s="242">
        <v>45169</v>
      </c>
      <c r="C18" s="262"/>
      <c r="D18" s="281" t="s">
        <v>387</v>
      </c>
      <c r="E18" s="263" t="s">
        <v>592</v>
      </c>
      <c r="F18" s="241">
        <v>1530</v>
      </c>
      <c r="G18" s="232">
        <v>1415</v>
      </c>
      <c r="H18" s="241">
        <v>1612.5</v>
      </c>
      <c r="I18" s="241" t="s">
        <v>904</v>
      </c>
      <c r="J18" s="109" t="s">
        <v>819</v>
      </c>
      <c r="K18" s="109">
        <f>H18-F18</f>
        <v>82.5</v>
      </c>
      <c r="L18" s="110">
        <f>(F18*-0.3)/100</f>
        <v>-4.59</v>
      </c>
      <c r="M18" s="111">
        <f>(K18+L18)/F18</f>
        <v>5.092156862745098E-2</v>
      </c>
      <c r="N18" s="248" t="s">
        <v>595</v>
      </c>
      <c r="O18" s="250">
        <v>45170</v>
      </c>
      <c r="P18" s="249" t="s">
        <v>311</v>
      </c>
      <c r="R18" s="41" t="s">
        <v>594</v>
      </c>
    </row>
    <row r="19" spans="1:38" ht="15" customHeight="1">
      <c r="A19" s="251">
        <v>10</v>
      </c>
      <c r="B19" s="237">
        <v>45170</v>
      </c>
      <c r="C19" s="252"/>
      <c r="D19" s="257" t="s">
        <v>228</v>
      </c>
      <c r="E19" s="254" t="s">
        <v>592</v>
      </c>
      <c r="F19" s="236" t="s">
        <v>907</v>
      </c>
      <c r="G19" s="238">
        <v>119</v>
      </c>
      <c r="H19" s="236"/>
      <c r="I19" s="236" t="s">
        <v>908</v>
      </c>
      <c r="J19" s="238" t="s">
        <v>593</v>
      </c>
      <c r="K19" s="238"/>
      <c r="L19" s="247"/>
      <c r="M19" s="255"/>
      <c r="N19" s="238"/>
      <c r="O19" s="256"/>
      <c r="P19" s="112">
        <f>VLOOKUP(D19,'MidCap Intra'!$B$11:$C$568,2,0)</f>
        <v>129.6</v>
      </c>
    </row>
    <row r="20" spans="1:38" ht="15" customHeight="1">
      <c r="A20" s="251">
        <v>11</v>
      </c>
      <c r="B20" s="237">
        <v>45170</v>
      </c>
      <c r="C20" s="252"/>
      <c r="D20" s="257" t="s">
        <v>114</v>
      </c>
      <c r="E20" s="254" t="s">
        <v>592</v>
      </c>
      <c r="F20" s="236" t="s">
        <v>913</v>
      </c>
      <c r="G20" s="238">
        <v>133</v>
      </c>
      <c r="H20" s="236"/>
      <c r="I20" s="236" t="s">
        <v>885</v>
      </c>
      <c r="J20" s="238" t="s">
        <v>593</v>
      </c>
      <c r="K20" s="238"/>
      <c r="L20" s="247"/>
      <c r="M20" s="255"/>
      <c r="N20" s="238"/>
      <c r="O20" s="256"/>
      <c r="P20" s="112">
        <f>VLOOKUP(D20,'MidCap Intra'!$B$11:$C$568,2,0)</f>
        <v>143.80000000000001</v>
      </c>
    </row>
    <row r="21" spans="1:38" ht="15" customHeight="1">
      <c r="A21" s="289">
        <v>12</v>
      </c>
      <c r="B21" s="242">
        <v>45173</v>
      </c>
      <c r="C21" s="262"/>
      <c r="D21" s="281" t="s">
        <v>486</v>
      </c>
      <c r="E21" s="263" t="s">
        <v>592</v>
      </c>
      <c r="F21" s="241">
        <v>133.5</v>
      </c>
      <c r="G21" s="232">
        <v>124</v>
      </c>
      <c r="H21" s="241">
        <v>142</v>
      </c>
      <c r="I21" s="241" t="s">
        <v>924</v>
      </c>
      <c r="J21" s="109" t="s">
        <v>937</v>
      </c>
      <c r="K21" s="109">
        <f>H21-F21</f>
        <v>8.5</v>
      </c>
      <c r="L21" s="110">
        <f>(F21*-0.02)/100</f>
        <v>-2.6699999999999998E-2</v>
      </c>
      <c r="M21" s="111">
        <f>(K21+L21)/F21</f>
        <v>6.3470411985018724E-2</v>
      </c>
      <c r="N21" s="248" t="s">
        <v>595</v>
      </c>
      <c r="O21" s="250">
        <v>45173</v>
      </c>
      <c r="P21" s="249" t="s">
        <v>311</v>
      </c>
    </row>
    <row r="22" spans="1:38" ht="15" customHeight="1">
      <c r="A22" s="251">
        <v>13</v>
      </c>
      <c r="B22" s="237">
        <v>45173</v>
      </c>
      <c r="C22" s="252"/>
      <c r="D22" s="257" t="s">
        <v>229</v>
      </c>
      <c r="E22" s="254" t="s">
        <v>592</v>
      </c>
      <c r="F22" s="236" t="s">
        <v>934</v>
      </c>
      <c r="G22" s="238">
        <v>3195</v>
      </c>
      <c r="H22" s="236"/>
      <c r="I22" s="236" t="s">
        <v>935</v>
      </c>
      <c r="J22" s="238" t="s">
        <v>593</v>
      </c>
      <c r="K22" s="238"/>
      <c r="L22" s="247"/>
      <c r="M22" s="255"/>
      <c r="N22" s="238"/>
      <c r="O22" s="256"/>
      <c r="P22" s="112">
        <f>VLOOKUP(D22,'MidCap Intra'!$B$11:$C$568,2,0)</f>
        <v>3429.9</v>
      </c>
    </row>
    <row r="23" spans="1:38" ht="15" customHeight="1">
      <c r="A23" s="251">
        <v>14</v>
      </c>
      <c r="B23" s="237">
        <v>45174</v>
      </c>
      <c r="C23" s="252"/>
      <c r="D23" s="257" t="s">
        <v>486</v>
      </c>
      <c r="E23" s="254" t="s">
        <v>592</v>
      </c>
      <c r="F23" s="236" t="s">
        <v>945</v>
      </c>
      <c r="G23" s="238">
        <v>129</v>
      </c>
      <c r="H23" s="236"/>
      <c r="I23" s="236" t="s">
        <v>946</v>
      </c>
      <c r="J23" s="238" t="s">
        <v>593</v>
      </c>
      <c r="K23" s="238"/>
      <c r="L23" s="247"/>
      <c r="M23" s="255"/>
      <c r="N23" s="238"/>
      <c r="O23" s="256"/>
      <c r="P23" s="112">
        <f>VLOOKUP(D23,'MidCap Intra'!$B$11:$C$568,2,0)</f>
        <v>136.85</v>
      </c>
    </row>
    <row r="24" spans="1:38" ht="15" customHeight="1">
      <c r="A24" s="251">
        <v>15</v>
      </c>
      <c r="B24" s="237">
        <v>45174</v>
      </c>
      <c r="C24" s="252"/>
      <c r="D24" s="257" t="s">
        <v>402</v>
      </c>
      <c r="E24" s="254" t="s">
        <v>592</v>
      </c>
      <c r="F24" s="236" t="s">
        <v>948</v>
      </c>
      <c r="G24" s="238">
        <v>2785</v>
      </c>
      <c r="H24" s="236"/>
      <c r="I24" s="236" t="s">
        <v>949</v>
      </c>
      <c r="J24" s="238" t="s">
        <v>593</v>
      </c>
      <c r="K24" s="238"/>
      <c r="L24" s="247"/>
      <c r="M24" s="255"/>
      <c r="N24" s="238"/>
      <c r="O24" s="256"/>
      <c r="P24" s="112">
        <f>VLOOKUP(D24,'MidCap Intra'!$B$11:$C$568,2,0)</f>
        <v>3002.45</v>
      </c>
    </row>
    <row r="25" spans="1:38" ht="15" customHeight="1">
      <c r="A25" s="251">
        <v>16</v>
      </c>
      <c r="B25" s="237">
        <v>45175</v>
      </c>
      <c r="C25" s="252"/>
      <c r="D25" s="257" t="s">
        <v>372</v>
      </c>
      <c r="E25" s="254" t="s">
        <v>592</v>
      </c>
      <c r="F25" s="236" t="s">
        <v>1000</v>
      </c>
      <c r="G25" s="238">
        <v>485</v>
      </c>
      <c r="H25" s="236"/>
      <c r="I25" s="236" t="s">
        <v>1001</v>
      </c>
      <c r="J25" s="238" t="s">
        <v>593</v>
      </c>
      <c r="K25" s="238"/>
      <c r="L25" s="247"/>
      <c r="M25" s="255"/>
      <c r="N25" s="238"/>
      <c r="O25" s="256"/>
      <c r="P25" s="112">
        <f>VLOOKUP(D25,'MidCap Intra'!$B$11:$C$568,2,0)</f>
        <v>522.25</v>
      </c>
    </row>
    <row r="26" spans="1:38" ht="15" customHeight="1">
      <c r="A26" s="251"/>
      <c r="B26" s="237"/>
      <c r="C26" s="252"/>
      <c r="D26" s="257"/>
      <c r="E26" s="254"/>
      <c r="F26" s="236"/>
      <c r="G26" s="238"/>
      <c r="H26" s="236"/>
      <c r="I26" s="236"/>
      <c r="J26" s="238"/>
      <c r="K26" s="238"/>
      <c r="L26" s="247"/>
      <c r="M26" s="255"/>
      <c r="N26" s="238"/>
      <c r="O26" s="256"/>
      <c r="P26" s="247"/>
    </row>
    <row r="27" spans="1:38" ht="15" customHeight="1">
      <c r="A27" s="251"/>
      <c r="B27" s="237"/>
      <c r="C27" s="252"/>
      <c r="D27" s="253"/>
      <c r="E27" s="254"/>
      <c r="F27" s="236"/>
      <c r="G27" s="238"/>
      <c r="H27" s="236"/>
      <c r="I27" s="236"/>
      <c r="J27" s="238"/>
      <c r="K27" s="238"/>
      <c r="L27" s="247"/>
      <c r="M27" s="255"/>
      <c r="N27" s="238"/>
      <c r="O27" s="256"/>
      <c r="P27" s="247"/>
    </row>
    <row r="32" spans="1:38" ht="14.25" customHeight="1">
      <c r="A32" s="113"/>
      <c r="B32" s="114"/>
      <c r="C32" s="115"/>
      <c r="D32" s="116"/>
      <c r="E32" s="117"/>
      <c r="F32" s="117"/>
      <c r="G32" s="113"/>
      <c r="H32" s="117"/>
      <c r="I32" s="118"/>
      <c r="J32" s="119"/>
      <c r="K32" s="119"/>
      <c r="L32" s="120"/>
      <c r="M32" s="121"/>
      <c r="N32" s="122"/>
      <c r="O32" s="123"/>
      <c r="P32" s="124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5" t="s">
        <v>596</v>
      </c>
      <c r="B33" s="126"/>
      <c r="C33" s="127"/>
      <c r="E33" s="128"/>
      <c r="F33" s="128"/>
      <c r="G33" s="128"/>
      <c r="H33" s="128"/>
      <c r="I33" s="128"/>
      <c r="J33" s="129"/>
      <c r="K33" s="128"/>
      <c r="L33" s="130"/>
      <c r="M33" s="60"/>
      <c r="N33" s="129"/>
      <c r="O33" s="127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1" t="s">
        <v>597</v>
      </c>
      <c r="B34" s="125"/>
      <c r="C34" s="125"/>
      <c r="D34" s="125"/>
      <c r="E34" s="41"/>
      <c r="F34" s="132" t="s">
        <v>598</v>
      </c>
      <c r="G34" s="6"/>
      <c r="H34" s="6"/>
      <c r="I34" s="6"/>
      <c r="J34" s="133"/>
      <c r="K34" s="134"/>
      <c r="L34" s="134"/>
      <c r="M34" s="135"/>
      <c r="N34" s="1"/>
      <c r="O34" s="136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25" t="s">
        <v>599</v>
      </c>
      <c r="B35" s="125"/>
      <c r="C35" s="125"/>
      <c r="D35" s="125" t="s">
        <v>600</v>
      </c>
      <c r="E35" s="6"/>
      <c r="F35" s="132" t="s">
        <v>601</v>
      </c>
      <c r="G35" s="6"/>
      <c r="H35" s="6"/>
      <c r="I35" s="6"/>
      <c r="J35" s="133"/>
      <c r="K35" s="134"/>
      <c r="L35" s="134"/>
      <c r="M35" s="135"/>
      <c r="N35" s="1"/>
      <c r="O35" s="136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25"/>
      <c r="B36" s="125"/>
      <c r="C36" s="125"/>
      <c r="D36" s="125"/>
      <c r="E36" s="6"/>
      <c r="F36" s="6"/>
      <c r="G36" s="6"/>
      <c r="H36" s="6"/>
      <c r="I36" s="6"/>
      <c r="J36" s="137"/>
      <c r="K36" s="134"/>
      <c r="L36" s="134"/>
      <c r="M36" s="6"/>
      <c r="N36" s="138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293"/>
      <c r="B37" s="293"/>
      <c r="C37" s="293"/>
      <c r="D37" s="293"/>
      <c r="E37" s="294"/>
      <c r="F37" s="294"/>
      <c r="G37" s="294"/>
      <c r="H37" s="294"/>
      <c r="I37" s="294"/>
      <c r="J37" s="295"/>
      <c r="K37" s="296"/>
      <c r="L37" s="296"/>
      <c r="M37" s="294"/>
      <c r="N37" s="297"/>
      <c r="O37" s="298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25"/>
      <c r="B38" s="125"/>
      <c r="C38" s="125"/>
      <c r="D38" s="125"/>
      <c r="E38" s="6"/>
      <c r="F38" s="6"/>
      <c r="G38" s="6"/>
      <c r="H38" s="6"/>
      <c r="I38" s="6"/>
      <c r="J38" s="137"/>
      <c r="K38" s="134"/>
      <c r="L38" s="135"/>
      <c r="M38" s="6"/>
      <c r="N38" s="138"/>
      <c r="O38" s="1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48" t="s">
        <v>607</v>
      </c>
      <c r="B39" s="148"/>
      <c r="C39" s="148"/>
      <c r="D39" s="148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38.25" customHeight="1">
      <c r="A40" s="101" t="s">
        <v>16</v>
      </c>
      <c r="B40" s="101" t="s">
        <v>567</v>
      </c>
      <c r="C40" s="101"/>
      <c r="D40" s="102" t="s">
        <v>579</v>
      </c>
      <c r="E40" s="101" t="s">
        <v>580</v>
      </c>
      <c r="F40" s="101" t="s">
        <v>581</v>
      </c>
      <c r="G40" s="101" t="s">
        <v>602</v>
      </c>
      <c r="H40" s="101" t="s">
        <v>583</v>
      </c>
      <c r="I40" s="264" t="s">
        <v>584</v>
      </c>
      <c r="J40" s="266" t="s">
        <v>585</v>
      </c>
      <c r="K40" s="265" t="s">
        <v>608</v>
      </c>
      <c r="L40" s="103" t="s">
        <v>587</v>
      </c>
      <c r="M40" s="149" t="s">
        <v>609</v>
      </c>
      <c r="N40" s="101" t="s">
        <v>610</v>
      </c>
      <c r="O40" s="100" t="s">
        <v>589</v>
      </c>
      <c r="P40" s="102" t="s">
        <v>590</v>
      </c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233">
        <v>1</v>
      </c>
      <c r="B41" s="287">
        <v>45169</v>
      </c>
      <c r="C41" s="288"/>
      <c r="D41" s="288" t="s">
        <v>898</v>
      </c>
      <c r="E41" s="233" t="s">
        <v>604</v>
      </c>
      <c r="F41" s="233">
        <v>4380</v>
      </c>
      <c r="G41" s="233">
        <v>4300</v>
      </c>
      <c r="H41" s="234">
        <v>4435</v>
      </c>
      <c r="I41" s="234" t="s">
        <v>899</v>
      </c>
      <c r="J41" s="283" t="s">
        <v>731</v>
      </c>
      <c r="K41" s="284">
        <f t="shared" ref="K41" si="0">H41-F41</f>
        <v>55</v>
      </c>
      <c r="L41" s="110">
        <f t="shared" ref="L41" si="1">(H41*N41)*0.03%</f>
        <v>199.57499999999999</v>
      </c>
      <c r="M41" s="285">
        <f t="shared" ref="M41" si="2">(K41*N41)-L41</f>
        <v>8050.4250000000002</v>
      </c>
      <c r="N41" s="284">
        <v>150</v>
      </c>
      <c r="O41" s="109" t="s">
        <v>595</v>
      </c>
      <c r="P41" s="286">
        <v>45173</v>
      </c>
      <c r="Q41" s="150"/>
      <c r="R41" s="60" t="s">
        <v>606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51"/>
      <c r="AG41" s="152"/>
      <c r="AH41" s="150"/>
      <c r="AI41" s="150"/>
      <c r="AJ41" s="151"/>
      <c r="AK41" s="151"/>
      <c r="AL41" s="151"/>
    </row>
    <row r="42" spans="1:38" ht="12.75" customHeight="1">
      <c r="A42" s="104">
        <v>2</v>
      </c>
      <c r="B42" s="153">
        <v>45169</v>
      </c>
      <c r="C42" s="154"/>
      <c r="D42" s="154" t="s">
        <v>901</v>
      </c>
      <c r="E42" s="104" t="s">
        <v>604</v>
      </c>
      <c r="F42" s="104" t="s">
        <v>902</v>
      </c>
      <c r="G42" s="104">
        <v>2385</v>
      </c>
      <c r="H42" s="106"/>
      <c r="I42" s="106" t="s">
        <v>903</v>
      </c>
      <c r="J42" s="235" t="s">
        <v>593</v>
      </c>
      <c r="K42" s="104"/>
      <c r="L42" s="107"/>
      <c r="M42" s="155"/>
      <c r="N42" s="104"/>
      <c r="O42" s="106"/>
      <c r="P42" s="105"/>
      <c r="Q42" s="150"/>
      <c r="R42" s="60" t="s">
        <v>594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51"/>
      <c r="AG42" s="152"/>
      <c r="AH42" s="150"/>
      <c r="AI42" s="150"/>
      <c r="AJ42" s="151"/>
      <c r="AK42" s="151"/>
      <c r="AL42" s="151"/>
    </row>
    <row r="43" spans="1:38" ht="12.75" customHeight="1">
      <c r="A43" s="233">
        <v>3</v>
      </c>
      <c r="B43" s="287">
        <v>45170</v>
      </c>
      <c r="C43" s="288"/>
      <c r="D43" s="288" t="s">
        <v>909</v>
      </c>
      <c r="E43" s="233" t="s">
        <v>604</v>
      </c>
      <c r="F43" s="233">
        <v>1096.5</v>
      </c>
      <c r="G43" s="233">
        <v>1082</v>
      </c>
      <c r="H43" s="234">
        <v>1106.5</v>
      </c>
      <c r="I43" s="234" t="s">
        <v>910</v>
      </c>
      <c r="J43" s="283" t="s">
        <v>923</v>
      </c>
      <c r="K43" s="284">
        <f t="shared" ref="K43" si="3">H43-F43</f>
        <v>10</v>
      </c>
      <c r="L43" s="110">
        <f t="shared" ref="L43" si="4">(H43*N43)*0.03%</f>
        <v>282.15749999999997</v>
      </c>
      <c r="M43" s="285">
        <f t="shared" ref="M43" si="5">(K43*N43)-L43</f>
        <v>8217.8425000000007</v>
      </c>
      <c r="N43" s="284">
        <v>850</v>
      </c>
      <c r="O43" s="109" t="s">
        <v>595</v>
      </c>
      <c r="P43" s="286">
        <v>45173</v>
      </c>
      <c r="Q43" s="150"/>
      <c r="R43" s="60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151"/>
      <c r="AG43" s="152"/>
      <c r="AH43" s="150"/>
      <c r="AI43" s="150"/>
      <c r="AJ43" s="151"/>
      <c r="AK43" s="151"/>
      <c r="AL43" s="151"/>
    </row>
    <row r="44" spans="1:38" ht="12.75" customHeight="1">
      <c r="A44" s="233">
        <v>4</v>
      </c>
      <c r="B44" s="287">
        <v>45170</v>
      </c>
      <c r="C44" s="288"/>
      <c r="D44" s="288" t="s">
        <v>890</v>
      </c>
      <c r="E44" s="233" t="s">
        <v>604</v>
      </c>
      <c r="F44" s="233">
        <v>7345</v>
      </c>
      <c r="G44" s="233">
        <v>7170</v>
      </c>
      <c r="H44" s="234">
        <v>7445</v>
      </c>
      <c r="I44" s="234" t="s">
        <v>916</v>
      </c>
      <c r="J44" s="283" t="s">
        <v>616</v>
      </c>
      <c r="K44" s="284">
        <f t="shared" ref="K44" si="6">H44-F44</f>
        <v>100</v>
      </c>
      <c r="L44" s="110">
        <f t="shared" ref="L44" si="7">(H44*N44)*0.03%</f>
        <v>167.51249999999999</v>
      </c>
      <c r="M44" s="285">
        <f t="shared" ref="M44" si="8">(K44*N44)-L44</f>
        <v>7332.4875000000002</v>
      </c>
      <c r="N44" s="284">
        <v>75</v>
      </c>
      <c r="O44" s="109" t="s">
        <v>595</v>
      </c>
      <c r="P44" s="286">
        <v>45174</v>
      </c>
      <c r="Q44" s="150"/>
      <c r="R44" s="6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151"/>
      <c r="AG44" s="152"/>
      <c r="AH44" s="150"/>
      <c r="AI44" s="150"/>
      <c r="AJ44" s="151"/>
      <c r="AK44" s="151"/>
      <c r="AL44" s="151"/>
    </row>
    <row r="45" spans="1:38" ht="12.75" customHeight="1">
      <c r="A45" s="104">
        <v>5</v>
      </c>
      <c r="B45" s="153">
        <v>45173</v>
      </c>
      <c r="C45" s="154"/>
      <c r="D45" s="154" t="s">
        <v>929</v>
      </c>
      <c r="E45" s="104" t="s">
        <v>604</v>
      </c>
      <c r="F45" s="104" t="s">
        <v>930</v>
      </c>
      <c r="G45" s="104">
        <v>1325</v>
      </c>
      <c r="H45" s="106"/>
      <c r="I45" s="106" t="s">
        <v>931</v>
      </c>
      <c r="J45" s="235" t="s">
        <v>593</v>
      </c>
      <c r="K45" s="104"/>
      <c r="L45" s="107"/>
      <c r="M45" s="155"/>
      <c r="N45" s="104"/>
      <c r="O45" s="106"/>
      <c r="P45" s="105"/>
      <c r="Q45" s="150"/>
      <c r="R45" s="6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51"/>
      <c r="AG45" s="152"/>
      <c r="AH45" s="150"/>
      <c r="AI45" s="150"/>
      <c r="AJ45" s="151"/>
      <c r="AK45" s="151"/>
      <c r="AL45" s="151"/>
    </row>
    <row r="46" spans="1:38" ht="12.75" customHeight="1">
      <c r="A46" s="233">
        <v>6</v>
      </c>
      <c r="B46" s="287">
        <v>45173</v>
      </c>
      <c r="C46" s="288"/>
      <c r="D46" s="288" t="s">
        <v>932</v>
      </c>
      <c r="E46" s="233" t="s">
        <v>604</v>
      </c>
      <c r="F46" s="233">
        <v>4145</v>
      </c>
      <c r="G46" s="233">
        <v>4090</v>
      </c>
      <c r="H46" s="234">
        <v>4185</v>
      </c>
      <c r="I46" s="234" t="s">
        <v>933</v>
      </c>
      <c r="J46" s="283" t="s">
        <v>636</v>
      </c>
      <c r="K46" s="284">
        <f t="shared" ref="K46" si="9">H46-F46</f>
        <v>40</v>
      </c>
      <c r="L46" s="110">
        <f t="shared" ref="L46" si="10">(H46*N46)*0.03%</f>
        <v>251.09999999999997</v>
      </c>
      <c r="M46" s="285">
        <f t="shared" ref="M46" si="11">(K46*N46)-L46</f>
        <v>7748.9</v>
      </c>
      <c r="N46" s="284">
        <v>200</v>
      </c>
      <c r="O46" s="109" t="s">
        <v>595</v>
      </c>
      <c r="P46" s="286">
        <v>45174</v>
      </c>
      <c r="Q46" s="150"/>
      <c r="R46" s="6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51"/>
      <c r="AG46" s="152"/>
      <c r="AH46" s="150"/>
      <c r="AI46" s="150"/>
      <c r="AJ46" s="151"/>
      <c r="AK46" s="151"/>
      <c r="AL46" s="151"/>
    </row>
    <row r="47" spans="1:38" ht="12.75" customHeight="1">
      <c r="A47" s="233">
        <v>7</v>
      </c>
      <c r="B47" s="287">
        <v>45174</v>
      </c>
      <c r="C47" s="288"/>
      <c r="D47" s="288" t="s">
        <v>950</v>
      </c>
      <c r="E47" s="233" t="s">
        <v>604</v>
      </c>
      <c r="F47" s="233">
        <v>1676.5</v>
      </c>
      <c r="G47" s="233">
        <v>1646</v>
      </c>
      <c r="H47" s="234">
        <v>1696.5</v>
      </c>
      <c r="I47" s="234" t="s">
        <v>951</v>
      </c>
      <c r="J47" s="283" t="s">
        <v>992</v>
      </c>
      <c r="K47" s="284">
        <f t="shared" ref="K47" si="12">H47-F47</f>
        <v>20</v>
      </c>
      <c r="L47" s="110">
        <f t="shared" ref="L47" si="13">(H47*N47)*0.03%</f>
        <v>190.85624999999999</v>
      </c>
      <c r="M47" s="285">
        <f t="shared" ref="M47" si="14">(K47*N47)-L47</f>
        <v>7309.1437500000002</v>
      </c>
      <c r="N47" s="284">
        <v>375</v>
      </c>
      <c r="O47" s="109" t="s">
        <v>595</v>
      </c>
      <c r="P47" s="286">
        <v>45175</v>
      </c>
      <c r="Q47" s="150"/>
      <c r="R47" s="6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51"/>
      <c r="AG47" s="152"/>
      <c r="AH47" s="150"/>
      <c r="AI47" s="150"/>
      <c r="AJ47" s="151"/>
      <c r="AK47" s="151"/>
      <c r="AL47" s="151"/>
    </row>
    <row r="48" spans="1:38" ht="12.75" customHeight="1">
      <c r="A48" s="233">
        <v>8</v>
      </c>
      <c r="B48" s="287">
        <v>45174</v>
      </c>
      <c r="C48" s="288"/>
      <c r="D48" s="288" t="s">
        <v>952</v>
      </c>
      <c r="E48" s="233" t="s">
        <v>604</v>
      </c>
      <c r="F48" s="233">
        <v>890</v>
      </c>
      <c r="G48" s="233">
        <v>870</v>
      </c>
      <c r="H48" s="234">
        <v>906.5</v>
      </c>
      <c r="I48" s="234" t="s">
        <v>953</v>
      </c>
      <c r="J48" s="283" t="s">
        <v>993</v>
      </c>
      <c r="K48" s="284">
        <f t="shared" ref="K48" si="15">H48-F48</f>
        <v>16.5</v>
      </c>
      <c r="L48" s="110">
        <f t="shared" ref="L48" si="16">(H48*N48)*0.03%</f>
        <v>176.76749999999998</v>
      </c>
      <c r="M48" s="285">
        <f t="shared" ref="M48" si="17">(K48*N48)-L48</f>
        <v>10548.2325</v>
      </c>
      <c r="N48" s="284">
        <v>650</v>
      </c>
      <c r="O48" s="109" t="s">
        <v>595</v>
      </c>
      <c r="P48" s="286">
        <v>45175</v>
      </c>
      <c r="Q48" s="150"/>
      <c r="R48" s="6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51"/>
      <c r="AG48" s="152"/>
      <c r="AH48" s="150"/>
      <c r="AI48" s="150"/>
      <c r="AJ48" s="151"/>
      <c r="AK48" s="151"/>
      <c r="AL48" s="151"/>
    </row>
    <row r="49" spans="1:38" ht="12.75" customHeight="1">
      <c r="A49" s="233">
        <v>9</v>
      </c>
      <c r="B49" s="287">
        <v>45175</v>
      </c>
      <c r="C49" s="288"/>
      <c r="D49" s="288" t="s">
        <v>997</v>
      </c>
      <c r="E49" s="233" t="s">
        <v>604</v>
      </c>
      <c r="F49" s="233">
        <v>782</v>
      </c>
      <c r="G49" s="233">
        <v>775</v>
      </c>
      <c r="H49" s="234">
        <v>790</v>
      </c>
      <c r="I49" s="234" t="s">
        <v>998</v>
      </c>
      <c r="J49" s="283" t="s">
        <v>999</v>
      </c>
      <c r="K49" s="284">
        <f t="shared" ref="K49" si="18">H49-F49</f>
        <v>8</v>
      </c>
      <c r="L49" s="110">
        <f t="shared" ref="L49" si="19">(H49*N49)*0.03%</f>
        <v>343.65</v>
      </c>
      <c r="M49" s="285">
        <f t="shared" ref="M49" si="20">(K49*N49)-L49</f>
        <v>11256.35</v>
      </c>
      <c r="N49" s="284">
        <v>1450</v>
      </c>
      <c r="O49" s="109" t="s">
        <v>595</v>
      </c>
      <c r="P49" s="286">
        <v>45175</v>
      </c>
      <c r="Q49" s="150"/>
      <c r="R49" s="6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51"/>
      <c r="AG49" s="152"/>
      <c r="AH49" s="150"/>
      <c r="AI49" s="150"/>
      <c r="AJ49" s="151"/>
      <c r="AK49" s="151"/>
      <c r="AL49" s="151"/>
    </row>
    <row r="50" spans="1:38" ht="12.75" customHeight="1">
      <c r="A50" s="104"/>
      <c r="B50" s="153"/>
      <c r="C50" s="154"/>
      <c r="D50" s="154"/>
      <c r="E50" s="104"/>
      <c r="F50" s="104"/>
      <c r="G50" s="104"/>
      <c r="H50" s="106"/>
      <c r="I50" s="106"/>
      <c r="J50" s="235"/>
      <c r="K50" s="104"/>
      <c r="L50" s="107"/>
      <c r="M50" s="155"/>
      <c r="N50" s="104"/>
      <c r="O50" s="106"/>
      <c r="P50" s="105"/>
      <c r="Q50" s="150"/>
      <c r="R50" s="6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51"/>
      <c r="AG50" s="152"/>
      <c r="AH50" s="150"/>
      <c r="AI50" s="150"/>
      <c r="AJ50" s="151"/>
      <c r="AK50" s="151"/>
      <c r="AL50" s="151"/>
    </row>
    <row r="51" spans="1:38" ht="12.75" customHeight="1">
      <c r="A51" s="104"/>
      <c r="B51" s="153"/>
      <c r="C51" s="154"/>
      <c r="D51" s="154"/>
      <c r="E51" s="104"/>
      <c r="F51" s="104"/>
      <c r="G51" s="104"/>
      <c r="H51" s="106"/>
      <c r="I51" s="106"/>
      <c r="J51" s="235"/>
      <c r="K51" s="104"/>
      <c r="L51" s="107"/>
      <c r="M51" s="155"/>
      <c r="N51" s="104"/>
      <c r="O51" s="106"/>
      <c r="P51" s="105"/>
      <c r="Q51" s="150"/>
      <c r="R51" s="6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51"/>
      <c r="AG51" s="152"/>
      <c r="AH51" s="150"/>
      <c r="AI51" s="150"/>
      <c r="AJ51" s="151"/>
      <c r="AK51" s="151"/>
      <c r="AL51" s="151"/>
    </row>
    <row r="53" spans="1:38" ht="12.75" customHeight="1">
      <c r="A53" s="151"/>
      <c r="B53" s="156"/>
      <c r="C53" s="150"/>
      <c r="D53" s="150"/>
      <c r="E53" s="151"/>
      <c r="F53" s="151"/>
      <c r="G53" s="151"/>
      <c r="H53" s="157"/>
      <c r="I53" s="157"/>
      <c r="J53" s="157"/>
      <c r="K53" s="150"/>
      <c r="L53" s="151"/>
      <c r="M53" s="151"/>
      <c r="N53" s="151"/>
      <c r="O53" s="157"/>
      <c r="P53" s="157"/>
      <c r="Q53" s="150"/>
      <c r="R53" s="6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51"/>
      <c r="AG53" s="152"/>
      <c r="AH53" s="150"/>
      <c r="AI53" s="150"/>
      <c r="AJ53" s="151"/>
      <c r="AK53" s="151"/>
      <c r="AL53" s="151"/>
    </row>
    <row r="54" spans="1:38">
      <c r="A54" s="158" t="s">
        <v>611</v>
      </c>
      <c r="B54" s="158"/>
      <c r="C54" s="158"/>
      <c r="D54" s="158"/>
      <c r="E54" s="159"/>
      <c r="F54" s="118"/>
      <c r="G54" s="118"/>
      <c r="H54" s="118"/>
      <c r="I54" s="118"/>
      <c r="J54" s="1"/>
      <c r="K54" s="6"/>
      <c r="L54" s="6"/>
      <c r="M54" s="6"/>
      <c r="N54" s="1"/>
      <c r="O54" s="1"/>
      <c r="P54" s="41"/>
      <c r="Q54" s="4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41"/>
      <c r="AH54" s="41"/>
      <c r="AI54" s="41"/>
      <c r="AJ54" s="41"/>
      <c r="AK54" s="41"/>
      <c r="AL54" s="41"/>
    </row>
    <row r="55" spans="1:38" ht="38.25">
      <c r="A55" s="101" t="s">
        <v>16</v>
      </c>
      <c r="B55" s="101" t="s">
        <v>567</v>
      </c>
      <c r="C55" s="101"/>
      <c r="D55" s="102" t="s">
        <v>579</v>
      </c>
      <c r="E55" s="101" t="s">
        <v>580</v>
      </c>
      <c r="F55" s="101" t="s">
        <v>581</v>
      </c>
      <c r="G55" s="101" t="s">
        <v>602</v>
      </c>
      <c r="H55" s="101" t="s">
        <v>583</v>
      </c>
      <c r="I55" s="101" t="s">
        <v>584</v>
      </c>
      <c r="J55" s="100" t="s">
        <v>585</v>
      </c>
      <c r="K55" s="100" t="s">
        <v>612</v>
      </c>
      <c r="L55" s="103" t="s">
        <v>587</v>
      </c>
      <c r="M55" s="149" t="s">
        <v>609</v>
      </c>
      <c r="N55" s="101" t="s">
        <v>610</v>
      </c>
      <c r="O55" s="101" t="s">
        <v>589</v>
      </c>
      <c r="P55" s="102" t="s">
        <v>590</v>
      </c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15" customHeight="1">
      <c r="A56" s="267">
        <v>1</v>
      </c>
      <c r="B56" s="268">
        <v>45168</v>
      </c>
      <c r="C56" s="269"/>
      <c r="D56" s="270" t="s">
        <v>891</v>
      </c>
      <c r="E56" s="269" t="s">
        <v>604</v>
      </c>
      <c r="F56" s="271" t="s">
        <v>911</v>
      </c>
      <c r="G56" s="269">
        <v>20</v>
      </c>
      <c r="H56" s="269">
        <v>23</v>
      </c>
      <c r="I56" s="271" t="s">
        <v>892</v>
      </c>
      <c r="J56" s="272" t="s">
        <v>912</v>
      </c>
      <c r="K56" s="273">
        <f t="shared" ref="K56" si="21">H56-F56</f>
        <v>-13.5</v>
      </c>
      <c r="L56" s="274">
        <v>50</v>
      </c>
      <c r="M56" s="275">
        <f t="shared" ref="M56" si="22">(K56*N56)-50</f>
        <v>-4100</v>
      </c>
      <c r="N56" s="273">
        <v>300</v>
      </c>
      <c r="O56" s="276" t="s">
        <v>605</v>
      </c>
      <c r="P56" s="277">
        <v>45170</v>
      </c>
      <c r="Q56" s="151"/>
      <c r="R56" s="151" t="s">
        <v>606</v>
      </c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</row>
    <row r="57" spans="1:38" ht="15" customHeight="1">
      <c r="A57" s="236">
        <v>2</v>
      </c>
      <c r="B57" s="237">
        <v>45168</v>
      </c>
      <c r="C57" s="238"/>
      <c r="D57" s="258" t="s">
        <v>894</v>
      </c>
      <c r="E57" s="238" t="s">
        <v>604</v>
      </c>
      <c r="F57" s="259" t="s">
        <v>895</v>
      </c>
      <c r="G57" s="238">
        <v>25</v>
      </c>
      <c r="H57" s="238"/>
      <c r="I57" s="259" t="s">
        <v>880</v>
      </c>
      <c r="J57" s="238" t="s">
        <v>593</v>
      </c>
      <c r="K57" s="236"/>
      <c r="L57" s="260"/>
      <c r="M57" s="261"/>
      <c r="N57" s="236"/>
      <c r="O57" s="238"/>
      <c r="P57" s="237"/>
      <c r="Q57" s="151"/>
      <c r="R57" s="151" t="s">
        <v>606</v>
      </c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</row>
    <row r="58" spans="1:38" ht="15" customHeight="1">
      <c r="A58" s="267">
        <v>3</v>
      </c>
      <c r="B58" s="268">
        <v>45173</v>
      </c>
      <c r="C58" s="269"/>
      <c r="D58" s="270" t="s">
        <v>927</v>
      </c>
      <c r="E58" s="269" t="s">
        <v>604</v>
      </c>
      <c r="F58" s="271" t="s">
        <v>947</v>
      </c>
      <c r="G58" s="269">
        <v>10</v>
      </c>
      <c r="H58" s="269">
        <v>13</v>
      </c>
      <c r="I58" s="271" t="s">
        <v>928</v>
      </c>
      <c r="J58" s="269" t="s">
        <v>955</v>
      </c>
      <c r="K58" s="292">
        <f t="shared" ref="K58:K59" si="23">H58-F58</f>
        <v>-23</v>
      </c>
      <c r="L58" s="274">
        <v>50</v>
      </c>
      <c r="M58" s="275">
        <f t="shared" ref="M58" si="24">(K58*N58)-50</f>
        <v>-970</v>
      </c>
      <c r="N58" s="273">
        <v>40</v>
      </c>
      <c r="O58" s="276" t="s">
        <v>605</v>
      </c>
      <c r="P58" s="277">
        <v>45174</v>
      </c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</row>
    <row r="59" spans="1:38" ht="15" customHeight="1">
      <c r="A59" s="241">
        <v>4</v>
      </c>
      <c r="B59" s="242">
        <v>45175</v>
      </c>
      <c r="C59" s="232"/>
      <c r="D59" s="290" t="s">
        <v>994</v>
      </c>
      <c r="E59" s="232" t="s">
        <v>604</v>
      </c>
      <c r="F59" s="291" t="s">
        <v>995</v>
      </c>
      <c r="G59" s="232">
        <v>35</v>
      </c>
      <c r="H59" s="232">
        <v>78</v>
      </c>
      <c r="I59" s="291" t="s">
        <v>996</v>
      </c>
      <c r="J59" s="283" t="s">
        <v>992</v>
      </c>
      <c r="K59" s="284">
        <f t="shared" si="23"/>
        <v>20</v>
      </c>
      <c r="L59" s="299">
        <v>50</v>
      </c>
      <c r="M59" s="285">
        <f t="shared" ref="M59" si="25">(K59*N59)-L59</f>
        <v>950</v>
      </c>
      <c r="N59" s="284">
        <v>50</v>
      </c>
      <c r="O59" s="109" t="s">
        <v>595</v>
      </c>
      <c r="P59" s="286">
        <v>45175</v>
      </c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</row>
    <row r="60" spans="1:38" ht="15" customHeight="1">
      <c r="A60" s="236"/>
      <c r="B60" s="237"/>
      <c r="C60" s="238"/>
      <c r="D60" s="258"/>
      <c r="E60" s="238"/>
      <c r="F60" s="259"/>
      <c r="G60" s="238"/>
      <c r="H60" s="238"/>
      <c r="I60" s="259"/>
      <c r="J60" s="238"/>
      <c r="K60" s="236"/>
      <c r="L60" s="260"/>
      <c r="M60" s="261"/>
      <c r="N60" s="236"/>
      <c r="O60" s="238"/>
      <c r="P60" s="237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</row>
    <row r="61" spans="1:38" ht="15" customHeight="1">
      <c r="A61" s="236"/>
      <c r="B61" s="237"/>
      <c r="C61" s="238"/>
      <c r="D61" s="258"/>
      <c r="E61" s="238"/>
      <c r="F61" s="259"/>
      <c r="G61" s="238"/>
      <c r="H61" s="238"/>
      <c r="I61" s="259"/>
      <c r="J61" s="238"/>
      <c r="K61" s="236"/>
      <c r="L61" s="260"/>
      <c r="M61" s="261"/>
      <c r="N61" s="236"/>
      <c r="O61" s="238"/>
      <c r="P61" s="237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</row>
    <row r="62" spans="1:38" ht="38.25" customHeight="1">
      <c r="A62" s="99" t="s">
        <v>617</v>
      </c>
      <c r="B62" s="160"/>
      <c r="C62" s="160"/>
      <c r="D62" s="161"/>
      <c r="E62" s="139"/>
      <c r="F62" s="6"/>
      <c r="G62" s="6"/>
      <c r="H62" s="140"/>
      <c r="I62" s="162"/>
      <c r="J62" s="1"/>
      <c r="K62" s="6"/>
      <c r="L62" s="6"/>
      <c r="M62" s="6"/>
      <c r="N62" s="1"/>
      <c r="O62" s="1"/>
      <c r="Q62" s="1"/>
      <c r="R62" s="6"/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"/>
      <c r="AI62" s="1"/>
      <c r="AJ62" s="6"/>
      <c r="AK62" s="1"/>
    </row>
    <row r="63" spans="1:38" ht="38.25">
      <c r="A63" s="100" t="s">
        <v>16</v>
      </c>
      <c r="B63" s="101" t="s">
        <v>567</v>
      </c>
      <c r="C63" s="101"/>
      <c r="D63" s="102" t="s">
        <v>579</v>
      </c>
      <c r="E63" s="101" t="s">
        <v>580</v>
      </c>
      <c r="F63" s="101" t="s">
        <v>581</v>
      </c>
      <c r="G63" s="101" t="s">
        <v>582</v>
      </c>
      <c r="H63" s="101" t="s">
        <v>583</v>
      </c>
      <c r="I63" s="101" t="s">
        <v>584</v>
      </c>
      <c r="J63" s="100" t="s">
        <v>585</v>
      </c>
      <c r="K63" s="143" t="s">
        <v>603</v>
      </c>
      <c r="L63" s="144" t="s">
        <v>587</v>
      </c>
      <c r="M63" s="103" t="s">
        <v>588</v>
      </c>
      <c r="N63" s="101" t="s">
        <v>589</v>
      </c>
      <c r="O63" s="102" t="s">
        <v>590</v>
      </c>
      <c r="P63" s="101" t="s">
        <v>591</v>
      </c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04">
        <v>1</v>
      </c>
      <c r="B64" s="105">
        <v>45169</v>
      </c>
      <c r="C64" s="154"/>
      <c r="D64" s="154" t="s">
        <v>896</v>
      </c>
      <c r="E64" s="104" t="s">
        <v>604</v>
      </c>
      <c r="F64" s="104" t="s">
        <v>905</v>
      </c>
      <c r="G64" s="104">
        <v>350</v>
      </c>
      <c r="H64" s="104"/>
      <c r="I64" s="104" t="s">
        <v>897</v>
      </c>
      <c r="J64" s="106" t="s">
        <v>593</v>
      </c>
      <c r="K64" s="106"/>
      <c r="L64" s="107"/>
      <c r="M64" s="108"/>
      <c r="N64" s="235"/>
      <c r="O64" s="240"/>
      <c r="P64" s="105"/>
      <c r="Q64" s="41"/>
      <c r="R64" s="41" t="s">
        <v>594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04">
        <v>2</v>
      </c>
      <c r="B65" s="105">
        <v>45173</v>
      </c>
      <c r="C65" s="154"/>
      <c r="D65" s="154" t="s">
        <v>168</v>
      </c>
      <c r="E65" s="104" t="s">
        <v>604</v>
      </c>
      <c r="F65" s="104" t="s">
        <v>925</v>
      </c>
      <c r="G65" s="104">
        <v>4790</v>
      </c>
      <c r="H65" s="104"/>
      <c r="I65" s="104" t="s">
        <v>926</v>
      </c>
      <c r="J65" s="106" t="s">
        <v>593</v>
      </c>
      <c r="K65" s="106"/>
      <c r="L65" s="107"/>
      <c r="M65" s="108"/>
      <c r="N65" s="235"/>
      <c r="O65" s="240"/>
      <c r="P65" s="10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04"/>
      <c r="B66" s="105"/>
      <c r="C66" s="154"/>
      <c r="D66" s="154"/>
      <c r="E66" s="104"/>
      <c r="F66" s="104"/>
      <c r="G66" s="104"/>
      <c r="H66" s="104"/>
      <c r="I66" s="104"/>
      <c r="J66" s="106"/>
      <c r="K66" s="106"/>
      <c r="L66" s="107"/>
      <c r="M66" s="108"/>
      <c r="N66" s="235"/>
      <c r="O66" s="240"/>
      <c r="P66" s="105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104"/>
      <c r="B67" s="105"/>
      <c r="C67" s="154"/>
      <c r="D67" s="154"/>
      <c r="E67" s="104"/>
      <c r="F67" s="104"/>
      <c r="G67" s="104"/>
      <c r="H67" s="104"/>
      <c r="I67" s="104"/>
      <c r="J67" s="106"/>
      <c r="K67" s="106"/>
      <c r="L67" s="107"/>
      <c r="M67" s="163"/>
      <c r="N67" s="106"/>
      <c r="O67" s="106"/>
      <c r="P67" s="105"/>
      <c r="R67" s="6"/>
      <c r="S67" s="1"/>
      <c r="T67" s="1"/>
      <c r="U67" s="1"/>
      <c r="V67" s="1"/>
      <c r="W67" s="1"/>
      <c r="X67" s="1"/>
      <c r="Y67" s="1"/>
    </row>
    <row r="68" spans="1:38" ht="12.75" customHeight="1">
      <c r="A68" s="125" t="s">
        <v>596</v>
      </c>
      <c r="B68" s="125"/>
      <c r="C68" s="125"/>
      <c r="D68" s="125"/>
      <c r="E68" s="41"/>
      <c r="F68" s="132" t="s">
        <v>598</v>
      </c>
      <c r="G68" s="60"/>
      <c r="H68" s="60"/>
      <c r="I68" s="60"/>
      <c r="J68" s="6"/>
      <c r="K68" s="145"/>
      <c r="L68" s="146"/>
      <c r="M68" s="6"/>
      <c r="N68" s="115"/>
      <c r="O68" s="164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38" ht="12.75" customHeight="1">
      <c r="A69" s="131" t="s">
        <v>597</v>
      </c>
      <c r="B69" s="125"/>
      <c r="C69" s="125"/>
      <c r="D69" s="125"/>
      <c r="E69" s="6"/>
      <c r="F69" s="132" t="s">
        <v>601</v>
      </c>
      <c r="G69" s="6"/>
      <c r="H69" s="6" t="s">
        <v>619</v>
      </c>
      <c r="I69" s="6"/>
      <c r="J69" s="1"/>
      <c r="K69" s="6"/>
      <c r="L69" s="6"/>
      <c r="M69" s="6"/>
      <c r="N69" s="1"/>
      <c r="O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31"/>
      <c r="B70" s="125"/>
      <c r="C70" s="125"/>
      <c r="D70" s="125"/>
      <c r="E70" s="6"/>
      <c r="F70" s="132"/>
      <c r="G70" s="6"/>
      <c r="H70" s="6"/>
      <c r="I70" s="6"/>
      <c r="J70" s="1"/>
      <c r="K70" s="6"/>
      <c r="L70" s="6"/>
      <c r="M70" s="6"/>
      <c r="N70" s="1"/>
      <c r="O70" s="1"/>
      <c r="Q70" s="1"/>
      <c r="R70" s="60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31"/>
      <c r="B71" s="125"/>
      <c r="C71" s="125"/>
      <c r="D71" s="125"/>
      <c r="E71" s="6"/>
      <c r="F71" s="132"/>
      <c r="G71" s="60"/>
      <c r="H71" s="41"/>
      <c r="I71" s="60"/>
      <c r="J71" s="6"/>
      <c r="K71" s="145"/>
      <c r="L71" s="146"/>
      <c r="M71" s="6"/>
      <c r="N71" s="115"/>
      <c r="O71" s="147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31"/>
      <c r="B72" s="125"/>
      <c r="C72" s="125"/>
      <c r="D72" s="125"/>
      <c r="E72" s="6"/>
      <c r="F72" s="132"/>
      <c r="G72" s="60"/>
      <c r="H72" s="41"/>
      <c r="I72" s="60"/>
      <c r="J72" s="6"/>
      <c r="K72" s="145"/>
      <c r="L72" s="146"/>
      <c r="M72" s="6"/>
      <c r="N72" s="115"/>
      <c r="O72" s="147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31"/>
      <c r="B73" s="125"/>
      <c r="C73" s="125"/>
      <c r="D73" s="125"/>
      <c r="E73" s="6"/>
      <c r="F73" s="132"/>
      <c r="G73" s="60"/>
      <c r="H73" s="41"/>
      <c r="I73" s="60"/>
      <c r="J73" s="6"/>
      <c r="K73" s="145"/>
      <c r="L73" s="146"/>
      <c r="M73" s="6"/>
      <c r="N73" s="115"/>
      <c r="O73" s="147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31"/>
      <c r="B74" s="125"/>
      <c r="C74" s="125"/>
      <c r="D74" s="125"/>
      <c r="E74" s="6"/>
      <c r="F74" s="132"/>
      <c r="G74" s="60"/>
      <c r="H74" s="41"/>
      <c r="I74" s="60"/>
      <c r="J74" s="6"/>
      <c r="K74" s="145"/>
      <c r="L74" s="146"/>
      <c r="M74" s="6"/>
      <c r="N74" s="115"/>
      <c r="O74" s="147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31"/>
      <c r="B75" s="125"/>
      <c r="C75" s="125"/>
      <c r="D75" s="125"/>
      <c r="E75" s="6"/>
      <c r="F75" s="132"/>
      <c r="G75" s="60"/>
      <c r="H75" s="41"/>
      <c r="I75" s="60"/>
      <c r="J75" s="6"/>
      <c r="K75" s="145"/>
      <c r="L75" s="146"/>
      <c r="M75" s="6"/>
      <c r="N75" s="115"/>
      <c r="O75" s="147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31"/>
      <c r="B76" s="125"/>
      <c r="C76" s="125"/>
      <c r="D76" s="125"/>
      <c r="E76" s="6"/>
      <c r="F76" s="132"/>
      <c r="G76" s="60"/>
      <c r="H76" s="41"/>
      <c r="I76" s="60"/>
      <c r="J76" s="6"/>
      <c r="K76" s="145"/>
      <c r="L76" s="146"/>
      <c r="M76" s="6"/>
      <c r="N76" s="115"/>
      <c r="O76" s="147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60"/>
      <c r="B77" s="114"/>
      <c r="C77" s="114"/>
      <c r="D77" s="41"/>
      <c r="E77" s="60"/>
      <c r="F77" s="60"/>
      <c r="G77" s="60"/>
      <c r="H77" s="41"/>
      <c r="I77" s="60"/>
      <c r="J77" s="6"/>
      <c r="K77" s="145"/>
      <c r="L77" s="146"/>
      <c r="M77" s="6"/>
      <c r="N77" s="115"/>
      <c r="O77" s="147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41"/>
      <c r="B78" s="165" t="s">
        <v>620</v>
      </c>
      <c r="C78" s="165"/>
      <c r="D78" s="165"/>
      <c r="E78" s="165"/>
      <c r="F78" s="6"/>
      <c r="G78" s="6"/>
      <c r="H78" s="141"/>
      <c r="I78" s="6"/>
      <c r="J78" s="141"/>
      <c r="K78" s="142"/>
      <c r="L78" s="6"/>
      <c r="M78" s="6"/>
      <c r="N78" s="1"/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00" t="s">
        <v>16</v>
      </c>
      <c r="B79" s="101" t="s">
        <v>567</v>
      </c>
      <c r="C79" s="101"/>
      <c r="D79" s="102" t="s">
        <v>579</v>
      </c>
      <c r="E79" s="101" t="s">
        <v>580</v>
      </c>
      <c r="F79" s="101" t="s">
        <v>581</v>
      </c>
      <c r="G79" s="101" t="s">
        <v>621</v>
      </c>
      <c r="H79" s="101" t="s">
        <v>622</v>
      </c>
      <c r="I79" s="101" t="s">
        <v>584</v>
      </c>
      <c r="J79" s="166" t="s">
        <v>585</v>
      </c>
      <c r="K79" s="101" t="s">
        <v>586</v>
      </c>
      <c r="L79" s="101" t="s">
        <v>623</v>
      </c>
      <c r="M79" s="101" t="s">
        <v>589</v>
      </c>
      <c r="N79" s="102" t="s">
        <v>590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67">
        <v>1</v>
      </c>
      <c r="B80" s="168">
        <v>41579</v>
      </c>
      <c r="C80" s="168"/>
      <c r="D80" s="169" t="s">
        <v>624</v>
      </c>
      <c r="E80" s="170" t="s">
        <v>592</v>
      </c>
      <c r="F80" s="171">
        <v>82</v>
      </c>
      <c r="G80" s="170" t="s">
        <v>625</v>
      </c>
      <c r="H80" s="170">
        <v>100</v>
      </c>
      <c r="I80" s="172">
        <v>100</v>
      </c>
      <c r="J80" s="173" t="s">
        <v>626</v>
      </c>
      <c r="K80" s="174">
        <f t="shared" ref="K80:K132" si="26">H80-F80</f>
        <v>18</v>
      </c>
      <c r="L80" s="175">
        <f t="shared" ref="L80:L132" si="27">K80/F80</f>
        <v>0.21951219512195122</v>
      </c>
      <c r="M80" s="170" t="s">
        <v>595</v>
      </c>
      <c r="N80" s="176">
        <v>42657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67">
        <v>2</v>
      </c>
      <c r="B81" s="168">
        <v>41794</v>
      </c>
      <c r="C81" s="168"/>
      <c r="D81" s="169" t="s">
        <v>627</v>
      </c>
      <c r="E81" s="170" t="s">
        <v>604</v>
      </c>
      <c r="F81" s="171">
        <v>257</v>
      </c>
      <c r="G81" s="170" t="s">
        <v>625</v>
      </c>
      <c r="H81" s="170">
        <v>300</v>
      </c>
      <c r="I81" s="172">
        <v>300</v>
      </c>
      <c r="J81" s="173" t="s">
        <v>626</v>
      </c>
      <c r="K81" s="174">
        <f t="shared" si="26"/>
        <v>43</v>
      </c>
      <c r="L81" s="175">
        <f t="shared" si="27"/>
        <v>0.16731517509727625</v>
      </c>
      <c r="M81" s="170" t="s">
        <v>595</v>
      </c>
      <c r="N81" s="176">
        <v>41822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67">
        <v>3</v>
      </c>
      <c r="B82" s="168">
        <v>41828</v>
      </c>
      <c r="C82" s="168"/>
      <c r="D82" s="169" t="s">
        <v>628</v>
      </c>
      <c r="E82" s="170" t="s">
        <v>604</v>
      </c>
      <c r="F82" s="171">
        <v>393</v>
      </c>
      <c r="G82" s="170" t="s">
        <v>625</v>
      </c>
      <c r="H82" s="170">
        <v>468</v>
      </c>
      <c r="I82" s="172">
        <v>468</v>
      </c>
      <c r="J82" s="173" t="s">
        <v>626</v>
      </c>
      <c r="K82" s="174">
        <f t="shared" si="26"/>
        <v>75</v>
      </c>
      <c r="L82" s="175">
        <f t="shared" si="27"/>
        <v>0.19083969465648856</v>
      </c>
      <c r="M82" s="170" t="s">
        <v>595</v>
      </c>
      <c r="N82" s="176">
        <v>41863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67">
        <v>4</v>
      </c>
      <c r="B83" s="168">
        <v>41857</v>
      </c>
      <c r="C83" s="168"/>
      <c r="D83" s="169" t="s">
        <v>629</v>
      </c>
      <c r="E83" s="170" t="s">
        <v>604</v>
      </c>
      <c r="F83" s="171">
        <v>205</v>
      </c>
      <c r="G83" s="170" t="s">
        <v>625</v>
      </c>
      <c r="H83" s="170">
        <v>275</v>
      </c>
      <c r="I83" s="172">
        <v>250</v>
      </c>
      <c r="J83" s="173" t="s">
        <v>626</v>
      </c>
      <c r="K83" s="174">
        <f t="shared" si="26"/>
        <v>70</v>
      </c>
      <c r="L83" s="175">
        <f t="shared" si="27"/>
        <v>0.34146341463414637</v>
      </c>
      <c r="M83" s="170" t="s">
        <v>595</v>
      </c>
      <c r="N83" s="176">
        <v>41962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67">
        <v>5</v>
      </c>
      <c r="B84" s="168">
        <v>41886</v>
      </c>
      <c r="C84" s="168"/>
      <c r="D84" s="169" t="s">
        <v>630</v>
      </c>
      <c r="E84" s="170" t="s">
        <v>604</v>
      </c>
      <c r="F84" s="171">
        <v>162</v>
      </c>
      <c r="G84" s="170" t="s">
        <v>625</v>
      </c>
      <c r="H84" s="170">
        <v>190</v>
      </c>
      <c r="I84" s="172">
        <v>190</v>
      </c>
      <c r="J84" s="173" t="s">
        <v>626</v>
      </c>
      <c r="K84" s="174">
        <f t="shared" si="26"/>
        <v>28</v>
      </c>
      <c r="L84" s="175">
        <f t="shared" si="27"/>
        <v>0.1728395061728395</v>
      </c>
      <c r="M84" s="170" t="s">
        <v>595</v>
      </c>
      <c r="N84" s="176">
        <v>42006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67">
        <v>6</v>
      </c>
      <c r="B85" s="168">
        <v>41886</v>
      </c>
      <c r="C85" s="168"/>
      <c r="D85" s="169" t="s">
        <v>631</v>
      </c>
      <c r="E85" s="170" t="s">
        <v>604</v>
      </c>
      <c r="F85" s="171">
        <v>75</v>
      </c>
      <c r="G85" s="170" t="s">
        <v>625</v>
      </c>
      <c r="H85" s="170">
        <v>91.5</v>
      </c>
      <c r="I85" s="172" t="s">
        <v>618</v>
      </c>
      <c r="J85" s="173" t="s">
        <v>632</v>
      </c>
      <c r="K85" s="174">
        <f t="shared" si="26"/>
        <v>16.5</v>
      </c>
      <c r="L85" s="175">
        <f t="shared" si="27"/>
        <v>0.22</v>
      </c>
      <c r="M85" s="170" t="s">
        <v>595</v>
      </c>
      <c r="N85" s="176">
        <v>41954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67">
        <v>7</v>
      </c>
      <c r="B86" s="168">
        <v>41913</v>
      </c>
      <c r="C86" s="168"/>
      <c r="D86" s="169" t="s">
        <v>633</v>
      </c>
      <c r="E86" s="170" t="s">
        <v>604</v>
      </c>
      <c r="F86" s="171">
        <v>850</v>
      </c>
      <c r="G86" s="170" t="s">
        <v>625</v>
      </c>
      <c r="H86" s="170">
        <v>982.5</v>
      </c>
      <c r="I86" s="172">
        <v>1050</v>
      </c>
      <c r="J86" s="173" t="s">
        <v>634</v>
      </c>
      <c r="K86" s="174">
        <f t="shared" si="26"/>
        <v>132.5</v>
      </c>
      <c r="L86" s="175">
        <f t="shared" si="27"/>
        <v>0.15588235294117647</v>
      </c>
      <c r="M86" s="170" t="s">
        <v>595</v>
      </c>
      <c r="N86" s="176">
        <v>42039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67">
        <v>8</v>
      </c>
      <c r="B87" s="168">
        <v>41913</v>
      </c>
      <c r="C87" s="168"/>
      <c r="D87" s="169" t="s">
        <v>635</v>
      </c>
      <c r="E87" s="170" t="s">
        <v>604</v>
      </c>
      <c r="F87" s="171">
        <v>475</v>
      </c>
      <c r="G87" s="170" t="s">
        <v>625</v>
      </c>
      <c r="H87" s="170">
        <v>515</v>
      </c>
      <c r="I87" s="172">
        <v>600</v>
      </c>
      <c r="J87" s="173" t="s">
        <v>636</v>
      </c>
      <c r="K87" s="174">
        <f t="shared" si="26"/>
        <v>40</v>
      </c>
      <c r="L87" s="175">
        <f t="shared" si="27"/>
        <v>8.4210526315789472E-2</v>
      </c>
      <c r="M87" s="170" t="s">
        <v>595</v>
      </c>
      <c r="N87" s="176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67">
        <v>9</v>
      </c>
      <c r="B88" s="168">
        <v>41913</v>
      </c>
      <c r="C88" s="168"/>
      <c r="D88" s="169" t="s">
        <v>637</v>
      </c>
      <c r="E88" s="170" t="s">
        <v>604</v>
      </c>
      <c r="F88" s="171">
        <v>86</v>
      </c>
      <c r="G88" s="170" t="s">
        <v>625</v>
      </c>
      <c r="H88" s="170">
        <v>99</v>
      </c>
      <c r="I88" s="172">
        <v>140</v>
      </c>
      <c r="J88" s="173" t="s">
        <v>638</v>
      </c>
      <c r="K88" s="174">
        <f t="shared" si="26"/>
        <v>13</v>
      </c>
      <c r="L88" s="175">
        <f t="shared" si="27"/>
        <v>0.15116279069767441</v>
      </c>
      <c r="M88" s="170" t="s">
        <v>595</v>
      </c>
      <c r="N88" s="176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67">
        <v>10</v>
      </c>
      <c r="B89" s="168">
        <v>41926</v>
      </c>
      <c r="C89" s="168"/>
      <c r="D89" s="169" t="s">
        <v>639</v>
      </c>
      <c r="E89" s="170" t="s">
        <v>604</v>
      </c>
      <c r="F89" s="171">
        <v>496.6</v>
      </c>
      <c r="G89" s="170" t="s">
        <v>625</v>
      </c>
      <c r="H89" s="170">
        <v>621</v>
      </c>
      <c r="I89" s="172">
        <v>580</v>
      </c>
      <c r="J89" s="173" t="s">
        <v>626</v>
      </c>
      <c r="K89" s="174">
        <f t="shared" si="26"/>
        <v>124.39999999999998</v>
      </c>
      <c r="L89" s="175">
        <f t="shared" si="27"/>
        <v>0.25050342327829234</v>
      </c>
      <c r="M89" s="170" t="s">
        <v>595</v>
      </c>
      <c r="N89" s="176">
        <v>42605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67">
        <v>11</v>
      </c>
      <c r="B90" s="168">
        <v>41926</v>
      </c>
      <c r="C90" s="168"/>
      <c r="D90" s="169" t="s">
        <v>640</v>
      </c>
      <c r="E90" s="170" t="s">
        <v>604</v>
      </c>
      <c r="F90" s="171">
        <v>2481.9</v>
      </c>
      <c r="G90" s="170" t="s">
        <v>625</v>
      </c>
      <c r="H90" s="170">
        <v>2840</v>
      </c>
      <c r="I90" s="172">
        <v>2870</v>
      </c>
      <c r="J90" s="173" t="s">
        <v>641</v>
      </c>
      <c r="K90" s="174">
        <f t="shared" si="26"/>
        <v>358.09999999999991</v>
      </c>
      <c r="L90" s="175">
        <f t="shared" si="27"/>
        <v>0.14428462065353154</v>
      </c>
      <c r="M90" s="170" t="s">
        <v>595</v>
      </c>
      <c r="N90" s="176">
        <v>42017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67">
        <v>12</v>
      </c>
      <c r="B91" s="168">
        <v>41928</v>
      </c>
      <c r="C91" s="168"/>
      <c r="D91" s="169" t="s">
        <v>642</v>
      </c>
      <c r="E91" s="170" t="s">
        <v>604</v>
      </c>
      <c r="F91" s="171">
        <v>84.5</v>
      </c>
      <c r="G91" s="170" t="s">
        <v>625</v>
      </c>
      <c r="H91" s="170">
        <v>93</v>
      </c>
      <c r="I91" s="172">
        <v>110</v>
      </c>
      <c r="J91" s="173" t="s">
        <v>643</v>
      </c>
      <c r="K91" s="174">
        <f t="shared" si="26"/>
        <v>8.5</v>
      </c>
      <c r="L91" s="175">
        <f t="shared" si="27"/>
        <v>0.10059171597633136</v>
      </c>
      <c r="M91" s="170" t="s">
        <v>595</v>
      </c>
      <c r="N91" s="176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67">
        <v>13</v>
      </c>
      <c r="B92" s="168">
        <v>41928</v>
      </c>
      <c r="C92" s="168"/>
      <c r="D92" s="169" t="s">
        <v>644</v>
      </c>
      <c r="E92" s="170" t="s">
        <v>604</v>
      </c>
      <c r="F92" s="171">
        <v>401</v>
      </c>
      <c r="G92" s="170" t="s">
        <v>625</v>
      </c>
      <c r="H92" s="170">
        <v>428</v>
      </c>
      <c r="I92" s="172">
        <v>450</v>
      </c>
      <c r="J92" s="173" t="s">
        <v>645</v>
      </c>
      <c r="K92" s="174">
        <f t="shared" si="26"/>
        <v>27</v>
      </c>
      <c r="L92" s="175">
        <f t="shared" si="27"/>
        <v>6.7331670822942641E-2</v>
      </c>
      <c r="M92" s="170" t="s">
        <v>595</v>
      </c>
      <c r="N92" s="176">
        <v>42020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67">
        <v>14</v>
      </c>
      <c r="B93" s="168">
        <v>41928</v>
      </c>
      <c r="C93" s="168"/>
      <c r="D93" s="169" t="s">
        <v>646</v>
      </c>
      <c r="E93" s="170" t="s">
        <v>604</v>
      </c>
      <c r="F93" s="171">
        <v>101</v>
      </c>
      <c r="G93" s="170" t="s">
        <v>625</v>
      </c>
      <c r="H93" s="170">
        <v>112</v>
      </c>
      <c r="I93" s="172">
        <v>120</v>
      </c>
      <c r="J93" s="173" t="s">
        <v>647</v>
      </c>
      <c r="K93" s="174">
        <f t="shared" si="26"/>
        <v>11</v>
      </c>
      <c r="L93" s="175">
        <f t="shared" si="27"/>
        <v>0.10891089108910891</v>
      </c>
      <c r="M93" s="170" t="s">
        <v>595</v>
      </c>
      <c r="N93" s="176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67">
        <v>15</v>
      </c>
      <c r="B94" s="168">
        <v>41954</v>
      </c>
      <c r="C94" s="168"/>
      <c r="D94" s="169" t="s">
        <v>648</v>
      </c>
      <c r="E94" s="170" t="s">
        <v>604</v>
      </c>
      <c r="F94" s="171">
        <v>59</v>
      </c>
      <c r="G94" s="170" t="s">
        <v>625</v>
      </c>
      <c r="H94" s="170">
        <v>76</v>
      </c>
      <c r="I94" s="172">
        <v>76</v>
      </c>
      <c r="J94" s="173" t="s">
        <v>626</v>
      </c>
      <c r="K94" s="174">
        <f t="shared" si="26"/>
        <v>17</v>
      </c>
      <c r="L94" s="175">
        <f t="shared" si="27"/>
        <v>0.28813559322033899</v>
      </c>
      <c r="M94" s="170" t="s">
        <v>595</v>
      </c>
      <c r="N94" s="176">
        <v>43032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67">
        <v>16</v>
      </c>
      <c r="B95" s="168">
        <v>41954</v>
      </c>
      <c r="C95" s="168"/>
      <c r="D95" s="169" t="s">
        <v>637</v>
      </c>
      <c r="E95" s="170" t="s">
        <v>604</v>
      </c>
      <c r="F95" s="171">
        <v>99</v>
      </c>
      <c r="G95" s="170" t="s">
        <v>625</v>
      </c>
      <c r="H95" s="170">
        <v>120</v>
      </c>
      <c r="I95" s="172">
        <v>120</v>
      </c>
      <c r="J95" s="173" t="s">
        <v>614</v>
      </c>
      <c r="K95" s="174">
        <f t="shared" si="26"/>
        <v>21</v>
      </c>
      <c r="L95" s="175">
        <f t="shared" si="27"/>
        <v>0.21212121212121213</v>
      </c>
      <c r="M95" s="170" t="s">
        <v>595</v>
      </c>
      <c r="N95" s="176">
        <v>41960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67">
        <v>17</v>
      </c>
      <c r="B96" s="168">
        <v>41956</v>
      </c>
      <c r="C96" s="168"/>
      <c r="D96" s="169" t="s">
        <v>649</v>
      </c>
      <c r="E96" s="170" t="s">
        <v>604</v>
      </c>
      <c r="F96" s="171">
        <v>22</v>
      </c>
      <c r="G96" s="170" t="s">
        <v>625</v>
      </c>
      <c r="H96" s="170">
        <v>33.549999999999997</v>
      </c>
      <c r="I96" s="172">
        <v>32</v>
      </c>
      <c r="J96" s="173" t="s">
        <v>650</v>
      </c>
      <c r="K96" s="174">
        <f t="shared" si="26"/>
        <v>11.549999999999997</v>
      </c>
      <c r="L96" s="175">
        <f t="shared" si="27"/>
        <v>0.52499999999999991</v>
      </c>
      <c r="M96" s="170" t="s">
        <v>595</v>
      </c>
      <c r="N96" s="176">
        <v>42188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67">
        <v>18</v>
      </c>
      <c r="B97" s="168">
        <v>41976</v>
      </c>
      <c r="C97" s="168"/>
      <c r="D97" s="169" t="s">
        <v>651</v>
      </c>
      <c r="E97" s="170" t="s">
        <v>604</v>
      </c>
      <c r="F97" s="171">
        <v>440</v>
      </c>
      <c r="G97" s="170" t="s">
        <v>625</v>
      </c>
      <c r="H97" s="170">
        <v>520</v>
      </c>
      <c r="I97" s="172">
        <v>520</v>
      </c>
      <c r="J97" s="173" t="s">
        <v>652</v>
      </c>
      <c r="K97" s="174">
        <f t="shared" si="26"/>
        <v>80</v>
      </c>
      <c r="L97" s="175">
        <f t="shared" si="27"/>
        <v>0.18181818181818182</v>
      </c>
      <c r="M97" s="170" t="s">
        <v>595</v>
      </c>
      <c r="N97" s="176">
        <v>42208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67">
        <v>19</v>
      </c>
      <c r="B98" s="168">
        <v>41976</v>
      </c>
      <c r="C98" s="168"/>
      <c r="D98" s="169" t="s">
        <v>653</v>
      </c>
      <c r="E98" s="170" t="s">
        <v>604</v>
      </c>
      <c r="F98" s="171">
        <v>360</v>
      </c>
      <c r="G98" s="170" t="s">
        <v>625</v>
      </c>
      <c r="H98" s="170">
        <v>427</v>
      </c>
      <c r="I98" s="172">
        <v>425</v>
      </c>
      <c r="J98" s="173" t="s">
        <v>654</v>
      </c>
      <c r="K98" s="174">
        <f t="shared" si="26"/>
        <v>67</v>
      </c>
      <c r="L98" s="175">
        <f t="shared" si="27"/>
        <v>0.18611111111111112</v>
      </c>
      <c r="M98" s="170" t="s">
        <v>595</v>
      </c>
      <c r="N98" s="176">
        <v>42058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67">
        <v>20</v>
      </c>
      <c r="B99" s="168">
        <v>42012</v>
      </c>
      <c r="C99" s="168"/>
      <c r="D99" s="169" t="s">
        <v>655</v>
      </c>
      <c r="E99" s="170" t="s">
        <v>604</v>
      </c>
      <c r="F99" s="171">
        <v>360</v>
      </c>
      <c r="G99" s="170" t="s">
        <v>625</v>
      </c>
      <c r="H99" s="170">
        <v>455</v>
      </c>
      <c r="I99" s="172">
        <v>420</v>
      </c>
      <c r="J99" s="173" t="s">
        <v>656</v>
      </c>
      <c r="K99" s="174">
        <f t="shared" si="26"/>
        <v>95</v>
      </c>
      <c r="L99" s="175">
        <f t="shared" si="27"/>
        <v>0.2638888888888889</v>
      </c>
      <c r="M99" s="170" t="s">
        <v>595</v>
      </c>
      <c r="N99" s="176">
        <v>42024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67">
        <v>21</v>
      </c>
      <c r="B100" s="168">
        <v>42012</v>
      </c>
      <c r="C100" s="168"/>
      <c r="D100" s="169" t="s">
        <v>657</v>
      </c>
      <c r="E100" s="170" t="s">
        <v>604</v>
      </c>
      <c r="F100" s="171">
        <v>130</v>
      </c>
      <c r="G100" s="170"/>
      <c r="H100" s="170">
        <v>175.5</v>
      </c>
      <c r="I100" s="172">
        <v>165</v>
      </c>
      <c r="J100" s="173" t="s">
        <v>658</v>
      </c>
      <c r="K100" s="174">
        <f t="shared" si="26"/>
        <v>45.5</v>
      </c>
      <c r="L100" s="175">
        <f t="shared" si="27"/>
        <v>0.35</v>
      </c>
      <c r="M100" s="170" t="s">
        <v>595</v>
      </c>
      <c r="N100" s="176">
        <v>43088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67">
        <v>22</v>
      </c>
      <c r="B101" s="168">
        <v>42040</v>
      </c>
      <c r="C101" s="168"/>
      <c r="D101" s="169" t="s">
        <v>404</v>
      </c>
      <c r="E101" s="170" t="s">
        <v>592</v>
      </c>
      <c r="F101" s="171">
        <v>98</v>
      </c>
      <c r="G101" s="170"/>
      <c r="H101" s="170">
        <v>120</v>
      </c>
      <c r="I101" s="172">
        <v>120</v>
      </c>
      <c r="J101" s="173" t="s">
        <v>626</v>
      </c>
      <c r="K101" s="174">
        <f t="shared" si="26"/>
        <v>22</v>
      </c>
      <c r="L101" s="175">
        <f t="shared" si="27"/>
        <v>0.22448979591836735</v>
      </c>
      <c r="M101" s="170" t="s">
        <v>595</v>
      </c>
      <c r="N101" s="176">
        <v>42753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7">
        <v>23</v>
      </c>
      <c r="B102" s="168">
        <v>42040</v>
      </c>
      <c r="C102" s="168"/>
      <c r="D102" s="169" t="s">
        <v>659</v>
      </c>
      <c r="E102" s="170" t="s">
        <v>592</v>
      </c>
      <c r="F102" s="171">
        <v>196</v>
      </c>
      <c r="G102" s="170"/>
      <c r="H102" s="170">
        <v>262</v>
      </c>
      <c r="I102" s="172">
        <v>255</v>
      </c>
      <c r="J102" s="173" t="s">
        <v>626</v>
      </c>
      <c r="K102" s="174">
        <f t="shared" si="26"/>
        <v>66</v>
      </c>
      <c r="L102" s="175">
        <f t="shared" si="27"/>
        <v>0.33673469387755101</v>
      </c>
      <c r="M102" s="170" t="s">
        <v>595</v>
      </c>
      <c r="N102" s="176">
        <v>42599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7">
        <v>24</v>
      </c>
      <c r="B103" s="178">
        <v>42067</v>
      </c>
      <c r="C103" s="178"/>
      <c r="D103" s="179" t="s">
        <v>403</v>
      </c>
      <c r="E103" s="180" t="s">
        <v>592</v>
      </c>
      <c r="F103" s="181">
        <v>235</v>
      </c>
      <c r="G103" s="181"/>
      <c r="H103" s="182">
        <v>77</v>
      </c>
      <c r="I103" s="182" t="s">
        <v>660</v>
      </c>
      <c r="J103" s="183" t="s">
        <v>661</v>
      </c>
      <c r="K103" s="184">
        <f t="shared" si="26"/>
        <v>-158</v>
      </c>
      <c r="L103" s="185">
        <f t="shared" si="27"/>
        <v>-0.67234042553191486</v>
      </c>
      <c r="M103" s="181" t="s">
        <v>605</v>
      </c>
      <c r="N103" s="178">
        <v>43522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67">
        <v>25</v>
      </c>
      <c r="B104" s="168">
        <v>42067</v>
      </c>
      <c r="C104" s="168"/>
      <c r="D104" s="169" t="s">
        <v>662</v>
      </c>
      <c r="E104" s="170" t="s">
        <v>592</v>
      </c>
      <c r="F104" s="171">
        <v>185</v>
      </c>
      <c r="G104" s="170"/>
      <c r="H104" s="170">
        <v>224</v>
      </c>
      <c r="I104" s="172" t="s">
        <v>663</v>
      </c>
      <c r="J104" s="173" t="s">
        <v>626</v>
      </c>
      <c r="K104" s="174">
        <f t="shared" si="26"/>
        <v>39</v>
      </c>
      <c r="L104" s="175">
        <f t="shared" si="27"/>
        <v>0.21081081081081082</v>
      </c>
      <c r="M104" s="170" t="s">
        <v>595</v>
      </c>
      <c r="N104" s="176">
        <v>42647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7">
        <v>26</v>
      </c>
      <c r="B105" s="178">
        <v>42090</v>
      </c>
      <c r="C105" s="178"/>
      <c r="D105" s="186" t="s">
        <v>664</v>
      </c>
      <c r="E105" s="181" t="s">
        <v>592</v>
      </c>
      <c r="F105" s="181">
        <v>49.5</v>
      </c>
      <c r="G105" s="182"/>
      <c r="H105" s="182">
        <v>15.85</v>
      </c>
      <c r="I105" s="182">
        <v>67</v>
      </c>
      <c r="J105" s="183" t="s">
        <v>665</v>
      </c>
      <c r="K105" s="182">
        <f t="shared" si="26"/>
        <v>-33.65</v>
      </c>
      <c r="L105" s="187">
        <f t="shared" si="27"/>
        <v>-0.67979797979797973</v>
      </c>
      <c r="M105" s="181" t="s">
        <v>605</v>
      </c>
      <c r="N105" s="188">
        <v>43627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67">
        <v>27</v>
      </c>
      <c r="B106" s="168">
        <v>42093</v>
      </c>
      <c r="C106" s="168"/>
      <c r="D106" s="169" t="s">
        <v>666</v>
      </c>
      <c r="E106" s="170" t="s">
        <v>592</v>
      </c>
      <c r="F106" s="171">
        <v>183.5</v>
      </c>
      <c r="G106" s="170"/>
      <c r="H106" s="170">
        <v>219</v>
      </c>
      <c r="I106" s="172">
        <v>218</v>
      </c>
      <c r="J106" s="173" t="s">
        <v>667</v>
      </c>
      <c r="K106" s="174">
        <f t="shared" si="26"/>
        <v>35.5</v>
      </c>
      <c r="L106" s="175">
        <f t="shared" si="27"/>
        <v>0.19346049046321526</v>
      </c>
      <c r="M106" s="170" t="s">
        <v>595</v>
      </c>
      <c r="N106" s="176">
        <v>42103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67">
        <v>28</v>
      </c>
      <c r="B107" s="168">
        <v>42114</v>
      </c>
      <c r="C107" s="168"/>
      <c r="D107" s="169" t="s">
        <v>668</v>
      </c>
      <c r="E107" s="170" t="s">
        <v>592</v>
      </c>
      <c r="F107" s="171">
        <f>(227+237)/2</f>
        <v>232</v>
      </c>
      <c r="G107" s="170"/>
      <c r="H107" s="170">
        <v>298</v>
      </c>
      <c r="I107" s="172">
        <v>298</v>
      </c>
      <c r="J107" s="173" t="s">
        <v>626</v>
      </c>
      <c r="K107" s="174">
        <f t="shared" si="26"/>
        <v>66</v>
      </c>
      <c r="L107" s="175">
        <f t="shared" si="27"/>
        <v>0.28448275862068967</v>
      </c>
      <c r="M107" s="170" t="s">
        <v>595</v>
      </c>
      <c r="N107" s="176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67">
        <v>29</v>
      </c>
      <c r="B108" s="168">
        <v>42128</v>
      </c>
      <c r="C108" s="168"/>
      <c r="D108" s="169" t="s">
        <v>669</v>
      </c>
      <c r="E108" s="170" t="s">
        <v>604</v>
      </c>
      <c r="F108" s="171">
        <v>385</v>
      </c>
      <c r="G108" s="170"/>
      <c r="H108" s="170">
        <f>212.5+331</f>
        <v>543.5</v>
      </c>
      <c r="I108" s="172">
        <v>510</v>
      </c>
      <c r="J108" s="173" t="s">
        <v>670</v>
      </c>
      <c r="K108" s="174">
        <f t="shared" si="26"/>
        <v>158.5</v>
      </c>
      <c r="L108" s="175">
        <f t="shared" si="27"/>
        <v>0.41168831168831171</v>
      </c>
      <c r="M108" s="170" t="s">
        <v>595</v>
      </c>
      <c r="N108" s="176">
        <v>42235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67">
        <v>30</v>
      </c>
      <c r="B109" s="168">
        <v>42128</v>
      </c>
      <c r="C109" s="168"/>
      <c r="D109" s="169" t="s">
        <v>671</v>
      </c>
      <c r="E109" s="170" t="s">
        <v>604</v>
      </c>
      <c r="F109" s="171">
        <v>115.5</v>
      </c>
      <c r="G109" s="170"/>
      <c r="H109" s="170">
        <v>146</v>
      </c>
      <c r="I109" s="172">
        <v>142</v>
      </c>
      <c r="J109" s="173" t="s">
        <v>672</v>
      </c>
      <c r="K109" s="174">
        <f t="shared" si="26"/>
        <v>30.5</v>
      </c>
      <c r="L109" s="175">
        <f t="shared" si="27"/>
        <v>0.26406926406926406</v>
      </c>
      <c r="M109" s="170" t="s">
        <v>595</v>
      </c>
      <c r="N109" s="176">
        <v>42202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67">
        <v>31</v>
      </c>
      <c r="B110" s="168">
        <v>42151</v>
      </c>
      <c r="C110" s="168"/>
      <c r="D110" s="169" t="s">
        <v>541</v>
      </c>
      <c r="E110" s="170" t="s">
        <v>604</v>
      </c>
      <c r="F110" s="171">
        <v>237.5</v>
      </c>
      <c r="G110" s="170"/>
      <c r="H110" s="170">
        <v>279.5</v>
      </c>
      <c r="I110" s="172">
        <v>278</v>
      </c>
      <c r="J110" s="173" t="s">
        <v>626</v>
      </c>
      <c r="K110" s="174">
        <f t="shared" si="26"/>
        <v>42</v>
      </c>
      <c r="L110" s="175">
        <f t="shared" si="27"/>
        <v>0.17684210526315788</v>
      </c>
      <c r="M110" s="170" t="s">
        <v>595</v>
      </c>
      <c r="N110" s="176">
        <v>42222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67">
        <v>32</v>
      </c>
      <c r="B111" s="168">
        <v>42174</v>
      </c>
      <c r="C111" s="168"/>
      <c r="D111" s="169" t="s">
        <v>644</v>
      </c>
      <c r="E111" s="170" t="s">
        <v>592</v>
      </c>
      <c r="F111" s="171">
        <v>340</v>
      </c>
      <c r="G111" s="170"/>
      <c r="H111" s="170">
        <v>448</v>
      </c>
      <c r="I111" s="172">
        <v>448</v>
      </c>
      <c r="J111" s="173" t="s">
        <v>626</v>
      </c>
      <c r="K111" s="174">
        <f t="shared" si="26"/>
        <v>108</v>
      </c>
      <c r="L111" s="175">
        <f t="shared" si="27"/>
        <v>0.31764705882352939</v>
      </c>
      <c r="M111" s="170" t="s">
        <v>595</v>
      </c>
      <c r="N111" s="176">
        <v>43018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7">
        <v>33</v>
      </c>
      <c r="B112" s="168">
        <v>42191</v>
      </c>
      <c r="C112" s="168"/>
      <c r="D112" s="169" t="s">
        <v>673</v>
      </c>
      <c r="E112" s="170" t="s">
        <v>592</v>
      </c>
      <c r="F112" s="171">
        <v>390</v>
      </c>
      <c r="G112" s="170"/>
      <c r="H112" s="170">
        <v>460</v>
      </c>
      <c r="I112" s="172">
        <v>460</v>
      </c>
      <c r="J112" s="173" t="s">
        <v>626</v>
      </c>
      <c r="K112" s="174">
        <f t="shared" si="26"/>
        <v>70</v>
      </c>
      <c r="L112" s="175">
        <f t="shared" si="27"/>
        <v>0.17948717948717949</v>
      </c>
      <c r="M112" s="170" t="s">
        <v>595</v>
      </c>
      <c r="N112" s="176">
        <v>42478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7">
        <v>34</v>
      </c>
      <c r="B113" s="178">
        <v>42195</v>
      </c>
      <c r="C113" s="178"/>
      <c r="D113" s="179" t="s">
        <v>674</v>
      </c>
      <c r="E113" s="180" t="s">
        <v>592</v>
      </c>
      <c r="F113" s="181">
        <v>122.5</v>
      </c>
      <c r="G113" s="181"/>
      <c r="H113" s="182">
        <v>61</v>
      </c>
      <c r="I113" s="182">
        <v>172</v>
      </c>
      <c r="J113" s="183" t="s">
        <v>675</v>
      </c>
      <c r="K113" s="184">
        <f t="shared" si="26"/>
        <v>-61.5</v>
      </c>
      <c r="L113" s="185">
        <f t="shared" si="27"/>
        <v>-0.50204081632653064</v>
      </c>
      <c r="M113" s="181" t="s">
        <v>605</v>
      </c>
      <c r="N113" s="178">
        <v>43333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67">
        <v>35</v>
      </c>
      <c r="B114" s="168">
        <v>42219</v>
      </c>
      <c r="C114" s="168"/>
      <c r="D114" s="169" t="s">
        <v>676</v>
      </c>
      <c r="E114" s="170" t="s">
        <v>592</v>
      </c>
      <c r="F114" s="171">
        <v>297.5</v>
      </c>
      <c r="G114" s="170"/>
      <c r="H114" s="170">
        <v>350</v>
      </c>
      <c r="I114" s="172">
        <v>360</v>
      </c>
      <c r="J114" s="173" t="s">
        <v>677</v>
      </c>
      <c r="K114" s="174">
        <f t="shared" si="26"/>
        <v>52.5</v>
      </c>
      <c r="L114" s="175">
        <f t="shared" si="27"/>
        <v>0.17647058823529413</v>
      </c>
      <c r="M114" s="170" t="s">
        <v>595</v>
      </c>
      <c r="N114" s="176">
        <v>42232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7">
        <v>36</v>
      </c>
      <c r="B115" s="168">
        <v>42219</v>
      </c>
      <c r="C115" s="168"/>
      <c r="D115" s="169" t="s">
        <v>678</v>
      </c>
      <c r="E115" s="170" t="s">
        <v>592</v>
      </c>
      <c r="F115" s="171">
        <v>115.5</v>
      </c>
      <c r="G115" s="170"/>
      <c r="H115" s="170">
        <v>149</v>
      </c>
      <c r="I115" s="172">
        <v>140</v>
      </c>
      <c r="J115" s="173" t="s">
        <v>679</v>
      </c>
      <c r="K115" s="174">
        <f t="shared" si="26"/>
        <v>33.5</v>
      </c>
      <c r="L115" s="175">
        <f t="shared" si="27"/>
        <v>0.29004329004329005</v>
      </c>
      <c r="M115" s="170" t="s">
        <v>595</v>
      </c>
      <c r="N115" s="176">
        <v>42740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67">
        <v>37</v>
      </c>
      <c r="B116" s="168">
        <v>42251</v>
      </c>
      <c r="C116" s="168"/>
      <c r="D116" s="169" t="s">
        <v>541</v>
      </c>
      <c r="E116" s="170" t="s">
        <v>592</v>
      </c>
      <c r="F116" s="171">
        <v>226</v>
      </c>
      <c r="G116" s="170"/>
      <c r="H116" s="170">
        <v>292</v>
      </c>
      <c r="I116" s="172">
        <v>292</v>
      </c>
      <c r="J116" s="173" t="s">
        <v>680</v>
      </c>
      <c r="K116" s="174">
        <f t="shared" si="26"/>
        <v>66</v>
      </c>
      <c r="L116" s="175">
        <f t="shared" si="27"/>
        <v>0.29203539823008851</v>
      </c>
      <c r="M116" s="170" t="s">
        <v>595</v>
      </c>
      <c r="N116" s="176">
        <v>42286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7">
        <v>38</v>
      </c>
      <c r="B117" s="168">
        <v>42254</v>
      </c>
      <c r="C117" s="168"/>
      <c r="D117" s="169" t="s">
        <v>668</v>
      </c>
      <c r="E117" s="170" t="s">
        <v>592</v>
      </c>
      <c r="F117" s="171">
        <v>232.5</v>
      </c>
      <c r="G117" s="170"/>
      <c r="H117" s="170">
        <v>312.5</v>
      </c>
      <c r="I117" s="172">
        <v>310</v>
      </c>
      <c r="J117" s="173" t="s">
        <v>626</v>
      </c>
      <c r="K117" s="174">
        <f t="shared" si="26"/>
        <v>80</v>
      </c>
      <c r="L117" s="175">
        <f t="shared" si="27"/>
        <v>0.34408602150537637</v>
      </c>
      <c r="M117" s="170" t="s">
        <v>595</v>
      </c>
      <c r="N117" s="176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7">
        <v>39</v>
      </c>
      <c r="B118" s="168">
        <v>42268</v>
      </c>
      <c r="C118" s="168"/>
      <c r="D118" s="169" t="s">
        <v>681</v>
      </c>
      <c r="E118" s="170" t="s">
        <v>592</v>
      </c>
      <c r="F118" s="171">
        <v>196.5</v>
      </c>
      <c r="G118" s="170"/>
      <c r="H118" s="170">
        <v>238</v>
      </c>
      <c r="I118" s="172">
        <v>238</v>
      </c>
      <c r="J118" s="173" t="s">
        <v>680</v>
      </c>
      <c r="K118" s="174">
        <f t="shared" si="26"/>
        <v>41.5</v>
      </c>
      <c r="L118" s="175">
        <f t="shared" si="27"/>
        <v>0.21119592875318066</v>
      </c>
      <c r="M118" s="170" t="s">
        <v>595</v>
      </c>
      <c r="N118" s="176">
        <v>42291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7">
        <v>40</v>
      </c>
      <c r="B119" s="168">
        <v>42271</v>
      </c>
      <c r="C119" s="168"/>
      <c r="D119" s="169" t="s">
        <v>624</v>
      </c>
      <c r="E119" s="170" t="s">
        <v>592</v>
      </c>
      <c r="F119" s="171">
        <v>65</v>
      </c>
      <c r="G119" s="170"/>
      <c r="H119" s="170">
        <v>82</v>
      </c>
      <c r="I119" s="172">
        <v>82</v>
      </c>
      <c r="J119" s="173" t="s">
        <v>680</v>
      </c>
      <c r="K119" s="174">
        <f t="shared" si="26"/>
        <v>17</v>
      </c>
      <c r="L119" s="175">
        <f t="shared" si="27"/>
        <v>0.26153846153846155</v>
      </c>
      <c r="M119" s="170" t="s">
        <v>595</v>
      </c>
      <c r="N119" s="176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7">
        <v>41</v>
      </c>
      <c r="B120" s="168">
        <v>42291</v>
      </c>
      <c r="C120" s="168"/>
      <c r="D120" s="169" t="s">
        <v>682</v>
      </c>
      <c r="E120" s="170" t="s">
        <v>592</v>
      </c>
      <c r="F120" s="171">
        <v>144</v>
      </c>
      <c r="G120" s="170"/>
      <c r="H120" s="170">
        <v>182.5</v>
      </c>
      <c r="I120" s="172">
        <v>181</v>
      </c>
      <c r="J120" s="173" t="s">
        <v>680</v>
      </c>
      <c r="K120" s="174">
        <f t="shared" si="26"/>
        <v>38.5</v>
      </c>
      <c r="L120" s="175">
        <f t="shared" si="27"/>
        <v>0.2673611111111111</v>
      </c>
      <c r="M120" s="170" t="s">
        <v>595</v>
      </c>
      <c r="N120" s="176">
        <v>42817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7">
        <v>42</v>
      </c>
      <c r="B121" s="168">
        <v>42291</v>
      </c>
      <c r="C121" s="168"/>
      <c r="D121" s="169" t="s">
        <v>683</v>
      </c>
      <c r="E121" s="170" t="s">
        <v>592</v>
      </c>
      <c r="F121" s="171">
        <v>264</v>
      </c>
      <c r="G121" s="170"/>
      <c r="H121" s="170">
        <v>311</v>
      </c>
      <c r="I121" s="172">
        <v>311</v>
      </c>
      <c r="J121" s="173" t="s">
        <v>680</v>
      </c>
      <c r="K121" s="174">
        <f t="shared" si="26"/>
        <v>47</v>
      </c>
      <c r="L121" s="175">
        <f t="shared" si="27"/>
        <v>0.17803030303030304</v>
      </c>
      <c r="M121" s="170" t="s">
        <v>595</v>
      </c>
      <c r="N121" s="176">
        <v>42604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7">
        <v>43</v>
      </c>
      <c r="B122" s="168">
        <v>42318</v>
      </c>
      <c r="C122" s="168"/>
      <c r="D122" s="169" t="s">
        <v>684</v>
      </c>
      <c r="E122" s="170" t="s">
        <v>604</v>
      </c>
      <c r="F122" s="171">
        <v>549.5</v>
      </c>
      <c r="G122" s="170"/>
      <c r="H122" s="170">
        <v>630</v>
      </c>
      <c r="I122" s="172">
        <v>630</v>
      </c>
      <c r="J122" s="173" t="s">
        <v>680</v>
      </c>
      <c r="K122" s="174">
        <f t="shared" si="26"/>
        <v>80.5</v>
      </c>
      <c r="L122" s="175">
        <f t="shared" si="27"/>
        <v>0.1464968152866242</v>
      </c>
      <c r="M122" s="170" t="s">
        <v>595</v>
      </c>
      <c r="N122" s="176">
        <v>42419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7">
        <v>44</v>
      </c>
      <c r="B123" s="168">
        <v>42342</v>
      </c>
      <c r="C123" s="168"/>
      <c r="D123" s="169" t="s">
        <v>685</v>
      </c>
      <c r="E123" s="170" t="s">
        <v>592</v>
      </c>
      <c r="F123" s="171">
        <v>1027.5</v>
      </c>
      <c r="G123" s="170"/>
      <c r="H123" s="170">
        <v>1315</v>
      </c>
      <c r="I123" s="172">
        <v>1250</v>
      </c>
      <c r="J123" s="173" t="s">
        <v>680</v>
      </c>
      <c r="K123" s="174">
        <f t="shared" si="26"/>
        <v>287.5</v>
      </c>
      <c r="L123" s="175">
        <f t="shared" si="27"/>
        <v>0.27980535279805352</v>
      </c>
      <c r="M123" s="170" t="s">
        <v>595</v>
      </c>
      <c r="N123" s="176">
        <v>43244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7">
        <v>45</v>
      </c>
      <c r="B124" s="168">
        <v>42367</v>
      </c>
      <c r="C124" s="168"/>
      <c r="D124" s="169" t="s">
        <v>686</v>
      </c>
      <c r="E124" s="170" t="s">
        <v>592</v>
      </c>
      <c r="F124" s="171">
        <v>465</v>
      </c>
      <c r="G124" s="170"/>
      <c r="H124" s="170">
        <v>540</v>
      </c>
      <c r="I124" s="172">
        <v>540</v>
      </c>
      <c r="J124" s="173" t="s">
        <v>680</v>
      </c>
      <c r="K124" s="174">
        <f t="shared" si="26"/>
        <v>75</v>
      </c>
      <c r="L124" s="175">
        <f t="shared" si="27"/>
        <v>0.16129032258064516</v>
      </c>
      <c r="M124" s="170" t="s">
        <v>595</v>
      </c>
      <c r="N124" s="176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7">
        <v>46</v>
      </c>
      <c r="B125" s="168">
        <v>42380</v>
      </c>
      <c r="C125" s="168"/>
      <c r="D125" s="169" t="s">
        <v>404</v>
      </c>
      <c r="E125" s="170" t="s">
        <v>604</v>
      </c>
      <c r="F125" s="171">
        <v>81</v>
      </c>
      <c r="G125" s="170"/>
      <c r="H125" s="170">
        <v>110</v>
      </c>
      <c r="I125" s="172">
        <v>110</v>
      </c>
      <c r="J125" s="173" t="s">
        <v>680</v>
      </c>
      <c r="K125" s="174">
        <f t="shared" si="26"/>
        <v>29</v>
      </c>
      <c r="L125" s="175">
        <f t="shared" si="27"/>
        <v>0.35802469135802467</v>
      </c>
      <c r="M125" s="170" t="s">
        <v>595</v>
      </c>
      <c r="N125" s="176">
        <v>42745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7">
        <v>47</v>
      </c>
      <c r="B126" s="168">
        <v>42382</v>
      </c>
      <c r="C126" s="168"/>
      <c r="D126" s="169" t="s">
        <v>687</v>
      </c>
      <c r="E126" s="170" t="s">
        <v>604</v>
      </c>
      <c r="F126" s="171">
        <v>417.5</v>
      </c>
      <c r="G126" s="170"/>
      <c r="H126" s="170">
        <v>547</v>
      </c>
      <c r="I126" s="172">
        <v>535</v>
      </c>
      <c r="J126" s="173" t="s">
        <v>680</v>
      </c>
      <c r="K126" s="174">
        <f t="shared" si="26"/>
        <v>129.5</v>
      </c>
      <c r="L126" s="175">
        <f t="shared" si="27"/>
        <v>0.31017964071856285</v>
      </c>
      <c r="M126" s="170" t="s">
        <v>595</v>
      </c>
      <c r="N126" s="176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7">
        <v>48</v>
      </c>
      <c r="B127" s="168">
        <v>42408</v>
      </c>
      <c r="C127" s="168"/>
      <c r="D127" s="169" t="s">
        <v>688</v>
      </c>
      <c r="E127" s="170" t="s">
        <v>592</v>
      </c>
      <c r="F127" s="171">
        <v>650</v>
      </c>
      <c r="G127" s="170"/>
      <c r="H127" s="170">
        <v>800</v>
      </c>
      <c r="I127" s="172">
        <v>800</v>
      </c>
      <c r="J127" s="173" t="s">
        <v>680</v>
      </c>
      <c r="K127" s="174">
        <f t="shared" si="26"/>
        <v>150</v>
      </c>
      <c r="L127" s="175">
        <f t="shared" si="27"/>
        <v>0.23076923076923078</v>
      </c>
      <c r="M127" s="170" t="s">
        <v>595</v>
      </c>
      <c r="N127" s="176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7">
        <v>49</v>
      </c>
      <c r="B128" s="168">
        <v>42433</v>
      </c>
      <c r="C128" s="168"/>
      <c r="D128" s="169" t="s">
        <v>237</v>
      </c>
      <c r="E128" s="170" t="s">
        <v>592</v>
      </c>
      <c r="F128" s="171">
        <v>437.5</v>
      </c>
      <c r="G128" s="170"/>
      <c r="H128" s="170">
        <v>504.5</v>
      </c>
      <c r="I128" s="172">
        <v>522</v>
      </c>
      <c r="J128" s="173" t="s">
        <v>689</v>
      </c>
      <c r="K128" s="174">
        <f t="shared" si="26"/>
        <v>67</v>
      </c>
      <c r="L128" s="175">
        <f t="shared" si="27"/>
        <v>0.15314285714285714</v>
      </c>
      <c r="M128" s="170" t="s">
        <v>595</v>
      </c>
      <c r="N128" s="176">
        <v>42480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7">
        <v>50</v>
      </c>
      <c r="B129" s="168">
        <v>42438</v>
      </c>
      <c r="C129" s="168"/>
      <c r="D129" s="169" t="s">
        <v>690</v>
      </c>
      <c r="E129" s="170" t="s">
        <v>592</v>
      </c>
      <c r="F129" s="171">
        <v>189.5</v>
      </c>
      <c r="G129" s="170"/>
      <c r="H129" s="170">
        <v>218</v>
      </c>
      <c r="I129" s="172">
        <v>218</v>
      </c>
      <c r="J129" s="173" t="s">
        <v>680</v>
      </c>
      <c r="K129" s="174">
        <f t="shared" si="26"/>
        <v>28.5</v>
      </c>
      <c r="L129" s="175">
        <f t="shared" si="27"/>
        <v>0.15039577836411611</v>
      </c>
      <c r="M129" s="170" t="s">
        <v>595</v>
      </c>
      <c r="N129" s="176">
        <v>43034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7">
        <v>51</v>
      </c>
      <c r="B130" s="178">
        <v>42471</v>
      </c>
      <c r="C130" s="178"/>
      <c r="D130" s="186" t="s">
        <v>691</v>
      </c>
      <c r="E130" s="181" t="s">
        <v>592</v>
      </c>
      <c r="F130" s="181">
        <v>36.5</v>
      </c>
      <c r="G130" s="182"/>
      <c r="H130" s="182">
        <v>15.85</v>
      </c>
      <c r="I130" s="182">
        <v>60</v>
      </c>
      <c r="J130" s="183" t="s">
        <v>692</v>
      </c>
      <c r="K130" s="184">
        <f t="shared" si="26"/>
        <v>-20.65</v>
      </c>
      <c r="L130" s="185">
        <f t="shared" si="27"/>
        <v>-0.5657534246575342</v>
      </c>
      <c r="M130" s="181" t="s">
        <v>605</v>
      </c>
      <c r="N130" s="189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7">
        <v>52</v>
      </c>
      <c r="B131" s="168">
        <v>42472</v>
      </c>
      <c r="C131" s="168"/>
      <c r="D131" s="169" t="s">
        <v>693</v>
      </c>
      <c r="E131" s="170" t="s">
        <v>592</v>
      </c>
      <c r="F131" s="171">
        <v>93</v>
      </c>
      <c r="G131" s="170"/>
      <c r="H131" s="170">
        <v>149</v>
      </c>
      <c r="I131" s="172">
        <v>140</v>
      </c>
      <c r="J131" s="173" t="s">
        <v>694</v>
      </c>
      <c r="K131" s="174">
        <f t="shared" si="26"/>
        <v>56</v>
      </c>
      <c r="L131" s="175">
        <f t="shared" si="27"/>
        <v>0.60215053763440862</v>
      </c>
      <c r="M131" s="170" t="s">
        <v>595</v>
      </c>
      <c r="N131" s="176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53</v>
      </c>
      <c r="B132" s="168">
        <v>42472</v>
      </c>
      <c r="C132" s="168"/>
      <c r="D132" s="169" t="s">
        <v>695</v>
      </c>
      <c r="E132" s="170" t="s">
        <v>592</v>
      </c>
      <c r="F132" s="171">
        <v>130</v>
      </c>
      <c r="G132" s="170"/>
      <c r="H132" s="170">
        <v>150</v>
      </c>
      <c r="I132" s="172" t="s">
        <v>696</v>
      </c>
      <c r="J132" s="173" t="s">
        <v>680</v>
      </c>
      <c r="K132" s="174">
        <f t="shared" si="26"/>
        <v>20</v>
      </c>
      <c r="L132" s="175">
        <f t="shared" si="27"/>
        <v>0.15384615384615385</v>
      </c>
      <c r="M132" s="170" t="s">
        <v>595</v>
      </c>
      <c r="N132" s="176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7">
        <v>54</v>
      </c>
      <c r="B133" s="168">
        <v>42473</v>
      </c>
      <c r="C133" s="168"/>
      <c r="D133" s="169" t="s">
        <v>697</v>
      </c>
      <c r="E133" s="170" t="s">
        <v>592</v>
      </c>
      <c r="F133" s="171">
        <v>196</v>
      </c>
      <c r="G133" s="170"/>
      <c r="H133" s="170">
        <v>299</v>
      </c>
      <c r="I133" s="172">
        <v>299</v>
      </c>
      <c r="J133" s="173" t="s">
        <v>680</v>
      </c>
      <c r="K133" s="174">
        <v>103</v>
      </c>
      <c r="L133" s="175">
        <v>0.52551020408163296</v>
      </c>
      <c r="M133" s="170" t="s">
        <v>595</v>
      </c>
      <c r="N133" s="176">
        <v>42620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7">
        <v>55</v>
      </c>
      <c r="B134" s="168">
        <v>42473</v>
      </c>
      <c r="C134" s="168"/>
      <c r="D134" s="169" t="s">
        <v>698</v>
      </c>
      <c r="E134" s="170" t="s">
        <v>592</v>
      </c>
      <c r="F134" s="171">
        <v>88</v>
      </c>
      <c r="G134" s="170"/>
      <c r="H134" s="170">
        <v>103</v>
      </c>
      <c r="I134" s="172">
        <v>103</v>
      </c>
      <c r="J134" s="173" t="s">
        <v>680</v>
      </c>
      <c r="K134" s="174">
        <v>15</v>
      </c>
      <c r="L134" s="175">
        <v>0.170454545454545</v>
      </c>
      <c r="M134" s="170" t="s">
        <v>595</v>
      </c>
      <c r="N134" s="176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7">
        <v>56</v>
      </c>
      <c r="B135" s="168">
        <v>42492</v>
      </c>
      <c r="C135" s="168"/>
      <c r="D135" s="169" t="s">
        <v>699</v>
      </c>
      <c r="E135" s="170" t="s">
        <v>592</v>
      </c>
      <c r="F135" s="171">
        <v>127.5</v>
      </c>
      <c r="G135" s="170"/>
      <c r="H135" s="170">
        <v>148</v>
      </c>
      <c r="I135" s="172" t="s">
        <v>700</v>
      </c>
      <c r="J135" s="173" t="s">
        <v>680</v>
      </c>
      <c r="K135" s="174">
        <f t="shared" ref="K135:K139" si="28">H135-F135</f>
        <v>20.5</v>
      </c>
      <c r="L135" s="175">
        <f t="shared" ref="L135:L139" si="29">K135/F135</f>
        <v>0.16078431372549021</v>
      </c>
      <c r="M135" s="170" t="s">
        <v>595</v>
      </c>
      <c r="N135" s="176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7">
        <v>57</v>
      </c>
      <c r="B136" s="168">
        <v>42493</v>
      </c>
      <c r="C136" s="168"/>
      <c r="D136" s="169" t="s">
        <v>701</v>
      </c>
      <c r="E136" s="170" t="s">
        <v>592</v>
      </c>
      <c r="F136" s="171">
        <v>675</v>
      </c>
      <c r="G136" s="170"/>
      <c r="H136" s="170">
        <v>815</v>
      </c>
      <c r="I136" s="172" t="s">
        <v>702</v>
      </c>
      <c r="J136" s="173" t="s">
        <v>680</v>
      </c>
      <c r="K136" s="174">
        <f t="shared" si="28"/>
        <v>140</v>
      </c>
      <c r="L136" s="175">
        <f t="shared" si="29"/>
        <v>0.2074074074074074</v>
      </c>
      <c r="M136" s="170" t="s">
        <v>595</v>
      </c>
      <c r="N136" s="176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7">
        <v>58</v>
      </c>
      <c r="B137" s="178">
        <v>42522</v>
      </c>
      <c r="C137" s="178"/>
      <c r="D137" s="179" t="s">
        <v>703</v>
      </c>
      <c r="E137" s="180" t="s">
        <v>592</v>
      </c>
      <c r="F137" s="181">
        <v>500</v>
      </c>
      <c r="G137" s="181"/>
      <c r="H137" s="182">
        <v>232.5</v>
      </c>
      <c r="I137" s="182" t="s">
        <v>704</v>
      </c>
      <c r="J137" s="183" t="s">
        <v>705</v>
      </c>
      <c r="K137" s="184">
        <f t="shared" si="28"/>
        <v>-267.5</v>
      </c>
      <c r="L137" s="185">
        <f t="shared" si="29"/>
        <v>-0.53500000000000003</v>
      </c>
      <c r="M137" s="181" t="s">
        <v>605</v>
      </c>
      <c r="N137" s="178">
        <v>43735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7">
        <v>59</v>
      </c>
      <c r="B138" s="168">
        <v>42527</v>
      </c>
      <c r="C138" s="168"/>
      <c r="D138" s="169" t="s">
        <v>543</v>
      </c>
      <c r="E138" s="170" t="s">
        <v>592</v>
      </c>
      <c r="F138" s="171">
        <v>110</v>
      </c>
      <c r="G138" s="170"/>
      <c r="H138" s="170">
        <v>126.5</v>
      </c>
      <c r="I138" s="172">
        <v>125</v>
      </c>
      <c r="J138" s="173" t="s">
        <v>632</v>
      </c>
      <c r="K138" s="174">
        <f t="shared" si="28"/>
        <v>16.5</v>
      </c>
      <c r="L138" s="175">
        <f t="shared" si="29"/>
        <v>0.15</v>
      </c>
      <c r="M138" s="170" t="s">
        <v>595</v>
      </c>
      <c r="N138" s="176">
        <v>42552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7">
        <v>60</v>
      </c>
      <c r="B139" s="168">
        <v>42538</v>
      </c>
      <c r="C139" s="168"/>
      <c r="D139" s="169" t="s">
        <v>706</v>
      </c>
      <c r="E139" s="170" t="s">
        <v>592</v>
      </c>
      <c r="F139" s="171">
        <v>44</v>
      </c>
      <c r="G139" s="170"/>
      <c r="H139" s="170">
        <v>69.5</v>
      </c>
      <c r="I139" s="172">
        <v>69.5</v>
      </c>
      <c r="J139" s="173" t="s">
        <v>707</v>
      </c>
      <c r="K139" s="174">
        <f t="shared" si="28"/>
        <v>25.5</v>
      </c>
      <c r="L139" s="175">
        <f t="shared" si="29"/>
        <v>0.57954545454545459</v>
      </c>
      <c r="M139" s="170" t="s">
        <v>595</v>
      </c>
      <c r="N139" s="176">
        <v>42977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61</v>
      </c>
      <c r="B140" s="168">
        <v>42549</v>
      </c>
      <c r="C140" s="168"/>
      <c r="D140" s="169" t="s">
        <v>708</v>
      </c>
      <c r="E140" s="170" t="s">
        <v>592</v>
      </c>
      <c r="F140" s="171">
        <v>262.5</v>
      </c>
      <c r="G140" s="170"/>
      <c r="H140" s="170">
        <v>340</v>
      </c>
      <c r="I140" s="172">
        <v>333</v>
      </c>
      <c r="J140" s="173" t="s">
        <v>709</v>
      </c>
      <c r="K140" s="174">
        <v>77.5</v>
      </c>
      <c r="L140" s="175">
        <v>0.29523809523809502</v>
      </c>
      <c r="M140" s="170" t="s">
        <v>595</v>
      </c>
      <c r="N140" s="176">
        <v>43017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7">
        <v>62</v>
      </c>
      <c r="B141" s="168">
        <v>42549</v>
      </c>
      <c r="C141" s="168"/>
      <c r="D141" s="169" t="s">
        <v>710</v>
      </c>
      <c r="E141" s="170" t="s">
        <v>592</v>
      </c>
      <c r="F141" s="171">
        <v>840</v>
      </c>
      <c r="G141" s="170"/>
      <c r="H141" s="170">
        <v>1230</v>
      </c>
      <c r="I141" s="172">
        <v>1230</v>
      </c>
      <c r="J141" s="173" t="s">
        <v>680</v>
      </c>
      <c r="K141" s="174">
        <v>390</v>
      </c>
      <c r="L141" s="175">
        <v>0.46428571428571402</v>
      </c>
      <c r="M141" s="170" t="s">
        <v>595</v>
      </c>
      <c r="N141" s="176">
        <v>42649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0">
        <v>63</v>
      </c>
      <c r="B142" s="191">
        <v>42556</v>
      </c>
      <c r="C142" s="191"/>
      <c r="D142" s="192" t="s">
        <v>711</v>
      </c>
      <c r="E142" s="193" t="s">
        <v>592</v>
      </c>
      <c r="F142" s="193">
        <v>395</v>
      </c>
      <c r="G142" s="194"/>
      <c r="H142" s="194">
        <f>(468.5+342.5)/2</f>
        <v>405.5</v>
      </c>
      <c r="I142" s="194">
        <v>510</v>
      </c>
      <c r="J142" s="195" t="s">
        <v>712</v>
      </c>
      <c r="K142" s="196">
        <f t="shared" ref="K142:K148" si="30">H142-F142</f>
        <v>10.5</v>
      </c>
      <c r="L142" s="197">
        <f t="shared" ref="L142:L148" si="31">K142/F142</f>
        <v>2.6582278481012658E-2</v>
      </c>
      <c r="M142" s="193" t="s">
        <v>613</v>
      </c>
      <c r="N142" s="191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7">
        <v>64</v>
      </c>
      <c r="B143" s="178">
        <v>42584</v>
      </c>
      <c r="C143" s="178"/>
      <c r="D143" s="179" t="s">
        <v>713</v>
      </c>
      <c r="E143" s="180" t="s">
        <v>604</v>
      </c>
      <c r="F143" s="181">
        <f>169.5-12.8</f>
        <v>156.69999999999999</v>
      </c>
      <c r="G143" s="181"/>
      <c r="H143" s="182">
        <v>77</v>
      </c>
      <c r="I143" s="182" t="s">
        <v>714</v>
      </c>
      <c r="J143" s="183" t="s">
        <v>715</v>
      </c>
      <c r="K143" s="184">
        <f t="shared" si="30"/>
        <v>-79.699999999999989</v>
      </c>
      <c r="L143" s="185">
        <f t="shared" si="31"/>
        <v>-0.50861518825781749</v>
      </c>
      <c r="M143" s="181" t="s">
        <v>605</v>
      </c>
      <c r="N143" s="178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7">
        <v>65</v>
      </c>
      <c r="B144" s="178">
        <v>42586</v>
      </c>
      <c r="C144" s="178"/>
      <c r="D144" s="179" t="s">
        <v>716</v>
      </c>
      <c r="E144" s="180" t="s">
        <v>592</v>
      </c>
      <c r="F144" s="181">
        <v>400</v>
      </c>
      <c r="G144" s="181"/>
      <c r="H144" s="182">
        <v>305</v>
      </c>
      <c r="I144" s="182">
        <v>475</v>
      </c>
      <c r="J144" s="183" t="s">
        <v>717</v>
      </c>
      <c r="K144" s="184">
        <f t="shared" si="30"/>
        <v>-95</v>
      </c>
      <c r="L144" s="185">
        <f t="shared" si="31"/>
        <v>-0.23749999999999999</v>
      </c>
      <c r="M144" s="181" t="s">
        <v>605</v>
      </c>
      <c r="N144" s="178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66</v>
      </c>
      <c r="B145" s="168">
        <v>42593</v>
      </c>
      <c r="C145" s="168"/>
      <c r="D145" s="169" t="s">
        <v>718</v>
      </c>
      <c r="E145" s="170" t="s">
        <v>592</v>
      </c>
      <c r="F145" s="171">
        <v>86.5</v>
      </c>
      <c r="G145" s="170"/>
      <c r="H145" s="170">
        <v>130</v>
      </c>
      <c r="I145" s="172">
        <v>130</v>
      </c>
      <c r="J145" s="173" t="s">
        <v>719</v>
      </c>
      <c r="K145" s="174">
        <f t="shared" si="30"/>
        <v>43.5</v>
      </c>
      <c r="L145" s="175">
        <f t="shared" si="31"/>
        <v>0.50289017341040465</v>
      </c>
      <c r="M145" s="170" t="s">
        <v>595</v>
      </c>
      <c r="N145" s="176">
        <v>43091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7">
        <v>67</v>
      </c>
      <c r="B146" s="178">
        <v>42600</v>
      </c>
      <c r="C146" s="178"/>
      <c r="D146" s="179" t="s">
        <v>122</v>
      </c>
      <c r="E146" s="180" t="s">
        <v>592</v>
      </c>
      <c r="F146" s="181">
        <v>133.5</v>
      </c>
      <c r="G146" s="181"/>
      <c r="H146" s="182">
        <v>126.5</v>
      </c>
      <c r="I146" s="182">
        <v>178</v>
      </c>
      <c r="J146" s="183" t="s">
        <v>720</v>
      </c>
      <c r="K146" s="184">
        <f t="shared" si="30"/>
        <v>-7</v>
      </c>
      <c r="L146" s="185">
        <f t="shared" si="31"/>
        <v>-5.2434456928838954E-2</v>
      </c>
      <c r="M146" s="181" t="s">
        <v>605</v>
      </c>
      <c r="N146" s="178">
        <v>42615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68</v>
      </c>
      <c r="B147" s="168">
        <v>42613</v>
      </c>
      <c r="C147" s="168"/>
      <c r="D147" s="169" t="s">
        <v>721</v>
      </c>
      <c r="E147" s="170" t="s">
        <v>592</v>
      </c>
      <c r="F147" s="171">
        <v>560</v>
      </c>
      <c r="G147" s="170"/>
      <c r="H147" s="170">
        <v>725</v>
      </c>
      <c r="I147" s="172">
        <v>725</v>
      </c>
      <c r="J147" s="173" t="s">
        <v>626</v>
      </c>
      <c r="K147" s="174">
        <f t="shared" si="30"/>
        <v>165</v>
      </c>
      <c r="L147" s="175">
        <f t="shared" si="31"/>
        <v>0.29464285714285715</v>
      </c>
      <c r="M147" s="170" t="s">
        <v>595</v>
      </c>
      <c r="N147" s="176">
        <v>42456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69</v>
      </c>
      <c r="B148" s="168">
        <v>42614</v>
      </c>
      <c r="C148" s="168"/>
      <c r="D148" s="169" t="s">
        <v>722</v>
      </c>
      <c r="E148" s="170" t="s">
        <v>592</v>
      </c>
      <c r="F148" s="171">
        <v>160.5</v>
      </c>
      <c r="G148" s="170"/>
      <c r="H148" s="170">
        <v>210</v>
      </c>
      <c r="I148" s="172">
        <v>210</v>
      </c>
      <c r="J148" s="173" t="s">
        <v>626</v>
      </c>
      <c r="K148" s="174">
        <f t="shared" si="30"/>
        <v>49.5</v>
      </c>
      <c r="L148" s="175">
        <f t="shared" si="31"/>
        <v>0.30841121495327101</v>
      </c>
      <c r="M148" s="170" t="s">
        <v>595</v>
      </c>
      <c r="N148" s="176">
        <v>42871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70</v>
      </c>
      <c r="B149" s="168">
        <v>42646</v>
      </c>
      <c r="C149" s="168"/>
      <c r="D149" s="169" t="s">
        <v>416</v>
      </c>
      <c r="E149" s="170" t="s">
        <v>592</v>
      </c>
      <c r="F149" s="171">
        <v>430</v>
      </c>
      <c r="G149" s="170"/>
      <c r="H149" s="170">
        <v>596</v>
      </c>
      <c r="I149" s="172">
        <v>575</v>
      </c>
      <c r="J149" s="173" t="s">
        <v>723</v>
      </c>
      <c r="K149" s="174">
        <v>166</v>
      </c>
      <c r="L149" s="175">
        <v>0.38604651162790699</v>
      </c>
      <c r="M149" s="170" t="s">
        <v>595</v>
      </c>
      <c r="N149" s="176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71</v>
      </c>
      <c r="B150" s="168">
        <v>42657</v>
      </c>
      <c r="C150" s="168"/>
      <c r="D150" s="169" t="s">
        <v>724</v>
      </c>
      <c r="E150" s="170" t="s">
        <v>592</v>
      </c>
      <c r="F150" s="171">
        <v>280</v>
      </c>
      <c r="G150" s="170"/>
      <c r="H150" s="170">
        <v>345</v>
      </c>
      <c r="I150" s="172">
        <v>345</v>
      </c>
      <c r="J150" s="173" t="s">
        <v>626</v>
      </c>
      <c r="K150" s="174">
        <f t="shared" ref="K150:K155" si="32">H150-F150</f>
        <v>65</v>
      </c>
      <c r="L150" s="175">
        <f t="shared" ref="L150:L151" si="33">K150/F150</f>
        <v>0.23214285714285715</v>
      </c>
      <c r="M150" s="170" t="s">
        <v>595</v>
      </c>
      <c r="N150" s="176">
        <v>42814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72</v>
      </c>
      <c r="B151" s="168">
        <v>42657</v>
      </c>
      <c r="C151" s="168"/>
      <c r="D151" s="169" t="s">
        <v>725</v>
      </c>
      <c r="E151" s="170" t="s">
        <v>592</v>
      </c>
      <c r="F151" s="171">
        <v>245</v>
      </c>
      <c r="G151" s="170"/>
      <c r="H151" s="170">
        <v>325.5</v>
      </c>
      <c r="I151" s="172">
        <v>330</v>
      </c>
      <c r="J151" s="173" t="s">
        <v>726</v>
      </c>
      <c r="K151" s="174">
        <f t="shared" si="32"/>
        <v>80.5</v>
      </c>
      <c r="L151" s="175">
        <f t="shared" si="33"/>
        <v>0.32857142857142857</v>
      </c>
      <c r="M151" s="170" t="s">
        <v>595</v>
      </c>
      <c r="N151" s="176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73</v>
      </c>
      <c r="B152" s="168">
        <v>42660</v>
      </c>
      <c r="C152" s="168"/>
      <c r="D152" s="169" t="s">
        <v>727</v>
      </c>
      <c r="E152" s="170" t="s">
        <v>592</v>
      </c>
      <c r="F152" s="171">
        <v>125</v>
      </c>
      <c r="G152" s="170"/>
      <c r="H152" s="170">
        <v>160</v>
      </c>
      <c r="I152" s="172">
        <v>160</v>
      </c>
      <c r="J152" s="173" t="s">
        <v>680</v>
      </c>
      <c r="K152" s="174">
        <f t="shared" si="32"/>
        <v>35</v>
      </c>
      <c r="L152" s="175">
        <v>0.28000000000000003</v>
      </c>
      <c r="M152" s="170" t="s">
        <v>595</v>
      </c>
      <c r="N152" s="176">
        <v>42803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74</v>
      </c>
      <c r="B153" s="168">
        <v>42660</v>
      </c>
      <c r="C153" s="168"/>
      <c r="D153" s="169" t="s">
        <v>728</v>
      </c>
      <c r="E153" s="170" t="s">
        <v>592</v>
      </c>
      <c r="F153" s="171">
        <v>114</v>
      </c>
      <c r="G153" s="170"/>
      <c r="H153" s="170">
        <v>145</v>
      </c>
      <c r="I153" s="172">
        <v>145</v>
      </c>
      <c r="J153" s="173" t="s">
        <v>680</v>
      </c>
      <c r="K153" s="174">
        <f t="shared" si="32"/>
        <v>31</v>
      </c>
      <c r="L153" s="175">
        <f t="shared" ref="L153:L155" si="34">K153/F153</f>
        <v>0.27192982456140352</v>
      </c>
      <c r="M153" s="170" t="s">
        <v>595</v>
      </c>
      <c r="N153" s="176">
        <v>42859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75</v>
      </c>
      <c r="B154" s="168">
        <v>42660</v>
      </c>
      <c r="C154" s="168"/>
      <c r="D154" s="169" t="s">
        <v>729</v>
      </c>
      <c r="E154" s="170" t="s">
        <v>592</v>
      </c>
      <c r="F154" s="171">
        <v>212</v>
      </c>
      <c r="G154" s="170"/>
      <c r="H154" s="170">
        <v>280</v>
      </c>
      <c r="I154" s="172">
        <v>276</v>
      </c>
      <c r="J154" s="173" t="s">
        <v>730</v>
      </c>
      <c r="K154" s="174">
        <f t="shared" si="32"/>
        <v>68</v>
      </c>
      <c r="L154" s="175">
        <f t="shared" si="34"/>
        <v>0.32075471698113206</v>
      </c>
      <c r="M154" s="170" t="s">
        <v>595</v>
      </c>
      <c r="N154" s="176">
        <v>42858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76</v>
      </c>
      <c r="B155" s="168">
        <v>42678</v>
      </c>
      <c r="C155" s="168"/>
      <c r="D155" s="169" t="s">
        <v>465</v>
      </c>
      <c r="E155" s="170" t="s">
        <v>592</v>
      </c>
      <c r="F155" s="171">
        <v>155</v>
      </c>
      <c r="G155" s="170"/>
      <c r="H155" s="170">
        <v>210</v>
      </c>
      <c r="I155" s="172">
        <v>210</v>
      </c>
      <c r="J155" s="173" t="s">
        <v>731</v>
      </c>
      <c r="K155" s="174">
        <f t="shared" si="32"/>
        <v>55</v>
      </c>
      <c r="L155" s="175">
        <f t="shared" si="34"/>
        <v>0.35483870967741937</v>
      </c>
      <c r="M155" s="170" t="s">
        <v>595</v>
      </c>
      <c r="N155" s="176">
        <v>42944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7">
        <v>77</v>
      </c>
      <c r="B156" s="178">
        <v>42710</v>
      </c>
      <c r="C156" s="178"/>
      <c r="D156" s="179" t="s">
        <v>732</v>
      </c>
      <c r="E156" s="180" t="s">
        <v>592</v>
      </c>
      <c r="F156" s="181">
        <v>150.5</v>
      </c>
      <c r="G156" s="181"/>
      <c r="H156" s="182">
        <v>72.5</v>
      </c>
      <c r="I156" s="182">
        <v>174</v>
      </c>
      <c r="J156" s="183" t="s">
        <v>733</v>
      </c>
      <c r="K156" s="184">
        <v>-78</v>
      </c>
      <c r="L156" s="185">
        <v>-0.51827242524916906</v>
      </c>
      <c r="M156" s="181" t="s">
        <v>605</v>
      </c>
      <c r="N156" s="178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78</v>
      </c>
      <c r="B157" s="168">
        <v>42712</v>
      </c>
      <c r="C157" s="168"/>
      <c r="D157" s="169" t="s">
        <v>734</v>
      </c>
      <c r="E157" s="170" t="s">
        <v>592</v>
      </c>
      <c r="F157" s="171">
        <v>380</v>
      </c>
      <c r="G157" s="170"/>
      <c r="H157" s="170">
        <v>478</v>
      </c>
      <c r="I157" s="172">
        <v>468</v>
      </c>
      <c r="J157" s="173" t="s">
        <v>680</v>
      </c>
      <c r="K157" s="174">
        <f t="shared" ref="K157:K159" si="35">H157-F157</f>
        <v>98</v>
      </c>
      <c r="L157" s="175">
        <f t="shared" ref="L157:L159" si="36">K157/F157</f>
        <v>0.25789473684210529</v>
      </c>
      <c r="M157" s="170" t="s">
        <v>595</v>
      </c>
      <c r="N157" s="176">
        <v>43025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79</v>
      </c>
      <c r="B158" s="168">
        <v>42734</v>
      </c>
      <c r="C158" s="168"/>
      <c r="D158" s="169" t="s">
        <v>121</v>
      </c>
      <c r="E158" s="170" t="s">
        <v>592</v>
      </c>
      <c r="F158" s="171">
        <v>305</v>
      </c>
      <c r="G158" s="170"/>
      <c r="H158" s="170">
        <v>375</v>
      </c>
      <c r="I158" s="172">
        <v>375</v>
      </c>
      <c r="J158" s="173" t="s">
        <v>680</v>
      </c>
      <c r="K158" s="174">
        <f t="shared" si="35"/>
        <v>70</v>
      </c>
      <c r="L158" s="175">
        <f t="shared" si="36"/>
        <v>0.22950819672131148</v>
      </c>
      <c r="M158" s="170" t="s">
        <v>595</v>
      </c>
      <c r="N158" s="176">
        <v>42768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80</v>
      </c>
      <c r="B159" s="168">
        <v>42739</v>
      </c>
      <c r="C159" s="168"/>
      <c r="D159" s="169" t="s">
        <v>104</v>
      </c>
      <c r="E159" s="170" t="s">
        <v>592</v>
      </c>
      <c r="F159" s="171">
        <v>99.5</v>
      </c>
      <c r="G159" s="170"/>
      <c r="H159" s="170">
        <v>158</v>
      </c>
      <c r="I159" s="172">
        <v>158</v>
      </c>
      <c r="J159" s="173" t="s">
        <v>680</v>
      </c>
      <c r="K159" s="174">
        <f t="shared" si="35"/>
        <v>58.5</v>
      </c>
      <c r="L159" s="175">
        <f t="shared" si="36"/>
        <v>0.5879396984924623</v>
      </c>
      <c r="M159" s="170" t="s">
        <v>595</v>
      </c>
      <c r="N159" s="176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81</v>
      </c>
      <c r="B160" s="168">
        <v>42739</v>
      </c>
      <c r="C160" s="168"/>
      <c r="D160" s="169" t="s">
        <v>104</v>
      </c>
      <c r="E160" s="170" t="s">
        <v>592</v>
      </c>
      <c r="F160" s="171">
        <v>99.5</v>
      </c>
      <c r="G160" s="170"/>
      <c r="H160" s="170">
        <v>158</v>
      </c>
      <c r="I160" s="172">
        <v>158</v>
      </c>
      <c r="J160" s="173" t="s">
        <v>680</v>
      </c>
      <c r="K160" s="174">
        <v>58.5</v>
      </c>
      <c r="L160" s="175">
        <v>0.58793969849246197</v>
      </c>
      <c r="M160" s="170" t="s">
        <v>595</v>
      </c>
      <c r="N160" s="176">
        <v>42898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82</v>
      </c>
      <c r="B161" s="168">
        <v>42786</v>
      </c>
      <c r="C161" s="168"/>
      <c r="D161" s="169" t="s">
        <v>210</v>
      </c>
      <c r="E161" s="170" t="s">
        <v>592</v>
      </c>
      <c r="F161" s="171">
        <v>140.5</v>
      </c>
      <c r="G161" s="170"/>
      <c r="H161" s="170">
        <v>220</v>
      </c>
      <c r="I161" s="172">
        <v>220</v>
      </c>
      <c r="J161" s="173" t="s">
        <v>680</v>
      </c>
      <c r="K161" s="174">
        <f>H161-F161</f>
        <v>79.5</v>
      </c>
      <c r="L161" s="175">
        <f>K161/F161</f>
        <v>0.5658362989323843</v>
      </c>
      <c r="M161" s="170" t="s">
        <v>595</v>
      </c>
      <c r="N161" s="176">
        <v>42864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83</v>
      </c>
      <c r="B162" s="168">
        <v>42786</v>
      </c>
      <c r="C162" s="168"/>
      <c r="D162" s="169" t="s">
        <v>735</v>
      </c>
      <c r="E162" s="170" t="s">
        <v>592</v>
      </c>
      <c r="F162" s="171">
        <v>202.5</v>
      </c>
      <c r="G162" s="170"/>
      <c r="H162" s="170">
        <v>234</v>
      </c>
      <c r="I162" s="172">
        <v>234</v>
      </c>
      <c r="J162" s="173" t="s">
        <v>680</v>
      </c>
      <c r="K162" s="174">
        <v>31.5</v>
      </c>
      <c r="L162" s="175">
        <v>0.155555555555556</v>
      </c>
      <c r="M162" s="170" t="s">
        <v>595</v>
      </c>
      <c r="N162" s="176">
        <v>42836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84</v>
      </c>
      <c r="B163" s="168">
        <v>42818</v>
      </c>
      <c r="C163" s="168"/>
      <c r="D163" s="169" t="s">
        <v>736</v>
      </c>
      <c r="E163" s="170" t="s">
        <v>592</v>
      </c>
      <c r="F163" s="171">
        <v>300.5</v>
      </c>
      <c r="G163" s="170"/>
      <c r="H163" s="170">
        <v>417.5</v>
      </c>
      <c r="I163" s="172">
        <v>420</v>
      </c>
      <c r="J163" s="173" t="s">
        <v>737</v>
      </c>
      <c r="K163" s="174">
        <f>H163-F163</f>
        <v>117</v>
      </c>
      <c r="L163" s="175">
        <f>K163/F163</f>
        <v>0.38935108153078202</v>
      </c>
      <c r="M163" s="170" t="s">
        <v>595</v>
      </c>
      <c r="N163" s="176">
        <v>43070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85</v>
      </c>
      <c r="B164" s="168">
        <v>42818</v>
      </c>
      <c r="C164" s="168"/>
      <c r="D164" s="169" t="s">
        <v>710</v>
      </c>
      <c r="E164" s="170" t="s">
        <v>592</v>
      </c>
      <c r="F164" s="171">
        <v>850</v>
      </c>
      <c r="G164" s="170"/>
      <c r="H164" s="170">
        <v>1042.5</v>
      </c>
      <c r="I164" s="172">
        <v>1023</v>
      </c>
      <c r="J164" s="173" t="s">
        <v>738</v>
      </c>
      <c r="K164" s="174">
        <v>192.5</v>
      </c>
      <c r="L164" s="175">
        <v>0.22647058823529401</v>
      </c>
      <c r="M164" s="170" t="s">
        <v>595</v>
      </c>
      <c r="N164" s="176">
        <v>42830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86</v>
      </c>
      <c r="B165" s="168">
        <v>42830</v>
      </c>
      <c r="C165" s="168"/>
      <c r="D165" s="169" t="s">
        <v>496</v>
      </c>
      <c r="E165" s="170" t="s">
        <v>592</v>
      </c>
      <c r="F165" s="171">
        <v>785</v>
      </c>
      <c r="G165" s="170"/>
      <c r="H165" s="170">
        <v>930</v>
      </c>
      <c r="I165" s="172">
        <v>920</v>
      </c>
      <c r="J165" s="173" t="s">
        <v>739</v>
      </c>
      <c r="K165" s="174">
        <f>H165-F165</f>
        <v>145</v>
      </c>
      <c r="L165" s="175">
        <f>K165/F165</f>
        <v>0.18471337579617833</v>
      </c>
      <c r="M165" s="170" t="s">
        <v>595</v>
      </c>
      <c r="N165" s="176">
        <v>42976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7">
        <v>87</v>
      </c>
      <c r="B166" s="178">
        <v>42831</v>
      </c>
      <c r="C166" s="178"/>
      <c r="D166" s="179" t="s">
        <v>740</v>
      </c>
      <c r="E166" s="180" t="s">
        <v>592</v>
      </c>
      <c r="F166" s="181">
        <v>40</v>
      </c>
      <c r="G166" s="181"/>
      <c r="H166" s="182">
        <v>13.1</v>
      </c>
      <c r="I166" s="182">
        <v>60</v>
      </c>
      <c r="J166" s="183" t="s">
        <v>741</v>
      </c>
      <c r="K166" s="184">
        <v>-26.9</v>
      </c>
      <c r="L166" s="185">
        <v>-0.67249999999999999</v>
      </c>
      <c r="M166" s="181" t="s">
        <v>605</v>
      </c>
      <c r="N166" s="178">
        <v>43138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88</v>
      </c>
      <c r="B167" s="168">
        <v>42837</v>
      </c>
      <c r="C167" s="168"/>
      <c r="D167" s="169" t="s">
        <v>102</v>
      </c>
      <c r="E167" s="170" t="s">
        <v>592</v>
      </c>
      <c r="F167" s="171">
        <v>289.5</v>
      </c>
      <c r="G167" s="170"/>
      <c r="H167" s="170">
        <v>354</v>
      </c>
      <c r="I167" s="172">
        <v>360</v>
      </c>
      <c r="J167" s="173" t="s">
        <v>742</v>
      </c>
      <c r="K167" s="174">
        <f t="shared" ref="K167:K175" si="37">H167-F167</f>
        <v>64.5</v>
      </c>
      <c r="L167" s="175">
        <f t="shared" ref="L167:L175" si="38">K167/F167</f>
        <v>0.22279792746113988</v>
      </c>
      <c r="M167" s="170" t="s">
        <v>595</v>
      </c>
      <c r="N167" s="176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89</v>
      </c>
      <c r="B168" s="168">
        <v>42845</v>
      </c>
      <c r="C168" s="168"/>
      <c r="D168" s="169" t="s">
        <v>436</v>
      </c>
      <c r="E168" s="170" t="s">
        <v>592</v>
      </c>
      <c r="F168" s="171">
        <v>700</v>
      </c>
      <c r="G168" s="170"/>
      <c r="H168" s="170">
        <v>840</v>
      </c>
      <c r="I168" s="172">
        <v>840</v>
      </c>
      <c r="J168" s="173" t="s">
        <v>743</v>
      </c>
      <c r="K168" s="174">
        <f t="shared" si="37"/>
        <v>140</v>
      </c>
      <c r="L168" s="175">
        <f t="shared" si="38"/>
        <v>0.2</v>
      </c>
      <c r="M168" s="170" t="s">
        <v>595</v>
      </c>
      <c r="N168" s="176">
        <v>42893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90</v>
      </c>
      <c r="B169" s="168">
        <v>42887</v>
      </c>
      <c r="C169" s="168"/>
      <c r="D169" s="169" t="s">
        <v>744</v>
      </c>
      <c r="E169" s="170" t="s">
        <v>592</v>
      </c>
      <c r="F169" s="171">
        <v>130</v>
      </c>
      <c r="G169" s="170"/>
      <c r="H169" s="170">
        <v>144.25</v>
      </c>
      <c r="I169" s="172">
        <v>170</v>
      </c>
      <c r="J169" s="173" t="s">
        <v>745</v>
      </c>
      <c r="K169" s="174">
        <f t="shared" si="37"/>
        <v>14.25</v>
      </c>
      <c r="L169" s="175">
        <f t="shared" si="38"/>
        <v>0.10961538461538461</v>
      </c>
      <c r="M169" s="170" t="s">
        <v>595</v>
      </c>
      <c r="N169" s="176">
        <v>43675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91</v>
      </c>
      <c r="B170" s="168">
        <v>42901</v>
      </c>
      <c r="C170" s="168"/>
      <c r="D170" s="169" t="s">
        <v>746</v>
      </c>
      <c r="E170" s="170" t="s">
        <v>592</v>
      </c>
      <c r="F170" s="171">
        <v>214.5</v>
      </c>
      <c r="G170" s="170"/>
      <c r="H170" s="170">
        <v>262</v>
      </c>
      <c r="I170" s="172">
        <v>262</v>
      </c>
      <c r="J170" s="173" t="s">
        <v>615</v>
      </c>
      <c r="K170" s="174">
        <f t="shared" si="37"/>
        <v>47.5</v>
      </c>
      <c r="L170" s="175">
        <f t="shared" si="38"/>
        <v>0.22144522144522144</v>
      </c>
      <c r="M170" s="170" t="s">
        <v>595</v>
      </c>
      <c r="N170" s="176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92</v>
      </c>
      <c r="B171" s="199">
        <v>42933</v>
      </c>
      <c r="C171" s="199"/>
      <c r="D171" s="200" t="s">
        <v>747</v>
      </c>
      <c r="E171" s="201" t="s">
        <v>592</v>
      </c>
      <c r="F171" s="202">
        <v>370</v>
      </c>
      <c r="G171" s="201"/>
      <c r="H171" s="201">
        <v>447.5</v>
      </c>
      <c r="I171" s="203">
        <v>450</v>
      </c>
      <c r="J171" s="204" t="s">
        <v>680</v>
      </c>
      <c r="K171" s="174">
        <f t="shared" si="37"/>
        <v>77.5</v>
      </c>
      <c r="L171" s="205">
        <f t="shared" si="38"/>
        <v>0.20945945945945946</v>
      </c>
      <c r="M171" s="201" t="s">
        <v>595</v>
      </c>
      <c r="N171" s="206">
        <v>43035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93</v>
      </c>
      <c r="B172" s="199">
        <v>42943</v>
      </c>
      <c r="C172" s="199"/>
      <c r="D172" s="200" t="s">
        <v>208</v>
      </c>
      <c r="E172" s="201" t="s">
        <v>592</v>
      </c>
      <c r="F172" s="202">
        <v>657.5</v>
      </c>
      <c r="G172" s="201"/>
      <c r="H172" s="201">
        <v>825</v>
      </c>
      <c r="I172" s="203">
        <v>820</v>
      </c>
      <c r="J172" s="204" t="s">
        <v>680</v>
      </c>
      <c r="K172" s="174">
        <f t="shared" si="37"/>
        <v>167.5</v>
      </c>
      <c r="L172" s="205">
        <f t="shared" si="38"/>
        <v>0.25475285171102663</v>
      </c>
      <c r="M172" s="201" t="s">
        <v>595</v>
      </c>
      <c r="N172" s="206">
        <v>43090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94</v>
      </c>
      <c r="B173" s="168">
        <v>42964</v>
      </c>
      <c r="C173" s="168"/>
      <c r="D173" s="169" t="s">
        <v>384</v>
      </c>
      <c r="E173" s="170" t="s">
        <v>592</v>
      </c>
      <c r="F173" s="171">
        <v>605</v>
      </c>
      <c r="G173" s="170"/>
      <c r="H173" s="170">
        <v>750</v>
      </c>
      <c r="I173" s="172">
        <v>750</v>
      </c>
      <c r="J173" s="173" t="s">
        <v>739</v>
      </c>
      <c r="K173" s="174">
        <f t="shared" si="37"/>
        <v>145</v>
      </c>
      <c r="L173" s="175">
        <f t="shared" si="38"/>
        <v>0.23966942148760331</v>
      </c>
      <c r="M173" s="170" t="s">
        <v>595</v>
      </c>
      <c r="N173" s="176">
        <v>43027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7">
        <v>95</v>
      </c>
      <c r="B174" s="178">
        <v>42979</v>
      </c>
      <c r="C174" s="178"/>
      <c r="D174" s="186" t="s">
        <v>748</v>
      </c>
      <c r="E174" s="181" t="s">
        <v>592</v>
      </c>
      <c r="F174" s="181">
        <v>255</v>
      </c>
      <c r="G174" s="182"/>
      <c r="H174" s="182">
        <v>217.25</v>
      </c>
      <c r="I174" s="182">
        <v>320</v>
      </c>
      <c r="J174" s="183" t="s">
        <v>749</v>
      </c>
      <c r="K174" s="184">
        <f t="shared" si="37"/>
        <v>-37.75</v>
      </c>
      <c r="L174" s="187">
        <f t="shared" si="38"/>
        <v>-0.14803921568627451</v>
      </c>
      <c r="M174" s="181" t="s">
        <v>605</v>
      </c>
      <c r="N174" s="178">
        <v>43661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96</v>
      </c>
      <c r="B175" s="168">
        <v>42997</v>
      </c>
      <c r="C175" s="168"/>
      <c r="D175" s="169" t="s">
        <v>750</v>
      </c>
      <c r="E175" s="170" t="s">
        <v>592</v>
      </c>
      <c r="F175" s="171">
        <v>215</v>
      </c>
      <c r="G175" s="170"/>
      <c r="H175" s="170">
        <v>258</v>
      </c>
      <c r="I175" s="172">
        <v>258</v>
      </c>
      <c r="J175" s="173" t="s">
        <v>680</v>
      </c>
      <c r="K175" s="174">
        <f t="shared" si="37"/>
        <v>43</v>
      </c>
      <c r="L175" s="175">
        <f t="shared" si="38"/>
        <v>0.2</v>
      </c>
      <c r="M175" s="170" t="s">
        <v>595</v>
      </c>
      <c r="N175" s="176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97</v>
      </c>
      <c r="B176" s="168">
        <v>42997</v>
      </c>
      <c r="C176" s="168"/>
      <c r="D176" s="169" t="s">
        <v>750</v>
      </c>
      <c r="E176" s="170" t="s">
        <v>592</v>
      </c>
      <c r="F176" s="171">
        <v>215</v>
      </c>
      <c r="G176" s="170"/>
      <c r="H176" s="170">
        <v>258</v>
      </c>
      <c r="I176" s="172">
        <v>258</v>
      </c>
      <c r="J176" s="204" t="s">
        <v>680</v>
      </c>
      <c r="K176" s="174">
        <v>43</v>
      </c>
      <c r="L176" s="175">
        <v>0.2</v>
      </c>
      <c r="M176" s="170" t="s">
        <v>595</v>
      </c>
      <c r="N176" s="176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98</v>
      </c>
      <c r="B177" s="199">
        <v>42998</v>
      </c>
      <c r="C177" s="199"/>
      <c r="D177" s="200" t="s">
        <v>751</v>
      </c>
      <c r="E177" s="201" t="s">
        <v>592</v>
      </c>
      <c r="F177" s="171">
        <v>75</v>
      </c>
      <c r="G177" s="201"/>
      <c r="H177" s="201">
        <v>90</v>
      </c>
      <c r="I177" s="203">
        <v>90</v>
      </c>
      <c r="J177" s="173" t="s">
        <v>752</v>
      </c>
      <c r="K177" s="174">
        <f t="shared" ref="K177:K182" si="39">H177-F177</f>
        <v>15</v>
      </c>
      <c r="L177" s="175">
        <f t="shared" ref="L177:L182" si="40">K177/F177</f>
        <v>0.2</v>
      </c>
      <c r="M177" s="170" t="s">
        <v>595</v>
      </c>
      <c r="N177" s="176">
        <v>43019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99</v>
      </c>
      <c r="B178" s="199">
        <v>43011</v>
      </c>
      <c r="C178" s="199"/>
      <c r="D178" s="200" t="s">
        <v>753</v>
      </c>
      <c r="E178" s="201" t="s">
        <v>592</v>
      </c>
      <c r="F178" s="202">
        <v>315</v>
      </c>
      <c r="G178" s="201"/>
      <c r="H178" s="201">
        <v>392</v>
      </c>
      <c r="I178" s="203">
        <v>384</v>
      </c>
      <c r="J178" s="204" t="s">
        <v>754</v>
      </c>
      <c r="K178" s="174">
        <f t="shared" si="39"/>
        <v>77</v>
      </c>
      <c r="L178" s="205">
        <f t="shared" si="40"/>
        <v>0.24444444444444444</v>
      </c>
      <c r="M178" s="201" t="s">
        <v>595</v>
      </c>
      <c r="N178" s="206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100</v>
      </c>
      <c r="B179" s="199">
        <v>43013</v>
      </c>
      <c r="C179" s="199"/>
      <c r="D179" s="200" t="s">
        <v>469</v>
      </c>
      <c r="E179" s="201" t="s">
        <v>592</v>
      </c>
      <c r="F179" s="202">
        <v>145</v>
      </c>
      <c r="G179" s="201"/>
      <c r="H179" s="201">
        <v>179</v>
      </c>
      <c r="I179" s="203">
        <v>180</v>
      </c>
      <c r="J179" s="204" t="s">
        <v>755</v>
      </c>
      <c r="K179" s="174">
        <f t="shared" si="39"/>
        <v>34</v>
      </c>
      <c r="L179" s="205">
        <f t="shared" si="40"/>
        <v>0.23448275862068965</v>
      </c>
      <c r="M179" s="201" t="s">
        <v>595</v>
      </c>
      <c r="N179" s="206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101</v>
      </c>
      <c r="B180" s="199">
        <v>43014</v>
      </c>
      <c r="C180" s="199"/>
      <c r="D180" s="200" t="s">
        <v>359</v>
      </c>
      <c r="E180" s="201" t="s">
        <v>592</v>
      </c>
      <c r="F180" s="202">
        <v>256</v>
      </c>
      <c r="G180" s="201"/>
      <c r="H180" s="201">
        <v>323</v>
      </c>
      <c r="I180" s="203">
        <v>320</v>
      </c>
      <c r="J180" s="204" t="s">
        <v>680</v>
      </c>
      <c r="K180" s="174">
        <f t="shared" si="39"/>
        <v>67</v>
      </c>
      <c r="L180" s="205">
        <f t="shared" si="40"/>
        <v>0.26171875</v>
      </c>
      <c r="M180" s="201" t="s">
        <v>595</v>
      </c>
      <c r="N180" s="206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102</v>
      </c>
      <c r="B181" s="199">
        <v>43017</v>
      </c>
      <c r="C181" s="199"/>
      <c r="D181" s="200" t="s">
        <v>373</v>
      </c>
      <c r="E181" s="201" t="s">
        <v>592</v>
      </c>
      <c r="F181" s="202">
        <v>137.5</v>
      </c>
      <c r="G181" s="201"/>
      <c r="H181" s="201">
        <v>184</v>
      </c>
      <c r="I181" s="203">
        <v>183</v>
      </c>
      <c r="J181" s="204" t="s">
        <v>756</v>
      </c>
      <c r="K181" s="174">
        <f t="shared" si="39"/>
        <v>46.5</v>
      </c>
      <c r="L181" s="205">
        <f t="shared" si="40"/>
        <v>0.33818181818181819</v>
      </c>
      <c r="M181" s="201" t="s">
        <v>595</v>
      </c>
      <c r="N181" s="206">
        <v>43108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103</v>
      </c>
      <c r="B182" s="199">
        <v>43018</v>
      </c>
      <c r="C182" s="199"/>
      <c r="D182" s="200" t="s">
        <v>757</v>
      </c>
      <c r="E182" s="201" t="s">
        <v>592</v>
      </c>
      <c r="F182" s="202">
        <v>125.5</v>
      </c>
      <c r="G182" s="201"/>
      <c r="H182" s="201">
        <v>158</v>
      </c>
      <c r="I182" s="203">
        <v>155</v>
      </c>
      <c r="J182" s="204" t="s">
        <v>758</v>
      </c>
      <c r="K182" s="174">
        <f t="shared" si="39"/>
        <v>32.5</v>
      </c>
      <c r="L182" s="205">
        <f t="shared" si="40"/>
        <v>0.25896414342629481</v>
      </c>
      <c r="M182" s="201" t="s">
        <v>595</v>
      </c>
      <c r="N182" s="206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104</v>
      </c>
      <c r="B183" s="199">
        <v>43018</v>
      </c>
      <c r="C183" s="199"/>
      <c r="D183" s="200" t="s">
        <v>759</v>
      </c>
      <c r="E183" s="201" t="s">
        <v>592</v>
      </c>
      <c r="F183" s="202">
        <v>895</v>
      </c>
      <c r="G183" s="201"/>
      <c r="H183" s="201">
        <v>1122.5</v>
      </c>
      <c r="I183" s="203">
        <v>1078</v>
      </c>
      <c r="J183" s="204" t="s">
        <v>760</v>
      </c>
      <c r="K183" s="174">
        <v>227.5</v>
      </c>
      <c r="L183" s="205">
        <v>0.25418994413407803</v>
      </c>
      <c r="M183" s="201" t="s">
        <v>595</v>
      </c>
      <c r="N183" s="206">
        <v>43117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105</v>
      </c>
      <c r="B184" s="199">
        <v>43020</v>
      </c>
      <c r="C184" s="199"/>
      <c r="D184" s="200" t="s">
        <v>368</v>
      </c>
      <c r="E184" s="201" t="s">
        <v>592</v>
      </c>
      <c r="F184" s="202">
        <v>525</v>
      </c>
      <c r="G184" s="201"/>
      <c r="H184" s="201">
        <v>629</v>
      </c>
      <c r="I184" s="203">
        <v>629</v>
      </c>
      <c r="J184" s="204" t="s">
        <v>680</v>
      </c>
      <c r="K184" s="174">
        <v>104</v>
      </c>
      <c r="L184" s="205">
        <v>0.19809523809523799</v>
      </c>
      <c r="M184" s="201" t="s">
        <v>595</v>
      </c>
      <c r="N184" s="206">
        <v>43119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106</v>
      </c>
      <c r="B185" s="199">
        <v>43046</v>
      </c>
      <c r="C185" s="199"/>
      <c r="D185" s="200" t="s">
        <v>409</v>
      </c>
      <c r="E185" s="201" t="s">
        <v>592</v>
      </c>
      <c r="F185" s="202">
        <v>740</v>
      </c>
      <c r="G185" s="201"/>
      <c r="H185" s="201">
        <v>892.5</v>
      </c>
      <c r="I185" s="203">
        <v>900</v>
      </c>
      <c r="J185" s="204" t="s">
        <v>761</v>
      </c>
      <c r="K185" s="174">
        <f t="shared" ref="K185:K187" si="41">H185-F185</f>
        <v>152.5</v>
      </c>
      <c r="L185" s="205">
        <f t="shared" ref="L185:L187" si="42">K185/F185</f>
        <v>0.20608108108108109</v>
      </c>
      <c r="M185" s="201" t="s">
        <v>595</v>
      </c>
      <c r="N185" s="206">
        <v>43052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107</v>
      </c>
      <c r="B186" s="168">
        <v>43073</v>
      </c>
      <c r="C186" s="168"/>
      <c r="D186" s="169" t="s">
        <v>762</v>
      </c>
      <c r="E186" s="170" t="s">
        <v>592</v>
      </c>
      <c r="F186" s="171">
        <v>118.5</v>
      </c>
      <c r="G186" s="170"/>
      <c r="H186" s="170">
        <v>143.5</v>
      </c>
      <c r="I186" s="172">
        <v>145</v>
      </c>
      <c r="J186" s="173" t="s">
        <v>763</v>
      </c>
      <c r="K186" s="174">
        <f t="shared" si="41"/>
        <v>25</v>
      </c>
      <c r="L186" s="175">
        <f t="shared" si="42"/>
        <v>0.2109704641350211</v>
      </c>
      <c r="M186" s="170" t="s">
        <v>595</v>
      </c>
      <c r="N186" s="176">
        <v>43097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7">
        <v>108</v>
      </c>
      <c r="B187" s="178">
        <v>43090</v>
      </c>
      <c r="C187" s="178"/>
      <c r="D187" s="179" t="s">
        <v>441</v>
      </c>
      <c r="E187" s="180" t="s">
        <v>592</v>
      </c>
      <c r="F187" s="181">
        <v>715</v>
      </c>
      <c r="G187" s="181"/>
      <c r="H187" s="182">
        <v>500</v>
      </c>
      <c r="I187" s="182">
        <v>872</v>
      </c>
      <c r="J187" s="183" t="s">
        <v>764</v>
      </c>
      <c r="K187" s="184">
        <f t="shared" si="41"/>
        <v>-215</v>
      </c>
      <c r="L187" s="185">
        <f t="shared" si="42"/>
        <v>-0.30069930069930068</v>
      </c>
      <c r="M187" s="181" t="s">
        <v>605</v>
      </c>
      <c r="N187" s="178">
        <v>43670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109</v>
      </c>
      <c r="B188" s="168">
        <v>43098</v>
      </c>
      <c r="C188" s="168"/>
      <c r="D188" s="169" t="s">
        <v>753</v>
      </c>
      <c r="E188" s="170" t="s">
        <v>592</v>
      </c>
      <c r="F188" s="171">
        <v>435</v>
      </c>
      <c r="G188" s="170"/>
      <c r="H188" s="170">
        <v>542.5</v>
      </c>
      <c r="I188" s="172">
        <v>539</v>
      </c>
      <c r="J188" s="173" t="s">
        <v>680</v>
      </c>
      <c r="K188" s="174">
        <v>107.5</v>
      </c>
      <c r="L188" s="175">
        <v>0.247126436781609</v>
      </c>
      <c r="M188" s="170" t="s">
        <v>595</v>
      </c>
      <c r="N188" s="176">
        <v>43206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110</v>
      </c>
      <c r="B189" s="168">
        <v>43098</v>
      </c>
      <c r="C189" s="168"/>
      <c r="D189" s="169" t="s">
        <v>561</v>
      </c>
      <c r="E189" s="170" t="s">
        <v>592</v>
      </c>
      <c r="F189" s="171">
        <v>885</v>
      </c>
      <c r="G189" s="170"/>
      <c r="H189" s="170">
        <v>1090</v>
      </c>
      <c r="I189" s="172">
        <v>1084</v>
      </c>
      <c r="J189" s="173" t="s">
        <v>680</v>
      </c>
      <c r="K189" s="174">
        <v>205</v>
      </c>
      <c r="L189" s="175">
        <v>0.23163841807909599</v>
      </c>
      <c r="M189" s="170" t="s">
        <v>595</v>
      </c>
      <c r="N189" s="176">
        <v>43213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7">
        <v>111</v>
      </c>
      <c r="B190" s="208">
        <v>43192</v>
      </c>
      <c r="C190" s="208"/>
      <c r="D190" s="186" t="s">
        <v>765</v>
      </c>
      <c r="E190" s="181" t="s">
        <v>592</v>
      </c>
      <c r="F190" s="209">
        <v>478.5</v>
      </c>
      <c r="G190" s="181"/>
      <c r="H190" s="181">
        <v>442</v>
      </c>
      <c r="I190" s="182">
        <v>613</v>
      </c>
      <c r="J190" s="183" t="s">
        <v>766</v>
      </c>
      <c r="K190" s="184">
        <f t="shared" ref="K190:K193" si="43">H190-F190</f>
        <v>-36.5</v>
      </c>
      <c r="L190" s="185">
        <f t="shared" ref="L190:L193" si="44">K190/F190</f>
        <v>-7.6280041797283177E-2</v>
      </c>
      <c r="M190" s="181" t="s">
        <v>605</v>
      </c>
      <c r="N190" s="178">
        <v>43762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7">
        <v>112</v>
      </c>
      <c r="B191" s="178">
        <v>43194</v>
      </c>
      <c r="C191" s="178"/>
      <c r="D191" s="179" t="s">
        <v>767</v>
      </c>
      <c r="E191" s="180" t="s">
        <v>592</v>
      </c>
      <c r="F191" s="181">
        <f>141.5-7.3</f>
        <v>134.19999999999999</v>
      </c>
      <c r="G191" s="181"/>
      <c r="H191" s="182">
        <v>77</v>
      </c>
      <c r="I191" s="182">
        <v>180</v>
      </c>
      <c r="J191" s="183" t="s">
        <v>768</v>
      </c>
      <c r="K191" s="184">
        <f t="shared" si="43"/>
        <v>-57.199999999999989</v>
      </c>
      <c r="L191" s="185">
        <f t="shared" si="44"/>
        <v>-0.42622950819672129</v>
      </c>
      <c r="M191" s="181" t="s">
        <v>605</v>
      </c>
      <c r="N191" s="178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7">
        <v>113</v>
      </c>
      <c r="B192" s="178">
        <v>43209</v>
      </c>
      <c r="C192" s="178"/>
      <c r="D192" s="179" t="s">
        <v>769</v>
      </c>
      <c r="E192" s="180" t="s">
        <v>592</v>
      </c>
      <c r="F192" s="181">
        <v>430</v>
      </c>
      <c r="G192" s="181"/>
      <c r="H192" s="182">
        <v>220</v>
      </c>
      <c r="I192" s="182">
        <v>537</v>
      </c>
      <c r="J192" s="183" t="s">
        <v>770</v>
      </c>
      <c r="K192" s="184">
        <f t="shared" si="43"/>
        <v>-210</v>
      </c>
      <c r="L192" s="185">
        <f t="shared" si="44"/>
        <v>-0.48837209302325579</v>
      </c>
      <c r="M192" s="181" t="s">
        <v>605</v>
      </c>
      <c r="N192" s="178">
        <v>43252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114</v>
      </c>
      <c r="B193" s="199">
        <v>43220</v>
      </c>
      <c r="C193" s="199"/>
      <c r="D193" s="200" t="s">
        <v>771</v>
      </c>
      <c r="E193" s="201" t="s">
        <v>592</v>
      </c>
      <c r="F193" s="201">
        <v>153.5</v>
      </c>
      <c r="G193" s="201"/>
      <c r="H193" s="201">
        <v>196</v>
      </c>
      <c r="I193" s="203">
        <v>196</v>
      </c>
      <c r="J193" s="173" t="s">
        <v>772</v>
      </c>
      <c r="K193" s="174">
        <f t="shared" si="43"/>
        <v>42.5</v>
      </c>
      <c r="L193" s="175">
        <f t="shared" si="44"/>
        <v>0.27687296416938112</v>
      </c>
      <c r="M193" s="170" t="s">
        <v>595</v>
      </c>
      <c r="N193" s="176">
        <v>43605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7">
        <v>115</v>
      </c>
      <c r="B194" s="178">
        <v>43306</v>
      </c>
      <c r="C194" s="178"/>
      <c r="D194" s="179" t="s">
        <v>740</v>
      </c>
      <c r="E194" s="180" t="s">
        <v>592</v>
      </c>
      <c r="F194" s="181">
        <v>27.5</v>
      </c>
      <c r="G194" s="181"/>
      <c r="H194" s="182">
        <v>13.1</v>
      </c>
      <c r="I194" s="182">
        <v>60</v>
      </c>
      <c r="J194" s="183" t="s">
        <v>773</v>
      </c>
      <c r="K194" s="184">
        <v>-14.4</v>
      </c>
      <c r="L194" s="185">
        <v>-0.52363636363636401</v>
      </c>
      <c r="M194" s="181" t="s">
        <v>605</v>
      </c>
      <c r="N194" s="178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7">
        <v>116</v>
      </c>
      <c r="B195" s="208">
        <v>43318</v>
      </c>
      <c r="C195" s="208"/>
      <c r="D195" s="186" t="s">
        <v>774</v>
      </c>
      <c r="E195" s="181" t="s">
        <v>592</v>
      </c>
      <c r="F195" s="181">
        <v>148.5</v>
      </c>
      <c r="G195" s="181"/>
      <c r="H195" s="181">
        <v>102</v>
      </c>
      <c r="I195" s="182">
        <v>182</v>
      </c>
      <c r="J195" s="183" t="s">
        <v>775</v>
      </c>
      <c r="K195" s="184">
        <f>H195-F195</f>
        <v>-46.5</v>
      </c>
      <c r="L195" s="185">
        <f>K195/F195</f>
        <v>-0.31313131313131315</v>
      </c>
      <c r="M195" s="181" t="s">
        <v>605</v>
      </c>
      <c r="N195" s="178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117</v>
      </c>
      <c r="B196" s="168">
        <v>43335</v>
      </c>
      <c r="C196" s="168"/>
      <c r="D196" s="169" t="s">
        <v>776</v>
      </c>
      <c r="E196" s="170" t="s">
        <v>592</v>
      </c>
      <c r="F196" s="201">
        <v>285</v>
      </c>
      <c r="G196" s="170"/>
      <c r="H196" s="170">
        <v>355</v>
      </c>
      <c r="I196" s="172">
        <v>364</v>
      </c>
      <c r="J196" s="173" t="s">
        <v>777</v>
      </c>
      <c r="K196" s="174">
        <v>70</v>
      </c>
      <c r="L196" s="175">
        <v>0.24561403508771901</v>
      </c>
      <c r="M196" s="170" t="s">
        <v>595</v>
      </c>
      <c r="N196" s="176">
        <v>43455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118</v>
      </c>
      <c r="B197" s="168">
        <v>43341</v>
      </c>
      <c r="C197" s="168"/>
      <c r="D197" s="169" t="s">
        <v>399</v>
      </c>
      <c r="E197" s="170" t="s">
        <v>592</v>
      </c>
      <c r="F197" s="201">
        <v>525</v>
      </c>
      <c r="G197" s="170"/>
      <c r="H197" s="170">
        <v>585</v>
      </c>
      <c r="I197" s="172">
        <v>635</v>
      </c>
      <c r="J197" s="173" t="s">
        <v>778</v>
      </c>
      <c r="K197" s="174">
        <f t="shared" ref="K197:K248" si="45">H197-F197</f>
        <v>60</v>
      </c>
      <c r="L197" s="175">
        <f t="shared" ref="L197:L248" si="46">K197/F197</f>
        <v>0.11428571428571428</v>
      </c>
      <c r="M197" s="170" t="s">
        <v>595</v>
      </c>
      <c r="N197" s="176">
        <v>43662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119</v>
      </c>
      <c r="B198" s="168">
        <v>43395</v>
      </c>
      <c r="C198" s="168"/>
      <c r="D198" s="169" t="s">
        <v>384</v>
      </c>
      <c r="E198" s="170" t="s">
        <v>592</v>
      </c>
      <c r="F198" s="201">
        <v>475</v>
      </c>
      <c r="G198" s="170"/>
      <c r="H198" s="170">
        <v>574</v>
      </c>
      <c r="I198" s="172">
        <v>570</v>
      </c>
      <c r="J198" s="173" t="s">
        <v>680</v>
      </c>
      <c r="K198" s="174">
        <f t="shared" si="45"/>
        <v>99</v>
      </c>
      <c r="L198" s="175">
        <f t="shared" si="46"/>
        <v>0.20842105263157895</v>
      </c>
      <c r="M198" s="170" t="s">
        <v>595</v>
      </c>
      <c r="N198" s="176">
        <v>43403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120</v>
      </c>
      <c r="B199" s="199">
        <v>43397</v>
      </c>
      <c r="C199" s="199"/>
      <c r="D199" s="200" t="s">
        <v>779</v>
      </c>
      <c r="E199" s="201" t="s">
        <v>592</v>
      </c>
      <c r="F199" s="201">
        <v>707.5</v>
      </c>
      <c r="G199" s="201"/>
      <c r="H199" s="201">
        <v>872</v>
      </c>
      <c r="I199" s="203">
        <v>872</v>
      </c>
      <c r="J199" s="204" t="s">
        <v>680</v>
      </c>
      <c r="K199" s="174">
        <f t="shared" si="45"/>
        <v>164.5</v>
      </c>
      <c r="L199" s="205">
        <f t="shared" si="46"/>
        <v>0.23250883392226149</v>
      </c>
      <c r="M199" s="201" t="s">
        <v>595</v>
      </c>
      <c r="N199" s="206">
        <v>43482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121</v>
      </c>
      <c r="B200" s="199">
        <v>43398</v>
      </c>
      <c r="C200" s="199"/>
      <c r="D200" s="200" t="s">
        <v>780</v>
      </c>
      <c r="E200" s="201" t="s">
        <v>592</v>
      </c>
      <c r="F200" s="201">
        <v>162</v>
      </c>
      <c r="G200" s="201"/>
      <c r="H200" s="201">
        <v>204</v>
      </c>
      <c r="I200" s="203">
        <v>209</v>
      </c>
      <c r="J200" s="204" t="s">
        <v>781</v>
      </c>
      <c r="K200" s="174">
        <f t="shared" si="45"/>
        <v>42</v>
      </c>
      <c r="L200" s="205">
        <f t="shared" si="46"/>
        <v>0.25925925925925924</v>
      </c>
      <c r="M200" s="201" t="s">
        <v>595</v>
      </c>
      <c r="N200" s="206">
        <v>43539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122</v>
      </c>
      <c r="B201" s="199">
        <v>43399</v>
      </c>
      <c r="C201" s="199"/>
      <c r="D201" s="200" t="s">
        <v>489</v>
      </c>
      <c r="E201" s="201" t="s">
        <v>592</v>
      </c>
      <c r="F201" s="201">
        <v>240</v>
      </c>
      <c r="G201" s="201"/>
      <c r="H201" s="201">
        <v>297</v>
      </c>
      <c r="I201" s="203">
        <v>297</v>
      </c>
      <c r="J201" s="204" t="s">
        <v>680</v>
      </c>
      <c r="K201" s="210">
        <f t="shared" si="45"/>
        <v>57</v>
      </c>
      <c r="L201" s="205">
        <f t="shared" si="46"/>
        <v>0.23749999999999999</v>
      </c>
      <c r="M201" s="201" t="s">
        <v>595</v>
      </c>
      <c r="N201" s="206">
        <v>43417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123</v>
      </c>
      <c r="B202" s="168">
        <v>43439</v>
      </c>
      <c r="C202" s="168"/>
      <c r="D202" s="169" t="s">
        <v>782</v>
      </c>
      <c r="E202" s="170" t="s">
        <v>592</v>
      </c>
      <c r="F202" s="170">
        <v>202.5</v>
      </c>
      <c r="G202" s="170"/>
      <c r="H202" s="170">
        <v>255</v>
      </c>
      <c r="I202" s="172">
        <v>252</v>
      </c>
      <c r="J202" s="173" t="s">
        <v>680</v>
      </c>
      <c r="K202" s="174">
        <f t="shared" si="45"/>
        <v>52.5</v>
      </c>
      <c r="L202" s="175">
        <f t="shared" si="46"/>
        <v>0.25925925925925924</v>
      </c>
      <c r="M202" s="170" t="s">
        <v>595</v>
      </c>
      <c r="N202" s="176">
        <v>43542</v>
      </c>
      <c r="O202" s="1"/>
      <c r="P202" s="1"/>
      <c r="Q202" s="1"/>
      <c r="R202" s="6" t="s">
        <v>783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124</v>
      </c>
      <c r="B203" s="199">
        <v>43465</v>
      </c>
      <c r="C203" s="168"/>
      <c r="D203" s="200" t="s">
        <v>159</v>
      </c>
      <c r="E203" s="201" t="s">
        <v>592</v>
      </c>
      <c r="F203" s="201">
        <v>710</v>
      </c>
      <c r="G203" s="201"/>
      <c r="H203" s="201">
        <v>866</v>
      </c>
      <c r="I203" s="203">
        <v>866</v>
      </c>
      <c r="J203" s="204" t="s">
        <v>680</v>
      </c>
      <c r="K203" s="174">
        <f t="shared" si="45"/>
        <v>156</v>
      </c>
      <c r="L203" s="175">
        <f t="shared" si="46"/>
        <v>0.21971830985915494</v>
      </c>
      <c r="M203" s="170" t="s">
        <v>595</v>
      </c>
      <c r="N203" s="176">
        <v>43553</v>
      </c>
      <c r="O203" s="1"/>
      <c r="P203" s="1"/>
      <c r="Q203" s="1"/>
      <c r="R203" s="6" t="s">
        <v>783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125</v>
      </c>
      <c r="B204" s="199">
        <v>43522</v>
      </c>
      <c r="C204" s="199"/>
      <c r="D204" s="200" t="s">
        <v>174</v>
      </c>
      <c r="E204" s="201" t="s">
        <v>592</v>
      </c>
      <c r="F204" s="201">
        <v>337.25</v>
      </c>
      <c r="G204" s="201"/>
      <c r="H204" s="201">
        <v>398.5</v>
      </c>
      <c r="I204" s="203">
        <v>411</v>
      </c>
      <c r="J204" s="173" t="s">
        <v>784</v>
      </c>
      <c r="K204" s="174">
        <f t="shared" si="45"/>
        <v>61.25</v>
      </c>
      <c r="L204" s="175">
        <f t="shared" si="46"/>
        <v>0.1816160118606375</v>
      </c>
      <c r="M204" s="170" t="s">
        <v>595</v>
      </c>
      <c r="N204" s="176">
        <v>43760</v>
      </c>
      <c r="O204" s="1"/>
      <c r="P204" s="1"/>
      <c r="Q204" s="1"/>
      <c r="R204" s="6" t="s">
        <v>783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1">
        <v>126</v>
      </c>
      <c r="B205" s="212">
        <v>43559</v>
      </c>
      <c r="C205" s="212"/>
      <c r="D205" s="213" t="s">
        <v>785</v>
      </c>
      <c r="E205" s="214" t="s">
        <v>592</v>
      </c>
      <c r="F205" s="214">
        <v>130</v>
      </c>
      <c r="G205" s="214"/>
      <c r="H205" s="214">
        <v>65</v>
      </c>
      <c r="I205" s="215">
        <v>158</v>
      </c>
      <c r="J205" s="183" t="s">
        <v>786</v>
      </c>
      <c r="K205" s="184">
        <f t="shared" si="45"/>
        <v>-65</v>
      </c>
      <c r="L205" s="185">
        <f t="shared" si="46"/>
        <v>-0.5</v>
      </c>
      <c r="M205" s="181" t="s">
        <v>605</v>
      </c>
      <c r="N205" s="178">
        <v>43726</v>
      </c>
      <c r="O205" s="1"/>
      <c r="P205" s="1"/>
      <c r="Q205" s="1"/>
      <c r="R205" s="6" t="s">
        <v>787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127</v>
      </c>
      <c r="B206" s="199">
        <v>43017</v>
      </c>
      <c r="C206" s="199"/>
      <c r="D206" s="200" t="s">
        <v>210</v>
      </c>
      <c r="E206" s="201" t="s">
        <v>592</v>
      </c>
      <c r="F206" s="201">
        <v>141.5</v>
      </c>
      <c r="G206" s="201"/>
      <c r="H206" s="201">
        <v>183.5</v>
      </c>
      <c r="I206" s="203">
        <v>210</v>
      </c>
      <c r="J206" s="173" t="s">
        <v>781</v>
      </c>
      <c r="K206" s="174">
        <f t="shared" si="45"/>
        <v>42</v>
      </c>
      <c r="L206" s="175">
        <f t="shared" si="46"/>
        <v>0.29681978798586572</v>
      </c>
      <c r="M206" s="170" t="s">
        <v>595</v>
      </c>
      <c r="N206" s="176">
        <v>43042</v>
      </c>
      <c r="O206" s="1"/>
      <c r="P206" s="1"/>
      <c r="Q206" s="1"/>
      <c r="R206" s="6" t="s">
        <v>787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1">
        <v>128</v>
      </c>
      <c r="B207" s="212">
        <v>43074</v>
      </c>
      <c r="C207" s="212"/>
      <c r="D207" s="213" t="s">
        <v>788</v>
      </c>
      <c r="E207" s="214" t="s">
        <v>592</v>
      </c>
      <c r="F207" s="209">
        <v>172</v>
      </c>
      <c r="G207" s="214"/>
      <c r="H207" s="214">
        <v>155.25</v>
      </c>
      <c r="I207" s="215">
        <v>230</v>
      </c>
      <c r="J207" s="183" t="s">
        <v>789</v>
      </c>
      <c r="K207" s="184">
        <f t="shared" si="45"/>
        <v>-16.75</v>
      </c>
      <c r="L207" s="185">
        <f t="shared" si="46"/>
        <v>-9.7383720930232565E-2</v>
      </c>
      <c r="M207" s="181" t="s">
        <v>605</v>
      </c>
      <c r="N207" s="178">
        <v>43787</v>
      </c>
      <c r="O207" s="1"/>
      <c r="P207" s="1"/>
      <c r="Q207" s="1"/>
      <c r="R207" s="6" t="s">
        <v>787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129</v>
      </c>
      <c r="B208" s="199">
        <v>43398</v>
      </c>
      <c r="C208" s="199"/>
      <c r="D208" s="200" t="s">
        <v>120</v>
      </c>
      <c r="E208" s="201" t="s">
        <v>592</v>
      </c>
      <c r="F208" s="201">
        <v>698.5</v>
      </c>
      <c r="G208" s="201"/>
      <c r="H208" s="201">
        <v>890</v>
      </c>
      <c r="I208" s="203">
        <v>890</v>
      </c>
      <c r="J208" s="173" t="s">
        <v>790</v>
      </c>
      <c r="K208" s="174">
        <f t="shared" si="45"/>
        <v>191.5</v>
      </c>
      <c r="L208" s="175">
        <f t="shared" si="46"/>
        <v>0.27415891195418757</v>
      </c>
      <c r="M208" s="170" t="s">
        <v>595</v>
      </c>
      <c r="N208" s="176">
        <v>44328</v>
      </c>
      <c r="O208" s="1"/>
      <c r="P208" s="1"/>
      <c r="Q208" s="1"/>
      <c r="R208" s="6" t="s">
        <v>783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130</v>
      </c>
      <c r="B209" s="199">
        <v>42877</v>
      </c>
      <c r="C209" s="199"/>
      <c r="D209" s="200" t="s">
        <v>791</v>
      </c>
      <c r="E209" s="201" t="s">
        <v>592</v>
      </c>
      <c r="F209" s="201">
        <v>127.6</v>
      </c>
      <c r="G209" s="201"/>
      <c r="H209" s="201">
        <v>138</v>
      </c>
      <c r="I209" s="203">
        <v>190</v>
      </c>
      <c r="J209" s="173" t="s">
        <v>792</v>
      </c>
      <c r="K209" s="174">
        <f t="shared" si="45"/>
        <v>10.400000000000006</v>
      </c>
      <c r="L209" s="175">
        <f t="shared" si="46"/>
        <v>8.1504702194357417E-2</v>
      </c>
      <c r="M209" s="170" t="s">
        <v>595</v>
      </c>
      <c r="N209" s="176">
        <v>43774</v>
      </c>
      <c r="O209" s="1"/>
      <c r="P209" s="1"/>
      <c r="Q209" s="1"/>
      <c r="R209" s="6" t="s">
        <v>787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131</v>
      </c>
      <c r="B210" s="199">
        <v>43158</v>
      </c>
      <c r="C210" s="199"/>
      <c r="D210" s="200" t="s">
        <v>793</v>
      </c>
      <c r="E210" s="201" t="s">
        <v>592</v>
      </c>
      <c r="F210" s="201">
        <v>317</v>
      </c>
      <c r="G210" s="201"/>
      <c r="H210" s="201">
        <v>382.5</v>
      </c>
      <c r="I210" s="203">
        <v>398</v>
      </c>
      <c r="J210" s="173" t="s">
        <v>794</v>
      </c>
      <c r="K210" s="174">
        <f t="shared" si="45"/>
        <v>65.5</v>
      </c>
      <c r="L210" s="175">
        <f t="shared" si="46"/>
        <v>0.20662460567823343</v>
      </c>
      <c r="M210" s="170" t="s">
        <v>595</v>
      </c>
      <c r="N210" s="176">
        <v>44238</v>
      </c>
      <c r="O210" s="1"/>
      <c r="P210" s="1"/>
      <c r="Q210" s="1"/>
      <c r="R210" s="6" t="s">
        <v>787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1">
        <v>132</v>
      </c>
      <c r="B211" s="212">
        <v>43164</v>
      </c>
      <c r="C211" s="212"/>
      <c r="D211" s="213" t="s">
        <v>166</v>
      </c>
      <c r="E211" s="214" t="s">
        <v>592</v>
      </c>
      <c r="F211" s="209">
        <f>510-14.4</f>
        <v>495.6</v>
      </c>
      <c r="G211" s="214"/>
      <c r="H211" s="214">
        <v>350</v>
      </c>
      <c r="I211" s="215">
        <v>672</v>
      </c>
      <c r="J211" s="183" t="s">
        <v>795</v>
      </c>
      <c r="K211" s="184">
        <f t="shared" si="45"/>
        <v>-145.60000000000002</v>
      </c>
      <c r="L211" s="185">
        <f t="shared" si="46"/>
        <v>-0.29378531073446329</v>
      </c>
      <c r="M211" s="181" t="s">
        <v>605</v>
      </c>
      <c r="N211" s="178">
        <v>43887</v>
      </c>
      <c r="O211" s="1"/>
      <c r="P211" s="1"/>
      <c r="Q211" s="1"/>
      <c r="R211" s="6" t="s">
        <v>783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1">
        <v>133</v>
      </c>
      <c r="B212" s="212">
        <v>43237</v>
      </c>
      <c r="C212" s="212"/>
      <c r="D212" s="213" t="s">
        <v>796</v>
      </c>
      <c r="E212" s="214" t="s">
        <v>592</v>
      </c>
      <c r="F212" s="209">
        <v>230.3</v>
      </c>
      <c r="G212" s="214"/>
      <c r="H212" s="214">
        <v>102.5</v>
      </c>
      <c r="I212" s="215">
        <v>348</v>
      </c>
      <c r="J212" s="183" t="s">
        <v>797</v>
      </c>
      <c r="K212" s="184">
        <f t="shared" si="45"/>
        <v>-127.80000000000001</v>
      </c>
      <c r="L212" s="185">
        <f t="shared" si="46"/>
        <v>-0.55492835432045162</v>
      </c>
      <c r="M212" s="181" t="s">
        <v>605</v>
      </c>
      <c r="N212" s="178">
        <v>43896</v>
      </c>
      <c r="O212" s="1"/>
      <c r="P212" s="1"/>
      <c r="Q212" s="1"/>
      <c r="R212" s="6" t="s">
        <v>783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134</v>
      </c>
      <c r="B213" s="199">
        <v>43258</v>
      </c>
      <c r="C213" s="199"/>
      <c r="D213" s="200" t="s">
        <v>445</v>
      </c>
      <c r="E213" s="201" t="s">
        <v>592</v>
      </c>
      <c r="F213" s="201">
        <f>342.5-5.1</f>
        <v>337.4</v>
      </c>
      <c r="G213" s="201"/>
      <c r="H213" s="201">
        <v>412.5</v>
      </c>
      <c r="I213" s="203">
        <v>439</v>
      </c>
      <c r="J213" s="173" t="s">
        <v>798</v>
      </c>
      <c r="K213" s="174">
        <f t="shared" si="45"/>
        <v>75.100000000000023</v>
      </c>
      <c r="L213" s="175">
        <f t="shared" si="46"/>
        <v>0.22258446947243635</v>
      </c>
      <c r="M213" s="170" t="s">
        <v>595</v>
      </c>
      <c r="N213" s="176">
        <v>44230</v>
      </c>
      <c r="O213" s="1"/>
      <c r="P213" s="1"/>
      <c r="Q213" s="1"/>
      <c r="R213" s="6" t="s">
        <v>787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135</v>
      </c>
      <c r="B214" s="191">
        <v>43285</v>
      </c>
      <c r="C214" s="191"/>
      <c r="D214" s="192" t="s">
        <v>58</v>
      </c>
      <c r="E214" s="193" t="s">
        <v>592</v>
      </c>
      <c r="F214" s="193">
        <f>127.5-5.53</f>
        <v>121.97</v>
      </c>
      <c r="G214" s="194"/>
      <c r="H214" s="194">
        <v>122.5</v>
      </c>
      <c r="I214" s="194">
        <v>170</v>
      </c>
      <c r="J214" s="195" t="s">
        <v>799</v>
      </c>
      <c r="K214" s="196">
        <f t="shared" si="45"/>
        <v>0.53000000000000114</v>
      </c>
      <c r="L214" s="197">
        <f t="shared" si="46"/>
        <v>4.3453308190538747E-3</v>
      </c>
      <c r="M214" s="193" t="s">
        <v>613</v>
      </c>
      <c r="N214" s="191">
        <v>44431</v>
      </c>
      <c r="O214" s="1"/>
      <c r="P214" s="1"/>
      <c r="Q214" s="1"/>
      <c r="R214" s="6" t="s">
        <v>783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1">
        <v>136</v>
      </c>
      <c r="B215" s="212">
        <v>43294</v>
      </c>
      <c r="C215" s="212"/>
      <c r="D215" s="213" t="s">
        <v>800</v>
      </c>
      <c r="E215" s="214" t="s">
        <v>592</v>
      </c>
      <c r="F215" s="209">
        <v>46.5</v>
      </c>
      <c r="G215" s="214"/>
      <c r="H215" s="214">
        <v>17</v>
      </c>
      <c r="I215" s="215">
        <v>59</v>
      </c>
      <c r="J215" s="183" t="s">
        <v>801</v>
      </c>
      <c r="K215" s="184">
        <f t="shared" si="45"/>
        <v>-29.5</v>
      </c>
      <c r="L215" s="185">
        <f t="shared" si="46"/>
        <v>-0.63440860215053763</v>
      </c>
      <c r="M215" s="181" t="s">
        <v>605</v>
      </c>
      <c r="N215" s="178">
        <v>43887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137</v>
      </c>
      <c r="B216" s="199">
        <v>43396</v>
      </c>
      <c r="C216" s="199"/>
      <c r="D216" s="200" t="s">
        <v>428</v>
      </c>
      <c r="E216" s="201" t="s">
        <v>592</v>
      </c>
      <c r="F216" s="201">
        <v>156.5</v>
      </c>
      <c r="G216" s="201"/>
      <c r="H216" s="201">
        <v>207.5</v>
      </c>
      <c r="I216" s="203">
        <v>191</v>
      </c>
      <c r="J216" s="173" t="s">
        <v>680</v>
      </c>
      <c r="K216" s="174">
        <f t="shared" si="45"/>
        <v>51</v>
      </c>
      <c r="L216" s="175">
        <f t="shared" si="46"/>
        <v>0.32587859424920129</v>
      </c>
      <c r="M216" s="170" t="s">
        <v>595</v>
      </c>
      <c r="N216" s="176">
        <v>44369</v>
      </c>
      <c r="O216" s="1"/>
      <c r="P216" s="1"/>
      <c r="Q216" s="1"/>
      <c r="R216" s="6" t="s">
        <v>783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138</v>
      </c>
      <c r="B217" s="199">
        <v>43439</v>
      </c>
      <c r="C217" s="199"/>
      <c r="D217" s="200" t="s">
        <v>347</v>
      </c>
      <c r="E217" s="201" t="s">
        <v>592</v>
      </c>
      <c r="F217" s="201">
        <v>259.5</v>
      </c>
      <c r="G217" s="201"/>
      <c r="H217" s="201">
        <v>320</v>
      </c>
      <c r="I217" s="203">
        <v>320</v>
      </c>
      <c r="J217" s="173" t="s">
        <v>680</v>
      </c>
      <c r="K217" s="174">
        <f t="shared" si="45"/>
        <v>60.5</v>
      </c>
      <c r="L217" s="175">
        <f t="shared" si="46"/>
        <v>0.23314065510597304</v>
      </c>
      <c r="M217" s="170" t="s">
        <v>595</v>
      </c>
      <c r="N217" s="176">
        <v>44323</v>
      </c>
      <c r="O217" s="1"/>
      <c r="P217" s="1"/>
      <c r="Q217" s="1"/>
      <c r="R217" s="6" t="s">
        <v>783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1">
        <v>139</v>
      </c>
      <c r="B218" s="212">
        <v>43439</v>
      </c>
      <c r="C218" s="212"/>
      <c r="D218" s="213" t="s">
        <v>802</v>
      </c>
      <c r="E218" s="214" t="s">
        <v>592</v>
      </c>
      <c r="F218" s="214">
        <v>715</v>
      </c>
      <c r="G218" s="214"/>
      <c r="H218" s="214">
        <v>445</v>
      </c>
      <c r="I218" s="215">
        <v>840</v>
      </c>
      <c r="J218" s="183" t="s">
        <v>803</v>
      </c>
      <c r="K218" s="184">
        <f t="shared" si="45"/>
        <v>-270</v>
      </c>
      <c r="L218" s="185">
        <f t="shared" si="46"/>
        <v>-0.3776223776223776</v>
      </c>
      <c r="M218" s="181" t="s">
        <v>605</v>
      </c>
      <c r="N218" s="178">
        <v>43800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140</v>
      </c>
      <c r="B219" s="199">
        <v>43469</v>
      </c>
      <c r="C219" s="199"/>
      <c r="D219" s="200" t="s">
        <v>180</v>
      </c>
      <c r="E219" s="201" t="s">
        <v>592</v>
      </c>
      <c r="F219" s="201">
        <v>875</v>
      </c>
      <c r="G219" s="201"/>
      <c r="H219" s="201">
        <v>1165</v>
      </c>
      <c r="I219" s="203">
        <v>1185</v>
      </c>
      <c r="J219" s="173" t="s">
        <v>804</v>
      </c>
      <c r="K219" s="174">
        <f t="shared" si="45"/>
        <v>290</v>
      </c>
      <c r="L219" s="175">
        <f t="shared" si="46"/>
        <v>0.33142857142857141</v>
      </c>
      <c r="M219" s="170" t="s">
        <v>595</v>
      </c>
      <c r="N219" s="176">
        <v>43847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141</v>
      </c>
      <c r="B220" s="199">
        <v>43559</v>
      </c>
      <c r="C220" s="199"/>
      <c r="D220" s="200" t="s">
        <v>365</v>
      </c>
      <c r="E220" s="201" t="s">
        <v>592</v>
      </c>
      <c r="F220" s="201">
        <f>387-14.63</f>
        <v>372.37</v>
      </c>
      <c r="G220" s="201"/>
      <c r="H220" s="201">
        <v>490</v>
      </c>
      <c r="I220" s="203">
        <v>490</v>
      </c>
      <c r="J220" s="173" t="s">
        <v>680</v>
      </c>
      <c r="K220" s="174">
        <f t="shared" si="45"/>
        <v>117.63</v>
      </c>
      <c r="L220" s="175">
        <f t="shared" si="46"/>
        <v>0.31589548030185027</v>
      </c>
      <c r="M220" s="170" t="s">
        <v>595</v>
      </c>
      <c r="N220" s="176">
        <v>43850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1">
        <v>142</v>
      </c>
      <c r="B221" s="212">
        <v>43578</v>
      </c>
      <c r="C221" s="212"/>
      <c r="D221" s="213" t="s">
        <v>805</v>
      </c>
      <c r="E221" s="214" t="s">
        <v>604</v>
      </c>
      <c r="F221" s="214">
        <v>220</v>
      </c>
      <c r="G221" s="214"/>
      <c r="H221" s="214">
        <v>127.5</v>
      </c>
      <c r="I221" s="215">
        <v>284</v>
      </c>
      <c r="J221" s="183" t="s">
        <v>806</v>
      </c>
      <c r="K221" s="184">
        <f t="shared" si="45"/>
        <v>-92.5</v>
      </c>
      <c r="L221" s="185">
        <f t="shared" si="46"/>
        <v>-0.42045454545454547</v>
      </c>
      <c r="M221" s="181" t="s">
        <v>605</v>
      </c>
      <c r="N221" s="178">
        <v>43896</v>
      </c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143</v>
      </c>
      <c r="B222" s="199">
        <v>43622</v>
      </c>
      <c r="C222" s="199"/>
      <c r="D222" s="200" t="s">
        <v>490</v>
      </c>
      <c r="E222" s="201" t="s">
        <v>604</v>
      </c>
      <c r="F222" s="201">
        <v>332.8</v>
      </c>
      <c r="G222" s="201"/>
      <c r="H222" s="201">
        <v>405</v>
      </c>
      <c r="I222" s="203">
        <v>419</v>
      </c>
      <c r="J222" s="173" t="s">
        <v>807</v>
      </c>
      <c r="K222" s="174">
        <f t="shared" si="45"/>
        <v>72.199999999999989</v>
      </c>
      <c r="L222" s="175">
        <f t="shared" si="46"/>
        <v>0.21694711538461534</v>
      </c>
      <c r="M222" s="170" t="s">
        <v>595</v>
      </c>
      <c r="N222" s="176">
        <v>43860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2">
        <v>144</v>
      </c>
      <c r="B223" s="191">
        <v>43641</v>
      </c>
      <c r="C223" s="191"/>
      <c r="D223" s="192" t="s">
        <v>172</v>
      </c>
      <c r="E223" s="193" t="s">
        <v>592</v>
      </c>
      <c r="F223" s="193">
        <v>386</v>
      </c>
      <c r="G223" s="194"/>
      <c r="H223" s="194">
        <v>395</v>
      </c>
      <c r="I223" s="194">
        <v>452</v>
      </c>
      <c r="J223" s="195" t="s">
        <v>808</v>
      </c>
      <c r="K223" s="196">
        <f t="shared" si="45"/>
        <v>9</v>
      </c>
      <c r="L223" s="197">
        <f t="shared" si="46"/>
        <v>2.3316062176165803E-2</v>
      </c>
      <c r="M223" s="193" t="s">
        <v>613</v>
      </c>
      <c r="N223" s="191">
        <v>43868</v>
      </c>
      <c r="O223" s="1"/>
      <c r="P223" s="1"/>
      <c r="Q223" s="1"/>
      <c r="R223" s="6" t="s">
        <v>787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145</v>
      </c>
      <c r="B224" s="191">
        <v>43707</v>
      </c>
      <c r="C224" s="191"/>
      <c r="D224" s="192" t="s">
        <v>146</v>
      </c>
      <c r="E224" s="193" t="s">
        <v>592</v>
      </c>
      <c r="F224" s="193">
        <v>137.5</v>
      </c>
      <c r="G224" s="194"/>
      <c r="H224" s="194">
        <v>138.5</v>
      </c>
      <c r="I224" s="194">
        <v>190</v>
      </c>
      <c r="J224" s="195" t="s">
        <v>809</v>
      </c>
      <c r="K224" s="196">
        <f t="shared" si="45"/>
        <v>1</v>
      </c>
      <c r="L224" s="197">
        <f t="shared" si="46"/>
        <v>7.2727272727272727E-3</v>
      </c>
      <c r="M224" s="193" t="s">
        <v>613</v>
      </c>
      <c r="N224" s="191">
        <v>44432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146</v>
      </c>
      <c r="B225" s="199">
        <v>43731</v>
      </c>
      <c r="C225" s="199"/>
      <c r="D225" s="200" t="s">
        <v>438</v>
      </c>
      <c r="E225" s="201" t="s">
        <v>592</v>
      </c>
      <c r="F225" s="201">
        <v>235</v>
      </c>
      <c r="G225" s="201"/>
      <c r="H225" s="201">
        <v>295</v>
      </c>
      <c r="I225" s="203">
        <v>296</v>
      </c>
      <c r="J225" s="173" t="s">
        <v>810</v>
      </c>
      <c r="K225" s="174">
        <f t="shared" si="45"/>
        <v>60</v>
      </c>
      <c r="L225" s="175">
        <f t="shared" si="46"/>
        <v>0.25531914893617019</v>
      </c>
      <c r="M225" s="170" t="s">
        <v>595</v>
      </c>
      <c r="N225" s="176">
        <v>43844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147</v>
      </c>
      <c r="B226" s="199">
        <v>43752</v>
      </c>
      <c r="C226" s="199"/>
      <c r="D226" s="200" t="s">
        <v>811</v>
      </c>
      <c r="E226" s="201" t="s">
        <v>592</v>
      </c>
      <c r="F226" s="201">
        <v>277.5</v>
      </c>
      <c r="G226" s="201"/>
      <c r="H226" s="201">
        <v>333</v>
      </c>
      <c r="I226" s="203">
        <v>333</v>
      </c>
      <c r="J226" s="173" t="s">
        <v>812</v>
      </c>
      <c r="K226" s="174">
        <f t="shared" si="45"/>
        <v>55.5</v>
      </c>
      <c r="L226" s="175">
        <f t="shared" si="46"/>
        <v>0.2</v>
      </c>
      <c r="M226" s="170" t="s">
        <v>595</v>
      </c>
      <c r="N226" s="176">
        <v>43846</v>
      </c>
      <c r="O226" s="1"/>
      <c r="P226" s="1"/>
      <c r="Q226" s="1"/>
      <c r="R226" s="6" t="s">
        <v>783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148</v>
      </c>
      <c r="B227" s="199">
        <v>43752</v>
      </c>
      <c r="C227" s="199"/>
      <c r="D227" s="200" t="s">
        <v>813</v>
      </c>
      <c r="E227" s="201" t="s">
        <v>592</v>
      </c>
      <c r="F227" s="201">
        <v>930</v>
      </c>
      <c r="G227" s="201"/>
      <c r="H227" s="201">
        <v>1165</v>
      </c>
      <c r="I227" s="203">
        <v>1200</v>
      </c>
      <c r="J227" s="173" t="s">
        <v>814</v>
      </c>
      <c r="K227" s="174">
        <f t="shared" si="45"/>
        <v>235</v>
      </c>
      <c r="L227" s="175">
        <f t="shared" si="46"/>
        <v>0.25268817204301075</v>
      </c>
      <c r="M227" s="170" t="s">
        <v>595</v>
      </c>
      <c r="N227" s="176">
        <v>43847</v>
      </c>
      <c r="O227" s="1"/>
      <c r="P227" s="1"/>
      <c r="Q227" s="1"/>
      <c r="R227" s="6" t="s">
        <v>787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149</v>
      </c>
      <c r="B228" s="199">
        <v>43753</v>
      </c>
      <c r="C228" s="199"/>
      <c r="D228" s="200" t="s">
        <v>815</v>
      </c>
      <c r="E228" s="201" t="s">
        <v>592</v>
      </c>
      <c r="F228" s="171">
        <v>111</v>
      </c>
      <c r="G228" s="201"/>
      <c r="H228" s="201">
        <v>141</v>
      </c>
      <c r="I228" s="203">
        <v>141</v>
      </c>
      <c r="J228" s="173" t="s">
        <v>816</v>
      </c>
      <c r="K228" s="174">
        <f t="shared" si="45"/>
        <v>30</v>
      </c>
      <c r="L228" s="175">
        <f t="shared" si="46"/>
        <v>0.27027027027027029</v>
      </c>
      <c r="M228" s="170" t="s">
        <v>595</v>
      </c>
      <c r="N228" s="176">
        <v>44328</v>
      </c>
      <c r="O228" s="1"/>
      <c r="P228" s="1"/>
      <c r="Q228" s="1"/>
      <c r="R228" s="6" t="s">
        <v>787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150</v>
      </c>
      <c r="B229" s="199">
        <v>43753</v>
      </c>
      <c r="C229" s="199"/>
      <c r="D229" s="200" t="s">
        <v>817</v>
      </c>
      <c r="E229" s="201" t="s">
        <v>592</v>
      </c>
      <c r="F229" s="171">
        <v>296</v>
      </c>
      <c r="G229" s="201"/>
      <c r="H229" s="201">
        <v>370</v>
      </c>
      <c r="I229" s="203">
        <v>370</v>
      </c>
      <c r="J229" s="173" t="s">
        <v>680</v>
      </c>
      <c r="K229" s="174">
        <f t="shared" si="45"/>
        <v>74</v>
      </c>
      <c r="L229" s="175">
        <f t="shared" si="46"/>
        <v>0.25</v>
      </c>
      <c r="M229" s="170" t="s">
        <v>595</v>
      </c>
      <c r="N229" s="176">
        <v>43853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151</v>
      </c>
      <c r="B230" s="199">
        <v>43754</v>
      </c>
      <c r="C230" s="199"/>
      <c r="D230" s="200" t="s">
        <v>818</v>
      </c>
      <c r="E230" s="201" t="s">
        <v>592</v>
      </c>
      <c r="F230" s="171">
        <v>300</v>
      </c>
      <c r="G230" s="201"/>
      <c r="H230" s="201">
        <v>382.5</v>
      </c>
      <c r="I230" s="203">
        <v>344</v>
      </c>
      <c r="J230" s="173" t="s">
        <v>819</v>
      </c>
      <c r="K230" s="174">
        <f t="shared" si="45"/>
        <v>82.5</v>
      </c>
      <c r="L230" s="175">
        <f t="shared" si="46"/>
        <v>0.27500000000000002</v>
      </c>
      <c r="M230" s="170" t="s">
        <v>595</v>
      </c>
      <c r="N230" s="176">
        <v>44238</v>
      </c>
      <c r="O230" s="1"/>
      <c r="P230" s="1"/>
      <c r="Q230" s="1"/>
      <c r="R230" s="6" t="s">
        <v>787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152</v>
      </c>
      <c r="B231" s="199">
        <v>43832</v>
      </c>
      <c r="C231" s="199"/>
      <c r="D231" s="200" t="s">
        <v>820</v>
      </c>
      <c r="E231" s="201" t="s">
        <v>592</v>
      </c>
      <c r="F231" s="171">
        <v>495</v>
      </c>
      <c r="G231" s="201"/>
      <c r="H231" s="201">
        <v>595</v>
      </c>
      <c r="I231" s="203">
        <v>590</v>
      </c>
      <c r="J231" s="173" t="s">
        <v>616</v>
      </c>
      <c r="K231" s="174">
        <f t="shared" si="45"/>
        <v>100</v>
      </c>
      <c r="L231" s="175">
        <f t="shared" si="46"/>
        <v>0.20202020202020202</v>
      </c>
      <c r="M231" s="170" t="s">
        <v>595</v>
      </c>
      <c r="N231" s="176">
        <v>44589</v>
      </c>
      <c r="O231" s="1"/>
      <c r="P231" s="1"/>
      <c r="Q231" s="1"/>
      <c r="R231" s="6" t="s">
        <v>787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153</v>
      </c>
      <c r="B232" s="199">
        <v>43966</v>
      </c>
      <c r="C232" s="199"/>
      <c r="D232" s="200" t="s">
        <v>76</v>
      </c>
      <c r="E232" s="201" t="s">
        <v>592</v>
      </c>
      <c r="F232" s="171">
        <v>67.5</v>
      </c>
      <c r="G232" s="201"/>
      <c r="H232" s="201">
        <v>86</v>
      </c>
      <c r="I232" s="203">
        <v>86</v>
      </c>
      <c r="J232" s="173" t="s">
        <v>821</v>
      </c>
      <c r="K232" s="174">
        <f t="shared" si="45"/>
        <v>18.5</v>
      </c>
      <c r="L232" s="175">
        <f t="shared" si="46"/>
        <v>0.27407407407407408</v>
      </c>
      <c r="M232" s="170" t="s">
        <v>595</v>
      </c>
      <c r="N232" s="176">
        <v>44008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154</v>
      </c>
      <c r="B233" s="199">
        <v>44035</v>
      </c>
      <c r="C233" s="199"/>
      <c r="D233" s="200" t="s">
        <v>489</v>
      </c>
      <c r="E233" s="201" t="s">
        <v>592</v>
      </c>
      <c r="F233" s="171">
        <v>231</v>
      </c>
      <c r="G233" s="201"/>
      <c r="H233" s="201">
        <v>281</v>
      </c>
      <c r="I233" s="203">
        <v>281</v>
      </c>
      <c r="J233" s="173" t="s">
        <v>680</v>
      </c>
      <c r="K233" s="174">
        <f t="shared" si="45"/>
        <v>50</v>
      </c>
      <c r="L233" s="175">
        <f t="shared" si="46"/>
        <v>0.21645021645021645</v>
      </c>
      <c r="M233" s="170" t="s">
        <v>595</v>
      </c>
      <c r="N233" s="176">
        <v>44358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155</v>
      </c>
      <c r="B234" s="199">
        <v>44092</v>
      </c>
      <c r="C234" s="199"/>
      <c r="D234" s="200" t="s">
        <v>144</v>
      </c>
      <c r="E234" s="201" t="s">
        <v>592</v>
      </c>
      <c r="F234" s="201">
        <v>206</v>
      </c>
      <c r="G234" s="201"/>
      <c r="H234" s="201">
        <v>248</v>
      </c>
      <c r="I234" s="203">
        <v>248</v>
      </c>
      <c r="J234" s="173" t="s">
        <v>680</v>
      </c>
      <c r="K234" s="174">
        <f t="shared" si="45"/>
        <v>42</v>
      </c>
      <c r="L234" s="175">
        <f t="shared" si="46"/>
        <v>0.20388349514563106</v>
      </c>
      <c r="M234" s="170" t="s">
        <v>595</v>
      </c>
      <c r="N234" s="176">
        <v>44214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156</v>
      </c>
      <c r="B235" s="199">
        <v>44140</v>
      </c>
      <c r="C235" s="199"/>
      <c r="D235" s="200" t="s">
        <v>144</v>
      </c>
      <c r="E235" s="201" t="s">
        <v>592</v>
      </c>
      <c r="F235" s="201">
        <v>182.5</v>
      </c>
      <c r="G235" s="201"/>
      <c r="H235" s="201">
        <v>248</v>
      </c>
      <c r="I235" s="203">
        <v>248</v>
      </c>
      <c r="J235" s="173" t="s">
        <v>680</v>
      </c>
      <c r="K235" s="174">
        <f t="shared" si="45"/>
        <v>65.5</v>
      </c>
      <c r="L235" s="175">
        <f t="shared" si="46"/>
        <v>0.35890410958904112</v>
      </c>
      <c r="M235" s="170" t="s">
        <v>595</v>
      </c>
      <c r="N235" s="176">
        <v>44214</v>
      </c>
      <c r="O235" s="1"/>
      <c r="P235" s="1"/>
      <c r="Q235" s="1"/>
      <c r="R235" s="6" t="s">
        <v>787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157</v>
      </c>
      <c r="B236" s="199">
        <v>44140</v>
      </c>
      <c r="C236" s="199"/>
      <c r="D236" s="200" t="s">
        <v>347</v>
      </c>
      <c r="E236" s="201" t="s">
        <v>592</v>
      </c>
      <c r="F236" s="201">
        <v>247.5</v>
      </c>
      <c r="G236" s="201"/>
      <c r="H236" s="201">
        <v>320</v>
      </c>
      <c r="I236" s="203">
        <v>320</v>
      </c>
      <c r="J236" s="173" t="s">
        <v>680</v>
      </c>
      <c r="K236" s="174">
        <f t="shared" si="45"/>
        <v>72.5</v>
      </c>
      <c r="L236" s="175">
        <f t="shared" si="46"/>
        <v>0.29292929292929293</v>
      </c>
      <c r="M236" s="170" t="s">
        <v>595</v>
      </c>
      <c r="N236" s="176">
        <v>44323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158</v>
      </c>
      <c r="B237" s="199">
        <v>44140</v>
      </c>
      <c r="C237" s="199"/>
      <c r="D237" s="200" t="s">
        <v>203</v>
      </c>
      <c r="E237" s="201" t="s">
        <v>592</v>
      </c>
      <c r="F237" s="171">
        <v>925</v>
      </c>
      <c r="G237" s="201"/>
      <c r="H237" s="201">
        <v>1095</v>
      </c>
      <c r="I237" s="203">
        <v>1093</v>
      </c>
      <c r="J237" s="173" t="s">
        <v>822</v>
      </c>
      <c r="K237" s="174">
        <f t="shared" si="45"/>
        <v>170</v>
      </c>
      <c r="L237" s="175">
        <f t="shared" si="46"/>
        <v>0.18378378378378379</v>
      </c>
      <c r="M237" s="170" t="s">
        <v>595</v>
      </c>
      <c r="N237" s="176">
        <v>44201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159</v>
      </c>
      <c r="B238" s="199">
        <v>44140</v>
      </c>
      <c r="C238" s="199"/>
      <c r="D238" s="200" t="s">
        <v>365</v>
      </c>
      <c r="E238" s="201" t="s">
        <v>592</v>
      </c>
      <c r="F238" s="171">
        <v>332.5</v>
      </c>
      <c r="G238" s="201"/>
      <c r="H238" s="201">
        <v>393</v>
      </c>
      <c r="I238" s="203">
        <v>406</v>
      </c>
      <c r="J238" s="173" t="s">
        <v>823</v>
      </c>
      <c r="K238" s="174">
        <f t="shared" si="45"/>
        <v>60.5</v>
      </c>
      <c r="L238" s="175">
        <f t="shared" si="46"/>
        <v>0.18195488721804512</v>
      </c>
      <c r="M238" s="170" t="s">
        <v>595</v>
      </c>
      <c r="N238" s="176">
        <v>44256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160</v>
      </c>
      <c r="B239" s="199">
        <v>44141</v>
      </c>
      <c r="C239" s="199"/>
      <c r="D239" s="200" t="s">
        <v>489</v>
      </c>
      <c r="E239" s="201" t="s">
        <v>592</v>
      </c>
      <c r="F239" s="171">
        <v>231</v>
      </c>
      <c r="G239" s="201"/>
      <c r="H239" s="201">
        <v>281</v>
      </c>
      <c r="I239" s="203">
        <v>281</v>
      </c>
      <c r="J239" s="173" t="s">
        <v>680</v>
      </c>
      <c r="K239" s="174">
        <f t="shared" si="45"/>
        <v>50</v>
      </c>
      <c r="L239" s="175">
        <f t="shared" si="46"/>
        <v>0.21645021645021645</v>
      </c>
      <c r="M239" s="170" t="s">
        <v>595</v>
      </c>
      <c r="N239" s="176">
        <v>44358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161</v>
      </c>
      <c r="B240" s="199">
        <v>44187</v>
      </c>
      <c r="C240" s="199"/>
      <c r="D240" s="200" t="s">
        <v>824</v>
      </c>
      <c r="E240" s="201" t="s">
        <v>592</v>
      </c>
      <c r="F240" s="171">
        <v>190</v>
      </c>
      <c r="G240" s="201"/>
      <c r="H240" s="201">
        <v>239</v>
      </c>
      <c r="I240" s="203">
        <v>239</v>
      </c>
      <c r="J240" s="173" t="s">
        <v>825</v>
      </c>
      <c r="K240" s="174">
        <f t="shared" si="45"/>
        <v>49</v>
      </c>
      <c r="L240" s="175">
        <f t="shared" si="46"/>
        <v>0.25789473684210529</v>
      </c>
      <c r="M240" s="170" t="s">
        <v>595</v>
      </c>
      <c r="N240" s="176">
        <v>44844</v>
      </c>
      <c r="O240" s="1"/>
      <c r="P240" s="1"/>
      <c r="Q240" s="1"/>
      <c r="R240" s="6" t="s">
        <v>787</v>
      </c>
    </row>
    <row r="241" spans="1:26" ht="12.75" customHeight="1">
      <c r="A241" s="198">
        <v>162</v>
      </c>
      <c r="B241" s="199">
        <v>44258</v>
      </c>
      <c r="C241" s="199"/>
      <c r="D241" s="200" t="s">
        <v>820</v>
      </c>
      <c r="E241" s="201" t="s">
        <v>592</v>
      </c>
      <c r="F241" s="171">
        <v>495</v>
      </c>
      <c r="G241" s="201"/>
      <c r="H241" s="201">
        <v>595</v>
      </c>
      <c r="I241" s="203">
        <v>590</v>
      </c>
      <c r="J241" s="173" t="s">
        <v>616</v>
      </c>
      <c r="K241" s="174">
        <f t="shared" si="45"/>
        <v>100</v>
      </c>
      <c r="L241" s="175">
        <f t="shared" si="46"/>
        <v>0.20202020202020202</v>
      </c>
      <c r="M241" s="170" t="s">
        <v>595</v>
      </c>
      <c r="N241" s="176">
        <v>44589</v>
      </c>
      <c r="O241" s="1"/>
      <c r="P241" s="1"/>
      <c r="R241" s="6" t="s">
        <v>787</v>
      </c>
    </row>
    <row r="242" spans="1:26" ht="12.75" customHeight="1">
      <c r="A242" s="198">
        <v>163</v>
      </c>
      <c r="B242" s="199">
        <v>44274</v>
      </c>
      <c r="C242" s="199"/>
      <c r="D242" s="200" t="s">
        <v>365</v>
      </c>
      <c r="E242" s="201" t="s">
        <v>592</v>
      </c>
      <c r="F242" s="171">
        <v>355</v>
      </c>
      <c r="G242" s="201"/>
      <c r="H242" s="201">
        <v>422.5</v>
      </c>
      <c r="I242" s="203">
        <v>420</v>
      </c>
      <c r="J242" s="173" t="s">
        <v>826</v>
      </c>
      <c r="K242" s="174">
        <f t="shared" si="45"/>
        <v>67.5</v>
      </c>
      <c r="L242" s="175">
        <f t="shared" si="46"/>
        <v>0.19014084507042253</v>
      </c>
      <c r="M242" s="170" t="s">
        <v>595</v>
      </c>
      <c r="N242" s="176">
        <v>44361</v>
      </c>
      <c r="O242" s="1"/>
      <c r="R242" s="21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164</v>
      </c>
      <c r="B243" s="199">
        <v>44295</v>
      </c>
      <c r="C243" s="199"/>
      <c r="D243" s="200" t="s">
        <v>327</v>
      </c>
      <c r="E243" s="201" t="s">
        <v>592</v>
      </c>
      <c r="F243" s="171">
        <v>555</v>
      </c>
      <c r="G243" s="201"/>
      <c r="H243" s="201">
        <v>663</v>
      </c>
      <c r="I243" s="203">
        <v>663</v>
      </c>
      <c r="J243" s="173" t="s">
        <v>827</v>
      </c>
      <c r="K243" s="174">
        <f t="shared" si="45"/>
        <v>108</v>
      </c>
      <c r="L243" s="175">
        <f t="shared" si="46"/>
        <v>0.19459459459459461</v>
      </c>
      <c r="M243" s="170" t="s">
        <v>595</v>
      </c>
      <c r="N243" s="176">
        <v>44321</v>
      </c>
      <c r="O243" s="1"/>
      <c r="P243" s="1"/>
      <c r="Q243" s="1"/>
      <c r="R243" s="216" t="s">
        <v>787</v>
      </c>
    </row>
    <row r="244" spans="1:26" ht="12.75" customHeight="1">
      <c r="A244" s="198">
        <v>165</v>
      </c>
      <c r="B244" s="199">
        <v>44308</v>
      </c>
      <c r="C244" s="199"/>
      <c r="D244" s="200" t="s">
        <v>791</v>
      </c>
      <c r="E244" s="201" t="s">
        <v>592</v>
      </c>
      <c r="F244" s="171">
        <v>126.5</v>
      </c>
      <c r="G244" s="201"/>
      <c r="H244" s="201">
        <v>155</v>
      </c>
      <c r="I244" s="203">
        <v>155</v>
      </c>
      <c r="J244" s="173" t="s">
        <v>680</v>
      </c>
      <c r="K244" s="174">
        <f t="shared" si="45"/>
        <v>28.5</v>
      </c>
      <c r="L244" s="175">
        <f t="shared" si="46"/>
        <v>0.22529644268774704</v>
      </c>
      <c r="M244" s="170" t="s">
        <v>595</v>
      </c>
      <c r="N244" s="176">
        <v>44362</v>
      </c>
      <c r="O244" s="1"/>
      <c r="R244" s="216" t="s">
        <v>787</v>
      </c>
    </row>
    <row r="245" spans="1:26" ht="12.75" customHeight="1">
      <c r="A245" s="177">
        <v>166</v>
      </c>
      <c r="B245" s="208">
        <v>44368</v>
      </c>
      <c r="C245" s="208"/>
      <c r="D245" s="179" t="s">
        <v>828</v>
      </c>
      <c r="E245" s="181" t="s">
        <v>592</v>
      </c>
      <c r="F245" s="209">
        <v>287.5</v>
      </c>
      <c r="G245" s="181"/>
      <c r="H245" s="181">
        <v>245</v>
      </c>
      <c r="I245" s="182">
        <v>344</v>
      </c>
      <c r="J245" s="183" t="s">
        <v>829</v>
      </c>
      <c r="K245" s="184">
        <f t="shared" si="45"/>
        <v>-42.5</v>
      </c>
      <c r="L245" s="185">
        <f t="shared" si="46"/>
        <v>-0.14782608695652175</v>
      </c>
      <c r="M245" s="181" t="s">
        <v>605</v>
      </c>
      <c r="N245" s="178">
        <v>44508</v>
      </c>
      <c r="O245" s="1"/>
      <c r="R245" s="216" t="s">
        <v>787</v>
      </c>
    </row>
    <row r="246" spans="1:26" ht="12.75" customHeight="1">
      <c r="A246" s="198">
        <v>167</v>
      </c>
      <c r="B246" s="199">
        <v>44368</v>
      </c>
      <c r="C246" s="199"/>
      <c r="D246" s="200" t="s">
        <v>489</v>
      </c>
      <c r="E246" s="201" t="s">
        <v>592</v>
      </c>
      <c r="F246" s="171">
        <v>241</v>
      </c>
      <c r="G246" s="201"/>
      <c r="H246" s="201">
        <v>298</v>
      </c>
      <c r="I246" s="203">
        <v>320</v>
      </c>
      <c r="J246" s="173" t="s">
        <v>680</v>
      </c>
      <c r="K246" s="174">
        <f t="shared" si="45"/>
        <v>57</v>
      </c>
      <c r="L246" s="175">
        <f t="shared" si="46"/>
        <v>0.23651452282157676</v>
      </c>
      <c r="M246" s="170" t="s">
        <v>595</v>
      </c>
      <c r="N246" s="176">
        <v>44802</v>
      </c>
      <c r="O246" s="41"/>
      <c r="R246" s="216" t="s">
        <v>787</v>
      </c>
    </row>
    <row r="247" spans="1:26" ht="12.75" customHeight="1">
      <c r="A247" s="198">
        <v>168</v>
      </c>
      <c r="B247" s="199">
        <v>44406</v>
      </c>
      <c r="C247" s="199"/>
      <c r="D247" s="200" t="s">
        <v>791</v>
      </c>
      <c r="E247" s="201" t="s">
        <v>592</v>
      </c>
      <c r="F247" s="171">
        <v>162.5</v>
      </c>
      <c r="G247" s="201"/>
      <c r="H247" s="201">
        <v>200</v>
      </c>
      <c r="I247" s="203">
        <v>200</v>
      </c>
      <c r="J247" s="173" t="s">
        <v>680</v>
      </c>
      <c r="K247" s="174">
        <f t="shared" si="45"/>
        <v>37.5</v>
      </c>
      <c r="L247" s="175">
        <f t="shared" si="46"/>
        <v>0.23076923076923078</v>
      </c>
      <c r="M247" s="170" t="s">
        <v>595</v>
      </c>
      <c r="N247" s="176">
        <v>44802</v>
      </c>
      <c r="O247" s="1"/>
      <c r="R247" s="216" t="s">
        <v>787</v>
      </c>
    </row>
    <row r="248" spans="1:26" ht="12.75" customHeight="1">
      <c r="A248" s="198">
        <v>169</v>
      </c>
      <c r="B248" s="199">
        <v>44462</v>
      </c>
      <c r="C248" s="199"/>
      <c r="D248" s="200" t="s">
        <v>446</v>
      </c>
      <c r="E248" s="201" t="s">
        <v>592</v>
      </c>
      <c r="F248" s="171">
        <v>1235</v>
      </c>
      <c r="G248" s="201"/>
      <c r="H248" s="201">
        <v>1505</v>
      </c>
      <c r="I248" s="203">
        <v>1500</v>
      </c>
      <c r="J248" s="173" t="s">
        <v>680</v>
      </c>
      <c r="K248" s="174">
        <f t="shared" si="45"/>
        <v>270</v>
      </c>
      <c r="L248" s="175">
        <f t="shared" si="46"/>
        <v>0.21862348178137653</v>
      </c>
      <c r="M248" s="170" t="s">
        <v>595</v>
      </c>
      <c r="N248" s="176">
        <v>44564</v>
      </c>
      <c r="O248" s="1"/>
      <c r="R248" s="216" t="s">
        <v>787</v>
      </c>
    </row>
    <row r="249" spans="1:26" ht="12.75" customHeight="1">
      <c r="A249" s="217">
        <v>170</v>
      </c>
      <c r="B249" s="218">
        <v>44480</v>
      </c>
      <c r="C249" s="218"/>
      <c r="D249" s="219" t="s">
        <v>830</v>
      </c>
      <c r="E249" s="220" t="s">
        <v>592</v>
      </c>
      <c r="F249" s="60">
        <v>58.75</v>
      </c>
      <c r="G249" s="220"/>
      <c r="H249" s="221"/>
      <c r="I249" s="56"/>
      <c r="J249" s="222" t="s">
        <v>593</v>
      </c>
      <c r="K249" s="217"/>
      <c r="L249" s="218"/>
      <c r="M249" s="218"/>
      <c r="N249" s="219"/>
      <c r="O249" s="41"/>
      <c r="R249" s="216" t="s">
        <v>787</v>
      </c>
    </row>
    <row r="250" spans="1:26" ht="12.75" customHeight="1">
      <c r="A250" s="223">
        <v>171</v>
      </c>
      <c r="B250" s="224">
        <v>44481</v>
      </c>
      <c r="C250" s="224"/>
      <c r="D250" s="225" t="s">
        <v>278</v>
      </c>
      <c r="E250" s="56" t="s">
        <v>592</v>
      </c>
      <c r="F250" s="226" t="s">
        <v>831</v>
      </c>
      <c r="G250" s="56"/>
      <c r="H250" s="56"/>
      <c r="I250" s="56">
        <v>380</v>
      </c>
      <c r="J250" s="227" t="s">
        <v>593</v>
      </c>
      <c r="K250" s="223"/>
      <c r="L250" s="224"/>
      <c r="M250" s="224"/>
      <c r="N250" s="225"/>
      <c r="O250" s="41"/>
      <c r="R250" s="216" t="s">
        <v>787</v>
      </c>
    </row>
    <row r="251" spans="1:26" ht="12.75" customHeight="1">
      <c r="A251" s="198">
        <v>172</v>
      </c>
      <c r="B251" s="199">
        <v>44481</v>
      </c>
      <c r="C251" s="199"/>
      <c r="D251" s="200" t="s">
        <v>832</v>
      </c>
      <c r="E251" s="201" t="s">
        <v>592</v>
      </c>
      <c r="F251" s="171">
        <v>45.5</v>
      </c>
      <c r="G251" s="201"/>
      <c r="H251" s="201">
        <v>56.5</v>
      </c>
      <c r="I251" s="203">
        <v>56</v>
      </c>
      <c r="J251" s="173" t="s">
        <v>680</v>
      </c>
      <c r="K251" s="174">
        <f t="shared" ref="K251:K252" si="47">H251-F251</f>
        <v>11</v>
      </c>
      <c r="L251" s="175">
        <f t="shared" ref="L251:L252" si="48">K251/F251</f>
        <v>0.24175824175824176</v>
      </c>
      <c r="M251" s="170" t="s">
        <v>595</v>
      </c>
      <c r="N251" s="176">
        <v>44881</v>
      </c>
      <c r="O251" s="41"/>
      <c r="R251" s="216"/>
    </row>
    <row r="252" spans="1:26" ht="12.75" customHeight="1">
      <c r="A252" s="198">
        <v>173</v>
      </c>
      <c r="B252" s="199">
        <v>44551</v>
      </c>
      <c r="C252" s="199"/>
      <c r="D252" s="200" t="s">
        <v>131</v>
      </c>
      <c r="E252" s="201" t="s">
        <v>592</v>
      </c>
      <c r="F252" s="171">
        <v>2300</v>
      </c>
      <c r="G252" s="201"/>
      <c r="H252" s="201">
        <f>(2820+2200)/2</f>
        <v>2510</v>
      </c>
      <c r="I252" s="203">
        <v>3000</v>
      </c>
      <c r="J252" s="173" t="s">
        <v>833</v>
      </c>
      <c r="K252" s="174">
        <f t="shared" si="47"/>
        <v>210</v>
      </c>
      <c r="L252" s="175">
        <f t="shared" si="48"/>
        <v>9.1304347826086957E-2</v>
      </c>
      <c r="M252" s="170" t="s">
        <v>595</v>
      </c>
      <c r="N252" s="176">
        <v>44649</v>
      </c>
      <c r="O252" s="1"/>
      <c r="R252" s="216"/>
    </row>
    <row r="253" spans="1:26" ht="12.75" customHeight="1">
      <c r="A253" s="198">
        <v>174</v>
      </c>
      <c r="B253" s="199">
        <v>44606</v>
      </c>
      <c r="C253" s="199"/>
      <c r="D253" s="200" t="s">
        <v>436</v>
      </c>
      <c r="E253" s="201" t="s">
        <v>592</v>
      </c>
      <c r="F253" s="171">
        <v>635</v>
      </c>
      <c r="G253" s="201"/>
      <c r="H253" s="201">
        <v>700</v>
      </c>
      <c r="I253" s="203">
        <v>764</v>
      </c>
      <c r="J253" s="173" t="s">
        <v>881</v>
      </c>
      <c r="K253" s="174">
        <f t="shared" ref="K253" si="49">H253-F253</f>
        <v>65</v>
      </c>
      <c r="L253" s="175">
        <f t="shared" ref="L253" si="50">K253/F253</f>
        <v>0.10236220472440945</v>
      </c>
      <c r="M253" s="170" t="s">
        <v>595</v>
      </c>
      <c r="N253" s="176">
        <v>45159</v>
      </c>
      <c r="O253" s="41"/>
      <c r="R253" s="216"/>
    </row>
    <row r="254" spans="1:26" ht="12.75" customHeight="1">
      <c r="A254" s="198">
        <v>175</v>
      </c>
      <c r="B254" s="199">
        <v>44613</v>
      </c>
      <c r="C254" s="199"/>
      <c r="D254" s="200" t="s">
        <v>446</v>
      </c>
      <c r="E254" s="201" t="s">
        <v>592</v>
      </c>
      <c r="F254" s="171">
        <v>1255</v>
      </c>
      <c r="G254" s="201"/>
      <c r="H254" s="201">
        <v>1515</v>
      </c>
      <c r="I254" s="203">
        <v>1510</v>
      </c>
      <c r="J254" s="173" t="s">
        <v>680</v>
      </c>
      <c r="K254" s="174">
        <f>H254-F254</f>
        <v>260</v>
      </c>
      <c r="L254" s="175">
        <f>K254/F254</f>
        <v>0.20717131474103587</v>
      </c>
      <c r="M254" s="170" t="s">
        <v>595</v>
      </c>
      <c r="N254" s="176">
        <v>44834</v>
      </c>
      <c r="O254" s="41"/>
      <c r="R254" s="216"/>
    </row>
    <row r="255" spans="1:26" ht="12.75" customHeight="1">
      <c r="A255">
        <v>176</v>
      </c>
      <c r="B255" s="224">
        <v>44670</v>
      </c>
      <c r="C255" s="224"/>
      <c r="D255" s="58" t="s">
        <v>552</v>
      </c>
      <c r="E255" s="228" t="s">
        <v>592</v>
      </c>
      <c r="F255" s="56" t="s">
        <v>834</v>
      </c>
      <c r="G255" s="56"/>
      <c r="H255" s="56"/>
      <c r="I255" s="56">
        <v>553</v>
      </c>
      <c r="J255" s="56" t="s">
        <v>593</v>
      </c>
      <c r="K255" s="56"/>
      <c r="L255" s="56"/>
      <c r="M255" s="56"/>
      <c r="N255" s="56"/>
      <c r="O255" s="41"/>
      <c r="R255" s="216"/>
    </row>
    <row r="256" spans="1:26" ht="12.75" customHeight="1">
      <c r="A256" s="198">
        <v>177</v>
      </c>
      <c r="B256" s="199">
        <v>44746</v>
      </c>
      <c r="C256" s="199"/>
      <c r="D256" s="200" t="s">
        <v>835</v>
      </c>
      <c r="E256" s="201" t="s">
        <v>592</v>
      </c>
      <c r="F256" s="171">
        <v>207.5</v>
      </c>
      <c r="G256" s="201"/>
      <c r="H256" s="201">
        <v>254</v>
      </c>
      <c r="I256" s="203">
        <v>254</v>
      </c>
      <c r="J256" s="173" t="s">
        <v>680</v>
      </c>
      <c r="K256" s="174">
        <f t="shared" ref="K256:K258" si="51">H256-F256</f>
        <v>46.5</v>
      </c>
      <c r="L256" s="175">
        <f t="shared" ref="L256:L258" si="52">K256/F256</f>
        <v>0.22409638554216868</v>
      </c>
      <c r="M256" s="170" t="s">
        <v>595</v>
      </c>
      <c r="N256" s="176">
        <v>44792</v>
      </c>
      <c r="O256" s="1"/>
      <c r="R256" s="216"/>
    </row>
    <row r="257" spans="1:38" ht="12.75" customHeight="1">
      <c r="A257" s="198">
        <v>178</v>
      </c>
      <c r="B257" s="199">
        <v>44775</v>
      </c>
      <c r="C257" s="199"/>
      <c r="D257" s="200" t="s">
        <v>491</v>
      </c>
      <c r="E257" s="201" t="s">
        <v>592</v>
      </c>
      <c r="F257" s="171">
        <v>31.25</v>
      </c>
      <c r="G257" s="201"/>
      <c r="H257" s="201">
        <v>38.75</v>
      </c>
      <c r="I257" s="203">
        <v>38</v>
      </c>
      <c r="J257" s="173" t="s">
        <v>680</v>
      </c>
      <c r="K257" s="174">
        <f t="shared" si="51"/>
        <v>7.5</v>
      </c>
      <c r="L257" s="175">
        <f t="shared" si="52"/>
        <v>0.24</v>
      </c>
      <c r="M257" s="170" t="s">
        <v>595</v>
      </c>
      <c r="N257" s="176">
        <v>44844</v>
      </c>
      <c r="O257" s="41"/>
      <c r="R257" s="60"/>
    </row>
    <row r="258" spans="1:38" ht="12.75" customHeight="1">
      <c r="A258" s="198">
        <v>179</v>
      </c>
      <c r="B258" s="199">
        <v>44841</v>
      </c>
      <c r="C258" s="199"/>
      <c r="D258" s="200" t="s">
        <v>836</v>
      </c>
      <c r="E258" s="201" t="s">
        <v>592</v>
      </c>
      <c r="F258" s="171">
        <v>665</v>
      </c>
      <c r="G258" s="201"/>
      <c r="H258" s="201">
        <v>807.5</v>
      </c>
      <c r="I258" s="203">
        <v>840</v>
      </c>
      <c r="J258" s="173" t="s">
        <v>833</v>
      </c>
      <c r="K258" s="174">
        <f t="shared" si="51"/>
        <v>142.5</v>
      </c>
      <c r="L258" s="175">
        <f t="shared" si="52"/>
        <v>0.21428571428571427</v>
      </c>
      <c r="M258" s="170" t="s">
        <v>595</v>
      </c>
      <c r="N258" s="176">
        <v>45097</v>
      </c>
      <c r="O258" s="41"/>
      <c r="R258" s="60"/>
    </row>
    <row r="259" spans="1:38" ht="12.75" customHeight="1">
      <c r="A259" s="198">
        <v>180</v>
      </c>
      <c r="B259" s="199">
        <v>44844</v>
      </c>
      <c r="C259" s="199"/>
      <c r="D259" s="200" t="s">
        <v>438</v>
      </c>
      <c r="E259" s="201" t="s">
        <v>592</v>
      </c>
      <c r="F259" s="171">
        <v>227.5</v>
      </c>
      <c r="G259" s="201"/>
      <c r="H259" s="201">
        <v>270</v>
      </c>
      <c r="I259" s="203">
        <v>291</v>
      </c>
      <c r="J259" s="173" t="s">
        <v>883</v>
      </c>
      <c r="K259" s="174">
        <f t="shared" ref="K259" si="53">H259-F259</f>
        <v>42.5</v>
      </c>
      <c r="L259" s="175">
        <f t="shared" ref="L259" si="54">K259/F259</f>
        <v>0.18681318681318682</v>
      </c>
      <c r="M259" s="170" t="s">
        <v>595</v>
      </c>
      <c r="N259" s="176">
        <v>45160</v>
      </c>
      <c r="O259" s="41"/>
      <c r="Q259" s="41"/>
      <c r="R259" s="60"/>
    </row>
    <row r="260" spans="1:38" ht="12.75" customHeight="1">
      <c r="A260" s="198">
        <v>181</v>
      </c>
      <c r="B260" s="199">
        <v>44845</v>
      </c>
      <c r="C260" s="199"/>
      <c r="D260" s="200" t="s">
        <v>436</v>
      </c>
      <c r="E260" s="201" t="s">
        <v>592</v>
      </c>
      <c r="F260" s="171">
        <v>555</v>
      </c>
      <c r="G260" s="201"/>
      <c r="H260" s="201">
        <v>700</v>
      </c>
      <c r="I260" s="203">
        <v>765</v>
      </c>
      <c r="J260" s="173" t="s">
        <v>882</v>
      </c>
      <c r="K260" s="174">
        <f t="shared" ref="K260" si="55">H260-F260</f>
        <v>145</v>
      </c>
      <c r="L260" s="175">
        <f t="shared" ref="L260" si="56">K260/F260</f>
        <v>0.26126126126126126</v>
      </c>
      <c r="M260" s="170" t="s">
        <v>595</v>
      </c>
      <c r="N260" s="176">
        <v>45159</v>
      </c>
      <c r="O260" s="41"/>
      <c r="Q260" s="41"/>
      <c r="R260" s="60"/>
    </row>
    <row r="261" spans="1:38" ht="12.75" customHeight="1">
      <c r="A261" s="198">
        <v>182</v>
      </c>
      <c r="B261" s="199">
        <v>44981</v>
      </c>
      <c r="C261" s="199"/>
      <c r="D261" s="200" t="s">
        <v>453</v>
      </c>
      <c r="E261" s="201" t="s">
        <v>592</v>
      </c>
      <c r="F261" s="171">
        <v>1675</v>
      </c>
      <c r="G261" s="201"/>
      <c r="H261" s="201">
        <v>2080</v>
      </c>
      <c r="I261" s="203">
        <v>2080</v>
      </c>
      <c r="J261" s="173" t="s">
        <v>680</v>
      </c>
      <c r="K261" s="174">
        <f>H261-F261</f>
        <v>405</v>
      </c>
      <c r="L261" s="175">
        <f>K261/F261</f>
        <v>0.2417910447761194</v>
      </c>
      <c r="M261" s="170" t="s">
        <v>595</v>
      </c>
      <c r="N261" s="176">
        <v>45119</v>
      </c>
      <c r="O261" s="41"/>
      <c r="R261" s="60" t="s">
        <v>874</v>
      </c>
    </row>
    <row r="262" spans="1:38" ht="12.75" customHeight="1">
      <c r="A262" s="198">
        <v>183</v>
      </c>
      <c r="B262" s="199">
        <v>44986</v>
      </c>
      <c r="C262" s="199"/>
      <c r="D262" s="200" t="s">
        <v>491</v>
      </c>
      <c r="E262" s="201" t="s">
        <v>592</v>
      </c>
      <c r="F262" s="171">
        <v>57.5</v>
      </c>
      <c r="G262" s="201"/>
      <c r="H262" s="201">
        <v>120</v>
      </c>
      <c r="I262" s="203">
        <v>120</v>
      </c>
      <c r="J262" s="173" t="s">
        <v>680</v>
      </c>
      <c r="K262" s="174">
        <f>H262-F262</f>
        <v>62.5</v>
      </c>
      <c r="L262" s="175">
        <f>K262/F262</f>
        <v>1.0869565217391304</v>
      </c>
      <c r="M262" s="170" t="s">
        <v>595</v>
      </c>
      <c r="N262" s="176">
        <v>45049</v>
      </c>
      <c r="O262" s="41"/>
      <c r="R262" s="60" t="s">
        <v>874</v>
      </c>
    </row>
    <row r="263" spans="1:38" ht="12.75" customHeight="1">
      <c r="A263" s="229">
        <v>184</v>
      </c>
      <c r="B263" s="224">
        <v>45008</v>
      </c>
      <c r="C263" s="224"/>
      <c r="D263" s="58" t="s">
        <v>508</v>
      </c>
      <c r="E263" s="228" t="s">
        <v>592</v>
      </c>
      <c r="F263" s="228" t="s">
        <v>837</v>
      </c>
      <c r="G263" s="56"/>
      <c r="H263" s="56"/>
      <c r="I263" s="56">
        <v>3523</v>
      </c>
      <c r="J263" s="56" t="s">
        <v>593</v>
      </c>
      <c r="K263" s="56"/>
      <c r="L263" s="56"/>
      <c r="M263" s="56"/>
      <c r="N263" s="56"/>
      <c r="O263" s="41"/>
      <c r="R263" s="60" t="s">
        <v>874</v>
      </c>
    </row>
    <row r="264" spans="1:38" ht="12.75" customHeight="1">
      <c r="A264" s="198">
        <v>185</v>
      </c>
      <c r="B264" s="199">
        <v>45027</v>
      </c>
      <c r="C264" s="199"/>
      <c r="D264" s="200" t="s">
        <v>838</v>
      </c>
      <c r="E264" s="201" t="s">
        <v>592</v>
      </c>
      <c r="F264" s="171">
        <v>460</v>
      </c>
      <c r="G264" s="201"/>
      <c r="H264" s="201">
        <v>825</v>
      </c>
      <c r="I264" s="203">
        <v>810</v>
      </c>
      <c r="J264" s="173" t="s">
        <v>680</v>
      </c>
      <c r="K264" s="174">
        <f>H264-F264</f>
        <v>365</v>
      </c>
      <c r="L264" s="175">
        <f>K264/F264</f>
        <v>0.79347826086956519</v>
      </c>
      <c r="M264" s="170" t="s">
        <v>595</v>
      </c>
      <c r="N264" s="176">
        <v>45155</v>
      </c>
      <c r="O264" s="41"/>
      <c r="R264" s="60" t="s">
        <v>874</v>
      </c>
    </row>
    <row r="265" spans="1:38" ht="12.75" customHeight="1">
      <c r="A265" s="223">
        <v>186</v>
      </c>
      <c r="B265" s="224">
        <v>45050</v>
      </c>
      <c r="C265" s="58"/>
      <c r="D265" s="58" t="s">
        <v>42</v>
      </c>
      <c r="E265" s="228" t="s">
        <v>592</v>
      </c>
      <c r="F265" s="56" t="s">
        <v>839</v>
      </c>
      <c r="G265" s="56"/>
      <c r="H265" s="56"/>
      <c r="I265" s="56">
        <v>5040</v>
      </c>
      <c r="J265" s="56" t="s">
        <v>593</v>
      </c>
      <c r="K265" s="56"/>
      <c r="L265" s="56"/>
      <c r="M265" s="56"/>
      <c r="N265" s="56"/>
      <c r="O265" s="41"/>
      <c r="R265" s="60" t="s">
        <v>874</v>
      </c>
    </row>
    <row r="266" spans="1:38" ht="12.75" customHeight="1">
      <c r="A266" s="198">
        <v>187</v>
      </c>
      <c r="B266" s="199">
        <v>45075</v>
      </c>
      <c r="C266" s="199"/>
      <c r="D266" s="200" t="s">
        <v>840</v>
      </c>
      <c r="E266" s="201" t="s">
        <v>592</v>
      </c>
      <c r="F266" s="171">
        <v>585</v>
      </c>
      <c r="G266" s="201"/>
      <c r="H266" s="201">
        <v>732</v>
      </c>
      <c r="I266" s="203">
        <v>732</v>
      </c>
      <c r="J266" s="173" t="s">
        <v>680</v>
      </c>
      <c r="K266" s="174">
        <f>H266-F266</f>
        <v>147</v>
      </c>
      <c r="L266" s="175">
        <f>K266/F266</f>
        <v>0.25128205128205128</v>
      </c>
      <c r="M266" s="170" t="s">
        <v>595</v>
      </c>
      <c r="N266" s="176">
        <v>45152</v>
      </c>
      <c r="O266" s="41"/>
      <c r="Q266" s="41"/>
      <c r="R266" s="60" t="s">
        <v>874</v>
      </c>
      <c r="T266" s="41"/>
      <c r="V266" s="41"/>
      <c r="W266" s="60"/>
      <c r="Y266" s="41"/>
      <c r="AA266" s="41"/>
      <c r="AB266" s="60"/>
      <c r="AD266" s="41"/>
      <c r="AF266" s="41"/>
      <c r="AG266" s="60"/>
      <c r="AI266" s="41"/>
      <c r="AK266" s="41"/>
      <c r="AL266" s="60"/>
    </row>
    <row r="267" spans="1:38" ht="12.75" customHeight="1">
      <c r="A267" s="223">
        <v>188</v>
      </c>
      <c r="B267" s="224">
        <v>45078</v>
      </c>
      <c r="C267" s="58"/>
      <c r="D267" s="58" t="s">
        <v>540</v>
      </c>
      <c r="E267" s="228" t="s">
        <v>592</v>
      </c>
      <c r="F267" s="56" t="s">
        <v>841</v>
      </c>
      <c r="G267" s="56"/>
      <c r="H267" s="56"/>
      <c r="I267" s="56">
        <v>4300</v>
      </c>
      <c r="J267" s="56" t="s">
        <v>593</v>
      </c>
      <c r="K267" s="56"/>
      <c r="L267" s="56"/>
      <c r="M267" s="56"/>
      <c r="N267" s="56"/>
      <c r="O267" s="41"/>
      <c r="Q267" s="41"/>
      <c r="R267" s="60" t="s">
        <v>874</v>
      </c>
      <c r="T267" s="41"/>
      <c r="V267" s="41"/>
      <c r="W267" s="60"/>
      <c r="Y267" s="41"/>
      <c r="AA267" s="41"/>
      <c r="AB267" s="60"/>
      <c r="AD267" s="41"/>
      <c r="AF267" s="41"/>
      <c r="AG267" s="60"/>
      <c r="AI267" s="41"/>
      <c r="AK267" s="41"/>
      <c r="AL267" s="60"/>
    </row>
    <row r="268" spans="1:38" ht="12.75" customHeight="1">
      <c r="A268" s="223">
        <v>189</v>
      </c>
      <c r="B268" s="224">
        <v>45103</v>
      </c>
      <c r="C268" s="58"/>
      <c r="D268" s="58" t="s">
        <v>868</v>
      </c>
      <c r="E268" s="228" t="s">
        <v>592</v>
      </c>
      <c r="F268" s="56" t="s">
        <v>660</v>
      </c>
      <c r="G268" s="56"/>
      <c r="H268" s="56"/>
      <c r="I268" s="56">
        <v>383</v>
      </c>
      <c r="J268" s="56" t="s">
        <v>593</v>
      </c>
      <c r="K268" s="56"/>
      <c r="L268" s="56"/>
      <c r="M268" s="56"/>
      <c r="N268" s="56"/>
      <c r="O268" s="41"/>
      <c r="Q268" s="41"/>
      <c r="R268" s="60" t="s">
        <v>874</v>
      </c>
      <c r="T268" s="41"/>
      <c r="V268" s="41"/>
      <c r="W268" s="60"/>
      <c r="Y268" s="41"/>
      <c r="AA268" s="41"/>
      <c r="AB268" s="60"/>
      <c r="AD268" s="41"/>
      <c r="AF268" s="41"/>
      <c r="AG268" s="60"/>
      <c r="AI268" s="41"/>
      <c r="AK268" s="41"/>
      <c r="AL268" s="60"/>
    </row>
    <row r="269" spans="1:38" ht="12.75" customHeight="1">
      <c r="A269" s="223">
        <v>190</v>
      </c>
      <c r="B269" s="224">
        <v>45120</v>
      </c>
      <c r="C269" s="58"/>
      <c r="D269" s="58" t="s">
        <v>539</v>
      </c>
      <c r="E269" s="228" t="s">
        <v>592</v>
      </c>
      <c r="F269" s="56" t="s">
        <v>867</v>
      </c>
      <c r="G269" s="56"/>
      <c r="H269" s="56"/>
      <c r="I269" s="56">
        <v>2935</v>
      </c>
      <c r="J269" s="56" t="s">
        <v>593</v>
      </c>
      <c r="K269" s="56"/>
      <c r="L269" s="56"/>
      <c r="M269" s="56"/>
      <c r="N269" s="56"/>
      <c r="O269" s="41"/>
      <c r="Q269" s="41"/>
      <c r="R269" s="60" t="s">
        <v>874</v>
      </c>
      <c r="T269" s="41"/>
      <c r="V269" s="41"/>
      <c r="W269" s="60"/>
      <c r="Y269" s="41"/>
      <c r="AA269" s="41"/>
      <c r="AB269" s="60"/>
      <c r="AD269" s="41"/>
      <c r="AF269" s="41"/>
      <c r="AG269" s="60"/>
      <c r="AI269" s="41"/>
      <c r="AK269" s="41"/>
      <c r="AL269" s="60"/>
    </row>
    <row r="270" spans="1:38" ht="12.75" customHeight="1">
      <c r="A270" s="198">
        <v>191</v>
      </c>
      <c r="B270" s="199">
        <v>45125</v>
      </c>
      <c r="C270" s="199"/>
      <c r="D270" s="200" t="s">
        <v>203</v>
      </c>
      <c r="E270" s="201" t="s">
        <v>592</v>
      </c>
      <c r="F270" s="171">
        <v>3980</v>
      </c>
      <c r="G270" s="201"/>
      <c r="H270" s="201">
        <v>4895</v>
      </c>
      <c r="I270" s="203">
        <v>4895</v>
      </c>
      <c r="J270" s="173" t="s">
        <v>680</v>
      </c>
      <c r="K270" s="174">
        <f>H270-F270</f>
        <v>915</v>
      </c>
      <c r="L270" s="175">
        <f>K270/F270</f>
        <v>0.22989949748743718</v>
      </c>
      <c r="M270" s="170" t="s">
        <v>595</v>
      </c>
      <c r="N270" s="176">
        <v>45155</v>
      </c>
      <c r="O270" s="41"/>
      <c r="R270" s="60" t="s">
        <v>874</v>
      </c>
      <c r="T270" s="41"/>
      <c r="W270" s="60"/>
      <c r="Y270" s="41"/>
      <c r="AB270" s="60"/>
      <c r="AD270" s="41"/>
      <c r="AG270" s="60"/>
      <c r="AI270" s="41"/>
      <c r="AL270" s="60"/>
    </row>
    <row r="271" spans="1:38" ht="12.75" customHeight="1">
      <c r="A271" s="198">
        <v>192</v>
      </c>
      <c r="B271" s="199">
        <v>45145</v>
      </c>
      <c r="C271" s="199"/>
      <c r="D271" s="200" t="s">
        <v>876</v>
      </c>
      <c r="E271" s="201" t="s">
        <v>592</v>
      </c>
      <c r="F271" s="171">
        <v>565</v>
      </c>
      <c r="G271" s="201"/>
      <c r="H271" s="201">
        <v>725</v>
      </c>
      <c r="I271" s="203">
        <v>725</v>
      </c>
      <c r="J271" s="173" t="s">
        <v>680</v>
      </c>
      <c r="K271" s="174">
        <f>H271-F271</f>
        <v>160</v>
      </c>
      <c r="L271" s="175">
        <f>K271/F271</f>
        <v>0.2831858407079646</v>
      </c>
      <c r="M271" s="170" t="s">
        <v>595</v>
      </c>
      <c r="N271" s="176">
        <v>45169</v>
      </c>
      <c r="O271" s="41"/>
      <c r="R271" s="60" t="s">
        <v>874</v>
      </c>
      <c r="T271" s="41"/>
      <c r="W271" s="60"/>
      <c r="Y271" s="41"/>
      <c r="AB271" s="60"/>
      <c r="AD271" s="41"/>
      <c r="AG271" s="60"/>
      <c r="AI271" s="41"/>
      <c r="AL271" s="60"/>
    </row>
    <row r="272" spans="1:38" ht="12.75" customHeight="1">
      <c r="A272" s="223">
        <v>193</v>
      </c>
      <c r="B272" s="224">
        <v>45167</v>
      </c>
      <c r="C272" s="58"/>
      <c r="D272" s="58" t="s">
        <v>887</v>
      </c>
      <c r="E272" s="228" t="s">
        <v>592</v>
      </c>
      <c r="F272" s="56" t="s">
        <v>888</v>
      </c>
      <c r="G272" s="56"/>
      <c r="H272" s="56"/>
      <c r="I272" s="56">
        <v>950</v>
      </c>
      <c r="J272" s="56" t="s">
        <v>593</v>
      </c>
      <c r="K272" s="56"/>
      <c r="L272" s="56"/>
      <c r="M272" s="56"/>
      <c r="N272" s="56"/>
      <c r="O272" s="41"/>
      <c r="R272" s="60" t="s">
        <v>874</v>
      </c>
      <c r="T272" s="41"/>
      <c r="W272" s="60"/>
      <c r="Y272" s="41"/>
      <c r="AB272" s="60"/>
      <c r="AD272" s="41"/>
      <c r="AG272" s="60"/>
      <c r="AI272" s="41"/>
      <c r="AL272" s="60"/>
    </row>
    <row r="273" spans="1:38" ht="12.75" customHeight="1">
      <c r="A273" s="223"/>
      <c r="B273" s="224"/>
      <c r="C273" s="58"/>
      <c r="D273" s="58"/>
      <c r="E273" s="228"/>
      <c r="F273" s="56"/>
      <c r="G273" s="56"/>
      <c r="H273" s="56"/>
      <c r="I273" s="56"/>
      <c r="J273" s="56"/>
      <c r="K273" s="56"/>
      <c r="L273" s="56"/>
      <c r="M273" s="56"/>
      <c r="N273" s="56"/>
      <c r="O273" s="41"/>
      <c r="R273" s="60"/>
      <c r="T273" s="41"/>
      <c r="W273" s="60"/>
      <c r="Y273" s="41"/>
      <c r="AB273" s="60"/>
      <c r="AD273" s="41"/>
      <c r="AG273" s="60"/>
      <c r="AI273" s="41"/>
      <c r="AL273" s="60"/>
    </row>
    <row r="274" spans="1:38" ht="12.75" customHeight="1">
      <c r="A274" s="58"/>
      <c r="B274" s="58"/>
      <c r="C274" s="58"/>
      <c r="D274" s="58"/>
      <c r="E274" s="58"/>
      <c r="F274" s="56"/>
      <c r="G274" s="56"/>
      <c r="H274" s="56"/>
      <c r="I274" s="56"/>
      <c r="J274" s="31"/>
      <c r="K274" s="56"/>
      <c r="L274" s="56"/>
      <c r="M274" s="56"/>
      <c r="N274" s="58"/>
      <c r="O274" s="41"/>
      <c r="R274" s="60"/>
      <c r="T274" s="41"/>
      <c r="W274" s="60"/>
      <c r="Y274" s="41"/>
      <c r="AB274" s="60"/>
      <c r="AD274" s="41"/>
      <c r="AG274" s="60"/>
      <c r="AI274" s="41"/>
      <c r="AL274" s="60"/>
    </row>
    <row r="275" spans="1:38" ht="12.75" customHeight="1">
      <c r="B275" s="230" t="s">
        <v>842</v>
      </c>
      <c r="F275" s="60"/>
      <c r="G275" s="60"/>
      <c r="H275" s="60"/>
      <c r="I275" s="60"/>
      <c r="J275" s="41"/>
      <c r="K275" s="60"/>
      <c r="L275" s="60"/>
      <c r="M275" s="60"/>
      <c r="O275" s="41"/>
      <c r="R275" s="60"/>
      <c r="T275" s="41"/>
      <c r="W275" s="60"/>
      <c r="Y275" s="41"/>
      <c r="AB275" s="60"/>
      <c r="AD275" s="41"/>
      <c r="AG275" s="60"/>
      <c r="AI275" s="41"/>
      <c r="AL275" s="60"/>
    </row>
    <row r="276" spans="1:38" ht="12.75" customHeight="1">
      <c r="A276" s="231"/>
      <c r="F276" s="60"/>
      <c r="G276" s="60"/>
      <c r="H276" s="60"/>
      <c r="I276" s="60"/>
      <c r="J276" s="41"/>
      <c r="K276" s="60"/>
      <c r="L276" s="60"/>
      <c r="M276" s="60"/>
      <c r="O276" s="41"/>
      <c r="R276" s="60"/>
      <c r="T276" s="41"/>
      <c r="W276" s="60"/>
      <c r="Y276" s="41"/>
      <c r="AB276" s="60"/>
      <c r="AD276" s="41"/>
      <c r="AG276" s="60"/>
      <c r="AI276" s="41"/>
      <c r="AL276" s="60"/>
    </row>
    <row r="277" spans="1:38" ht="12.75" customHeight="1">
      <c r="A277" s="231"/>
      <c r="F277" s="60"/>
      <c r="G277" s="60"/>
      <c r="H277" s="60"/>
      <c r="I277" s="60"/>
      <c r="J277" s="41"/>
      <c r="K277" s="60"/>
      <c r="L277" s="60"/>
      <c r="M277" s="60"/>
      <c r="O277" s="41"/>
      <c r="R277" s="60"/>
    </row>
    <row r="278" spans="1:38" ht="12.75" customHeight="1">
      <c r="A278" s="56"/>
      <c r="F278" s="60"/>
      <c r="G278" s="60"/>
      <c r="H278" s="60"/>
      <c r="I278" s="60"/>
      <c r="J278" s="41"/>
      <c r="K278" s="60"/>
      <c r="L278" s="60"/>
      <c r="M278" s="60"/>
      <c r="O278" s="41"/>
      <c r="R278" s="60"/>
    </row>
    <row r="279" spans="1:38" ht="12.75" customHeight="1">
      <c r="F279" s="60"/>
      <c r="G279" s="60"/>
      <c r="H279" s="60"/>
      <c r="I279" s="60"/>
      <c r="J279" s="41"/>
      <c r="K279" s="60"/>
      <c r="L279" s="60"/>
      <c r="M279" s="60"/>
      <c r="O279" s="41"/>
      <c r="R279" s="60"/>
    </row>
    <row r="280" spans="1:38" ht="12.75" customHeight="1">
      <c r="F280" s="60"/>
      <c r="G280" s="60"/>
      <c r="H280" s="60"/>
      <c r="I280" s="60"/>
      <c r="J280" s="41"/>
      <c r="K280" s="60"/>
      <c r="L280" s="60"/>
      <c r="M280" s="60"/>
      <c r="O280" s="41"/>
      <c r="R280" s="60"/>
    </row>
    <row r="281" spans="1:38" ht="12.75" customHeight="1">
      <c r="F281" s="60"/>
      <c r="G281" s="60"/>
      <c r="H281" s="60"/>
      <c r="I281" s="60"/>
      <c r="J281" s="41"/>
      <c r="K281" s="60"/>
      <c r="L281" s="60"/>
      <c r="M281" s="60"/>
      <c r="O281" s="41"/>
      <c r="R281" s="60"/>
    </row>
    <row r="282" spans="1:38" ht="12.75" customHeight="1">
      <c r="F282" s="60"/>
      <c r="G282" s="60"/>
      <c r="H282" s="60"/>
      <c r="I282" s="60"/>
      <c r="J282" s="41"/>
      <c r="K282" s="60"/>
      <c r="L282" s="60"/>
      <c r="M282" s="60"/>
      <c r="O282" s="41"/>
      <c r="R282" s="60"/>
    </row>
    <row r="283" spans="1:38" ht="12.75" customHeight="1">
      <c r="F283" s="60"/>
      <c r="G283" s="60"/>
      <c r="H283" s="60"/>
      <c r="I283" s="60"/>
      <c r="J283" s="41"/>
      <c r="K283" s="60"/>
      <c r="L283" s="60"/>
      <c r="M283" s="60"/>
      <c r="O283" s="41"/>
      <c r="R283" s="60"/>
    </row>
    <row r="284" spans="1:38" ht="12.75" customHeight="1">
      <c r="F284" s="60"/>
      <c r="G284" s="60"/>
      <c r="H284" s="60"/>
      <c r="I284" s="60"/>
      <c r="J284" s="41"/>
      <c r="K284" s="60"/>
      <c r="L284" s="60"/>
      <c r="M284" s="60"/>
      <c r="O284" s="41"/>
      <c r="R284" s="60"/>
    </row>
    <row r="285" spans="1:38" ht="12.75" customHeight="1">
      <c r="F285" s="60"/>
      <c r="G285" s="60"/>
      <c r="H285" s="60"/>
      <c r="I285" s="60"/>
      <c r="J285" s="41"/>
      <c r="K285" s="60"/>
      <c r="L285" s="60"/>
      <c r="M285" s="60"/>
      <c r="O285" s="41"/>
      <c r="R285" s="60"/>
    </row>
    <row r="286" spans="1:38" ht="12.75" customHeight="1">
      <c r="F286" s="60"/>
      <c r="G286" s="60"/>
      <c r="H286" s="60"/>
      <c r="I286" s="60"/>
      <c r="J286" s="41"/>
      <c r="K286" s="60"/>
      <c r="L286" s="60"/>
      <c r="M286" s="60"/>
      <c r="O286" s="41"/>
      <c r="R286" s="60"/>
    </row>
    <row r="287" spans="1:38" ht="12.75" customHeight="1">
      <c r="F287" s="60"/>
      <c r="G287" s="60"/>
      <c r="H287" s="60"/>
      <c r="I287" s="60"/>
      <c r="J287" s="41"/>
      <c r="K287" s="60"/>
      <c r="L287" s="60"/>
      <c r="M287" s="60"/>
      <c r="O287" s="41"/>
      <c r="R287" s="60"/>
    </row>
    <row r="288" spans="1:38" ht="12.75" customHeight="1">
      <c r="F288" s="60"/>
      <c r="G288" s="60"/>
      <c r="H288" s="60"/>
      <c r="I288" s="60"/>
      <c r="J288" s="41"/>
      <c r="K288" s="60"/>
      <c r="L288" s="60"/>
      <c r="M288" s="60"/>
      <c r="O288" s="41"/>
      <c r="R288" s="60"/>
    </row>
    <row r="289" spans="6:18" ht="12.75" customHeight="1">
      <c r="F289" s="60"/>
      <c r="G289" s="60"/>
      <c r="H289" s="60"/>
      <c r="I289" s="60"/>
      <c r="J289" s="41"/>
      <c r="K289" s="60"/>
      <c r="L289" s="60"/>
      <c r="M289" s="60"/>
      <c r="O289" s="41"/>
      <c r="R289" s="60"/>
    </row>
    <row r="290" spans="6:18" ht="12.75" customHeight="1">
      <c r="F290" s="60"/>
      <c r="G290" s="60"/>
      <c r="H290" s="60"/>
      <c r="I290" s="60"/>
      <c r="J290" s="41"/>
      <c r="K290" s="60"/>
      <c r="L290" s="60"/>
      <c r="M290" s="60"/>
      <c r="O290" s="41"/>
      <c r="R290" s="60"/>
    </row>
    <row r="291" spans="6:18" ht="12.75" customHeight="1">
      <c r="F291" s="60"/>
      <c r="G291" s="60"/>
      <c r="H291" s="60"/>
      <c r="I291" s="60"/>
      <c r="J291" s="41"/>
      <c r="K291" s="60"/>
      <c r="L291" s="60"/>
      <c r="M291" s="60"/>
      <c r="O291" s="41"/>
      <c r="R291" s="60"/>
    </row>
    <row r="292" spans="6:18" ht="12.75" customHeight="1">
      <c r="F292" s="60"/>
      <c r="G292" s="60"/>
      <c r="H292" s="60"/>
      <c r="I292" s="60"/>
      <c r="J292" s="41"/>
      <c r="K292" s="60"/>
      <c r="L292" s="60"/>
      <c r="M292" s="60"/>
      <c r="O292" s="41"/>
      <c r="R292" s="60"/>
    </row>
    <row r="293" spans="6:18" ht="12.75" customHeight="1">
      <c r="F293" s="60"/>
      <c r="G293" s="60"/>
      <c r="H293" s="60"/>
      <c r="I293" s="60"/>
      <c r="J293" s="41"/>
      <c r="K293" s="60"/>
      <c r="L293" s="60"/>
      <c r="M293" s="60"/>
      <c r="O293" s="41"/>
      <c r="R293" s="60"/>
    </row>
    <row r="294" spans="6:18" ht="12.75" customHeight="1">
      <c r="F294" s="60"/>
      <c r="G294" s="60"/>
      <c r="H294" s="60"/>
      <c r="I294" s="60"/>
      <c r="J294" s="41"/>
      <c r="K294" s="60"/>
      <c r="L294" s="60"/>
      <c r="M294" s="60"/>
      <c r="O294" s="41"/>
      <c r="R294" s="60"/>
    </row>
    <row r="295" spans="6:18" ht="12.75" customHeight="1">
      <c r="F295" s="60"/>
      <c r="G295" s="60"/>
      <c r="H295" s="60"/>
      <c r="I295" s="60"/>
      <c r="J295" s="41"/>
      <c r="K295" s="60"/>
      <c r="L295" s="60"/>
      <c r="M295" s="60"/>
      <c r="O295" s="41"/>
      <c r="R295" s="60"/>
    </row>
    <row r="296" spans="6:18" ht="12.75" customHeight="1">
      <c r="F296" s="60"/>
      <c r="G296" s="60"/>
      <c r="H296" s="60"/>
      <c r="I296" s="60"/>
      <c r="J296" s="41"/>
      <c r="K296" s="60"/>
      <c r="L296" s="60"/>
      <c r="M296" s="60"/>
      <c r="O296" s="41"/>
      <c r="R296" s="60"/>
    </row>
    <row r="297" spans="6:18" ht="12.75" customHeight="1">
      <c r="F297" s="60"/>
      <c r="G297" s="60"/>
      <c r="H297" s="60"/>
      <c r="I297" s="60"/>
      <c r="J297" s="41"/>
      <c r="K297" s="60"/>
      <c r="L297" s="60"/>
      <c r="M297" s="60"/>
      <c r="O297" s="41"/>
      <c r="R297" s="60"/>
    </row>
    <row r="298" spans="6:18" ht="12.75" customHeight="1">
      <c r="F298" s="60"/>
      <c r="G298" s="60"/>
      <c r="H298" s="60"/>
      <c r="I298" s="60"/>
      <c r="J298" s="41"/>
      <c r="K298" s="60"/>
      <c r="L298" s="60"/>
      <c r="M298" s="60"/>
      <c r="O298" s="41"/>
      <c r="R298" s="60"/>
    </row>
    <row r="299" spans="6:18" ht="12.75" customHeight="1">
      <c r="F299" s="60"/>
      <c r="G299" s="60"/>
      <c r="H299" s="60"/>
      <c r="I299" s="60"/>
      <c r="J299" s="41"/>
      <c r="K299" s="60"/>
      <c r="L299" s="60"/>
      <c r="M299" s="60"/>
      <c r="O299" s="41"/>
      <c r="R299" s="60"/>
    </row>
    <row r="300" spans="6:18" ht="12.75" customHeight="1">
      <c r="F300" s="60"/>
      <c r="G300" s="60"/>
      <c r="H300" s="60"/>
      <c r="I300" s="60"/>
      <c r="J300" s="41"/>
      <c r="K300" s="60"/>
      <c r="L300" s="60"/>
      <c r="M300" s="60"/>
      <c r="O300" s="41"/>
      <c r="R300" s="60"/>
    </row>
    <row r="301" spans="6:18" ht="12.75" customHeight="1">
      <c r="F301" s="60"/>
      <c r="G301" s="60"/>
      <c r="H301" s="60"/>
      <c r="I301" s="60"/>
      <c r="J301" s="41"/>
      <c r="K301" s="60"/>
      <c r="L301" s="60"/>
      <c r="M301" s="60"/>
      <c r="O301" s="41"/>
      <c r="R301" s="60"/>
    </row>
    <row r="302" spans="6:18" ht="12.75" customHeight="1">
      <c r="F302" s="60"/>
      <c r="G302" s="60"/>
      <c r="H302" s="60"/>
      <c r="I302" s="60"/>
      <c r="J302" s="41"/>
      <c r="K302" s="60"/>
      <c r="L302" s="60"/>
      <c r="M302" s="60"/>
      <c r="O302" s="41"/>
      <c r="R302" s="60"/>
    </row>
    <row r="303" spans="6:18" ht="12.75" customHeight="1">
      <c r="F303" s="60"/>
      <c r="G303" s="60"/>
      <c r="H303" s="60"/>
      <c r="I303" s="60"/>
      <c r="J303" s="41"/>
      <c r="K303" s="60"/>
      <c r="L303" s="60"/>
      <c r="M303" s="60"/>
      <c r="O303" s="41"/>
      <c r="R303" s="60"/>
    </row>
    <row r="304" spans="6:18" ht="12.75" customHeight="1">
      <c r="F304" s="60"/>
      <c r="G304" s="60"/>
      <c r="H304" s="60"/>
      <c r="I304" s="60"/>
      <c r="J304" s="41"/>
      <c r="K304" s="60"/>
      <c r="L304" s="60"/>
      <c r="M304" s="60"/>
      <c r="O304" s="41"/>
      <c r="R304" s="60"/>
    </row>
    <row r="305" spans="6:18" ht="12.75" customHeight="1">
      <c r="F305" s="60"/>
      <c r="G305" s="60"/>
      <c r="H305" s="60"/>
      <c r="I305" s="60"/>
      <c r="J305" s="41"/>
      <c r="K305" s="60"/>
      <c r="L305" s="60"/>
      <c r="M305" s="60"/>
      <c r="O305" s="41"/>
      <c r="R305" s="60"/>
    </row>
    <row r="306" spans="6:18" ht="12.75" customHeight="1">
      <c r="F306" s="60"/>
      <c r="G306" s="60"/>
      <c r="H306" s="60"/>
      <c r="I306" s="60"/>
      <c r="J306" s="41"/>
      <c r="K306" s="60"/>
      <c r="L306" s="60"/>
      <c r="M306" s="60"/>
      <c r="O306" s="41"/>
      <c r="R306" s="60"/>
    </row>
    <row r="307" spans="6:18" ht="12.75" customHeight="1">
      <c r="F307" s="60"/>
      <c r="G307" s="60"/>
      <c r="H307" s="60"/>
      <c r="I307" s="60"/>
      <c r="J307" s="41"/>
      <c r="K307" s="60"/>
      <c r="L307" s="60"/>
      <c r="M307" s="60"/>
      <c r="O307" s="41"/>
      <c r="R307" s="60"/>
    </row>
    <row r="308" spans="6:18" ht="12.75" customHeight="1">
      <c r="F308" s="60"/>
      <c r="G308" s="60"/>
      <c r="H308" s="60"/>
      <c r="I308" s="60"/>
      <c r="J308" s="41"/>
      <c r="K308" s="60"/>
      <c r="L308" s="60"/>
      <c r="M308" s="60"/>
      <c r="O308" s="41"/>
      <c r="R308" s="60"/>
    </row>
    <row r="309" spans="6:18" ht="12.75" customHeight="1">
      <c r="F309" s="60"/>
      <c r="G309" s="60"/>
      <c r="H309" s="60"/>
      <c r="I309" s="60"/>
      <c r="J309" s="41"/>
      <c r="K309" s="60"/>
      <c r="L309" s="60"/>
      <c r="M309" s="60"/>
      <c r="O309" s="41"/>
      <c r="R309" s="60"/>
    </row>
    <row r="310" spans="6:18" ht="12.75" customHeight="1">
      <c r="F310" s="60"/>
      <c r="G310" s="60"/>
      <c r="H310" s="60"/>
      <c r="I310" s="60"/>
      <c r="J310" s="41"/>
      <c r="K310" s="60"/>
      <c r="L310" s="60"/>
      <c r="M310" s="60"/>
      <c r="O310" s="41"/>
      <c r="R310" s="60"/>
    </row>
    <row r="311" spans="6:18" ht="12.75" customHeight="1">
      <c r="F311" s="60"/>
      <c r="G311" s="60"/>
      <c r="H311" s="60"/>
      <c r="I311" s="60"/>
      <c r="J311" s="41"/>
      <c r="K311" s="60"/>
      <c r="L311" s="60"/>
      <c r="M311" s="60"/>
      <c r="O311" s="41"/>
      <c r="R311" s="60"/>
    </row>
    <row r="312" spans="6:18" ht="12.75" customHeight="1">
      <c r="F312" s="60"/>
      <c r="G312" s="60"/>
      <c r="H312" s="60"/>
      <c r="I312" s="60"/>
      <c r="J312" s="41"/>
      <c r="K312" s="60"/>
      <c r="L312" s="60"/>
      <c r="M312" s="60"/>
      <c r="O312" s="41"/>
      <c r="R312" s="60"/>
    </row>
    <row r="313" spans="6:18" ht="12.75" customHeight="1">
      <c r="F313" s="60"/>
      <c r="G313" s="60"/>
      <c r="H313" s="60"/>
      <c r="I313" s="60"/>
      <c r="J313" s="41"/>
      <c r="K313" s="60"/>
      <c r="L313" s="60"/>
      <c r="M313" s="60"/>
      <c r="O313" s="41"/>
      <c r="R313" s="60"/>
    </row>
    <row r="314" spans="6:18" ht="12.75" customHeight="1">
      <c r="F314" s="60"/>
      <c r="G314" s="60"/>
      <c r="H314" s="60"/>
      <c r="I314" s="60"/>
      <c r="J314" s="41"/>
      <c r="K314" s="60"/>
      <c r="L314" s="60"/>
      <c r="M314" s="60"/>
      <c r="O314" s="41"/>
      <c r="R314" s="60"/>
    </row>
    <row r="315" spans="6:18" ht="12.75" customHeight="1">
      <c r="F315" s="60"/>
      <c r="G315" s="60"/>
      <c r="H315" s="60"/>
      <c r="I315" s="60"/>
      <c r="J315" s="41"/>
      <c r="K315" s="60"/>
      <c r="L315" s="60"/>
      <c r="M315" s="60"/>
      <c r="O315" s="41"/>
      <c r="R315" s="60"/>
    </row>
    <row r="316" spans="6:18" ht="12.75" customHeight="1">
      <c r="F316" s="60"/>
      <c r="G316" s="60"/>
      <c r="H316" s="60"/>
      <c r="I316" s="60"/>
      <c r="J316" s="41"/>
      <c r="K316" s="60"/>
      <c r="L316" s="60"/>
      <c r="M316" s="60"/>
      <c r="O316" s="41"/>
      <c r="R316" s="60"/>
    </row>
    <row r="317" spans="6:18" ht="12.75" customHeight="1">
      <c r="F317" s="60"/>
      <c r="G317" s="60"/>
      <c r="H317" s="60"/>
      <c r="I317" s="60"/>
      <c r="J317" s="41"/>
      <c r="K317" s="60"/>
      <c r="L317" s="60"/>
      <c r="M317" s="60"/>
      <c r="O317" s="41"/>
      <c r="R317" s="60"/>
    </row>
    <row r="318" spans="6:18" ht="12.75" customHeight="1">
      <c r="F318" s="60"/>
      <c r="G318" s="60"/>
      <c r="H318" s="60"/>
      <c r="I318" s="60"/>
      <c r="J318" s="41"/>
      <c r="K318" s="60"/>
      <c r="L318" s="60"/>
      <c r="M318" s="60"/>
      <c r="O318" s="41"/>
      <c r="R318" s="60"/>
    </row>
    <row r="319" spans="6:18" ht="12.75" customHeight="1">
      <c r="F319" s="60"/>
      <c r="G319" s="60"/>
      <c r="H319" s="60"/>
      <c r="I319" s="60"/>
      <c r="J319" s="41"/>
      <c r="K319" s="60"/>
      <c r="L319" s="60"/>
      <c r="M319" s="60"/>
      <c r="O319" s="41"/>
      <c r="R319" s="60"/>
    </row>
    <row r="320" spans="6:18" ht="12.75" customHeight="1">
      <c r="F320" s="60"/>
      <c r="G320" s="60"/>
      <c r="H320" s="60"/>
      <c r="I320" s="60"/>
      <c r="J320" s="41"/>
      <c r="K320" s="60"/>
      <c r="L320" s="60"/>
      <c r="M320" s="60"/>
      <c r="O320" s="41"/>
      <c r="R320" s="60"/>
    </row>
    <row r="321" spans="6:18" ht="12.75" customHeight="1">
      <c r="F321" s="60"/>
      <c r="G321" s="60"/>
      <c r="H321" s="60"/>
      <c r="I321" s="60"/>
      <c r="J321" s="41"/>
      <c r="K321" s="60"/>
      <c r="L321" s="60"/>
      <c r="M321" s="60"/>
      <c r="O321" s="41"/>
      <c r="R321" s="60"/>
    </row>
    <row r="322" spans="6:18" ht="12.75" customHeight="1">
      <c r="F322" s="60"/>
      <c r="G322" s="60"/>
      <c r="H322" s="60"/>
      <c r="I322" s="60"/>
      <c r="J322" s="41"/>
      <c r="K322" s="60"/>
      <c r="L322" s="60"/>
      <c r="M322" s="60"/>
      <c r="O322" s="41"/>
      <c r="R322" s="60"/>
    </row>
    <row r="323" spans="6:18" ht="12.75" customHeight="1">
      <c r="F323" s="60"/>
      <c r="G323" s="60"/>
      <c r="H323" s="60"/>
      <c r="I323" s="60"/>
      <c r="J323" s="41"/>
      <c r="K323" s="60"/>
      <c r="L323" s="60"/>
      <c r="M323" s="60"/>
      <c r="O323" s="41"/>
      <c r="R323" s="60"/>
    </row>
    <row r="324" spans="6:18" ht="12.75" customHeight="1">
      <c r="F324" s="60"/>
      <c r="G324" s="60"/>
      <c r="H324" s="60"/>
      <c r="I324" s="60"/>
      <c r="J324" s="41"/>
      <c r="K324" s="60"/>
      <c r="L324" s="60"/>
      <c r="M324" s="60"/>
      <c r="O324" s="41"/>
      <c r="R324" s="60"/>
    </row>
    <row r="325" spans="6:18" ht="12.75" customHeight="1">
      <c r="F325" s="60"/>
      <c r="G325" s="60"/>
      <c r="H325" s="60"/>
      <c r="I325" s="60"/>
      <c r="J325" s="41"/>
      <c r="K325" s="60"/>
      <c r="L325" s="60"/>
      <c r="M325" s="60"/>
      <c r="O325" s="41"/>
      <c r="R325" s="60"/>
    </row>
    <row r="326" spans="6:18" ht="12.75" customHeight="1">
      <c r="F326" s="60"/>
      <c r="G326" s="60"/>
      <c r="H326" s="60"/>
      <c r="I326" s="60"/>
      <c r="J326" s="41"/>
      <c r="K326" s="60"/>
      <c r="L326" s="60"/>
      <c r="M326" s="60"/>
      <c r="O326" s="41"/>
      <c r="R326" s="60"/>
    </row>
    <row r="327" spans="6:18" ht="12.75" customHeight="1">
      <c r="F327" s="60"/>
      <c r="G327" s="60"/>
      <c r="H327" s="60"/>
      <c r="I327" s="60"/>
      <c r="J327" s="41"/>
      <c r="K327" s="60"/>
      <c r="L327" s="60"/>
      <c r="M327" s="60"/>
      <c r="O327" s="41"/>
      <c r="R327" s="60"/>
    </row>
    <row r="328" spans="6:18" ht="12.75" customHeight="1">
      <c r="F328" s="60"/>
      <c r="G328" s="60"/>
      <c r="H328" s="60"/>
      <c r="I328" s="60"/>
      <c r="J328" s="41"/>
      <c r="K328" s="60"/>
      <c r="L328" s="60"/>
      <c r="M328" s="60"/>
      <c r="O328" s="41"/>
      <c r="R328" s="60"/>
    </row>
    <row r="329" spans="6:18" ht="12.75" customHeight="1">
      <c r="F329" s="60"/>
      <c r="G329" s="60"/>
      <c r="H329" s="60"/>
      <c r="I329" s="60"/>
      <c r="J329" s="41"/>
      <c r="K329" s="60"/>
      <c r="L329" s="60"/>
      <c r="M329" s="60"/>
      <c r="O329" s="41"/>
      <c r="R329" s="60"/>
    </row>
    <row r="330" spans="6:18" ht="12.75" customHeight="1">
      <c r="F330" s="60"/>
      <c r="G330" s="60"/>
      <c r="H330" s="60"/>
      <c r="I330" s="60"/>
      <c r="J330" s="41"/>
      <c r="K330" s="60"/>
      <c r="L330" s="60"/>
      <c r="M330" s="60"/>
      <c r="O330" s="41"/>
      <c r="R330" s="60"/>
    </row>
    <row r="331" spans="6:18" ht="12.75" customHeight="1">
      <c r="F331" s="60"/>
      <c r="G331" s="60"/>
      <c r="H331" s="60"/>
      <c r="I331" s="60"/>
      <c r="J331" s="41"/>
      <c r="K331" s="60"/>
      <c r="L331" s="60"/>
      <c r="M331" s="60"/>
      <c r="O331" s="41"/>
      <c r="R331" s="60"/>
    </row>
    <row r="332" spans="6:18" ht="12.75" customHeight="1">
      <c r="F332" s="60"/>
      <c r="G332" s="60"/>
      <c r="H332" s="60"/>
      <c r="I332" s="60"/>
      <c r="J332" s="41"/>
      <c r="K332" s="60"/>
      <c r="L332" s="60"/>
      <c r="M332" s="60"/>
      <c r="O332" s="41"/>
      <c r="R332" s="60"/>
    </row>
    <row r="333" spans="6:18" ht="12.75" customHeight="1">
      <c r="F333" s="60"/>
      <c r="G333" s="60"/>
      <c r="H333" s="60"/>
      <c r="I333" s="60"/>
      <c r="J333" s="41"/>
      <c r="K333" s="60"/>
      <c r="L333" s="60"/>
      <c r="M333" s="60"/>
      <c r="O333" s="41"/>
      <c r="R333" s="60"/>
    </row>
    <row r="334" spans="6:18" ht="12.75" customHeight="1">
      <c r="F334" s="60"/>
      <c r="G334" s="60"/>
      <c r="H334" s="60"/>
      <c r="I334" s="60"/>
      <c r="J334" s="41"/>
      <c r="K334" s="60"/>
      <c r="L334" s="60"/>
      <c r="M334" s="60"/>
      <c r="O334" s="41"/>
      <c r="R334" s="60"/>
    </row>
    <row r="335" spans="6:18" ht="12.75" customHeight="1">
      <c r="F335" s="60"/>
      <c r="G335" s="60"/>
      <c r="H335" s="60"/>
      <c r="I335" s="60"/>
      <c r="J335" s="41"/>
      <c r="K335" s="60"/>
      <c r="L335" s="60"/>
      <c r="M335" s="60"/>
      <c r="O335" s="41"/>
      <c r="R335" s="60"/>
    </row>
    <row r="336" spans="6:18" ht="12.75" customHeight="1">
      <c r="F336" s="60"/>
      <c r="G336" s="60"/>
      <c r="H336" s="60"/>
      <c r="I336" s="60"/>
      <c r="J336" s="41"/>
      <c r="K336" s="60"/>
      <c r="L336" s="60"/>
      <c r="M336" s="60"/>
      <c r="O336" s="41"/>
      <c r="R336" s="60"/>
    </row>
    <row r="337" spans="6:18" ht="12.75" customHeight="1">
      <c r="F337" s="60"/>
      <c r="G337" s="60"/>
      <c r="H337" s="60"/>
      <c r="I337" s="60"/>
      <c r="J337" s="41"/>
      <c r="K337" s="60"/>
      <c r="L337" s="60"/>
      <c r="M337" s="60"/>
      <c r="O337" s="41"/>
      <c r="R337" s="60"/>
    </row>
    <row r="338" spans="6:18" ht="12.75" customHeight="1">
      <c r="F338" s="60"/>
      <c r="G338" s="60"/>
      <c r="H338" s="60"/>
      <c r="I338" s="60"/>
      <c r="J338" s="41"/>
      <c r="K338" s="60"/>
      <c r="L338" s="60"/>
      <c r="M338" s="60"/>
      <c r="O338" s="41"/>
      <c r="R338" s="60"/>
    </row>
    <row r="339" spans="6:18" ht="12.75" customHeight="1">
      <c r="F339" s="60"/>
      <c r="G339" s="60"/>
      <c r="H339" s="60"/>
      <c r="I339" s="60"/>
      <c r="J339" s="41"/>
      <c r="K339" s="60"/>
      <c r="L339" s="60"/>
      <c r="M339" s="60"/>
      <c r="O339" s="41"/>
      <c r="R339" s="60"/>
    </row>
    <row r="340" spans="6:18" ht="12.75" customHeight="1">
      <c r="F340" s="60"/>
      <c r="G340" s="60"/>
      <c r="H340" s="60"/>
      <c r="I340" s="60"/>
      <c r="J340" s="41"/>
      <c r="K340" s="60"/>
      <c r="L340" s="60"/>
      <c r="M340" s="60"/>
      <c r="O340" s="41"/>
      <c r="R340" s="60"/>
    </row>
    <row r="341" spans="6:18" ht="12.75" customHeight="1">
      <c r="F341" s="60"/>
      <c r="G341" s="60"/>
      <c r="H341" s="60"/>
      <c r="I341" s="60"/>
      <c r="J341" s="41"/>
      <c r="K341" s="60"/>
      <c r="L341" s="60"/>
      <c r="M341" s="60"/>
      <c r="O341" s="41"/>
      <c r="R341" s="60"/>
    </row>
    <row r="342" spans="6:18" ht="12.75" customHeight="1">
      <c r="F342" s="60"/>
      <c r="G342" s="60"/>
      <c r="H342" s="60"/>
      <c r="I342" s="60"/>
      <c r="J342" s="41"/>
      <c r="K342" s="60"/>
      <c r="L342" s="60"/>
      <c r="M342" s="60"/>
      <c r="O342" s="41"/>
      <c r="R342" s="60"/>
    </row>
    <row r="343" spans="6:18" ht="12.75" customHeight="1">
      <c r="F343" s="60"/>
      <c r="G343" s="60"/>
      <c r="H343" s="60"/>
      <c r="I343" s="60"/>
      <c r="J343" s="41"/>
      <c r="K343" s="60"/>
      <c r="L343" s="60"/>
      <c r="M343" s="60"/>
      <c r="O343" s="41"/>
      <c r="R343" s="60"/>
    </row>
    <row r="344" spans="6:18" ht="12.75" customHeight="1">
      <c r="F344" s="60"/>
      <c r="G344" s="60"/>
      <c r="H344" s="60"/>
      <c r="I344" s="60"/>
      <c r="J344" s="41"/>
      <c r="K344" s="60"/>
      <c r="L344" s="60"/>
      <c r="M344" s="60"/>
      <c r="O344" s="41"/>
      <c r="R344" s="60"/>
    </row>
    <row r="345" spans="6:18" ht="12.75" customHeight="1">
      <c r="F345" s="60"/>
      <c r="G345" s="60"/>
      <c r="H345" s="60"/>
      <c r="I345" s="60"/>
      <c r="J345" s="41"/>
      <c r="K345" s="60"/>
      <c r="L345" s="60"/>
      <c r="M345" s="60"/>
      <c r="O345" s="41"/>
      <c r="R345" s="60"/>
    </row>
    <row r="346" spans="6:18" ht="12.75" customHeight="1">
      <c r="F346" s="60"/>
      <c r="G346" s="60"/>
      <c r="H346" s="60"/>
      <c r="I346" s="60"/>
      <c r="J346" s="41"/>
      <c r="K346" s="60"/>
      <c r="L346" s="60"/>
      <c r="M346" s="60"/>
      <c r="O346" s="41"/>
      <c r="R346" s="60"/>
    </row>
    <row r="347" spans="6:18" ht="12.75" customHeight="1"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6:18" ht="12.75" customHeight="1"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6:1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6:1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6:1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6:1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</sheetData>
  <autoFilter ref="R1:R274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2023-09-07T02:47:32Z</dcterms:modified>
</cp:coreProperties>
</file>