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mlesh Jain\Downloads\"/>
    </mc:Choice>
  </mc:AlternateContent>
  <bookViews>
    <workbookView xWindow="0" yWindow="0" windowWidth="23040" windowHeight="9072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F&amp;O)'!$A$62:$B$273</definedName>
  </definedNames>
  <calcPr calcId="162913"/>
</workbook>
</file>

<file path=xl/calcChain.xml><?xml version="1.0" encoding="utf-8"?>
<calcChain xmlns="http://schemas.openxmlformats.org/spreadsheetml/2006/main">
  <c r="L20" i="6" l="1"/>
  <c r="K20" i="6"/>
  <c r="M20" i="6" s="1"/>
  <c r="L19" i="6"/>
  <c r="K19" i="6"/>
  <c r="M19" i="6" s="1"/>
  <c r="P25" i="6"/>
  <c r="P24" i="6"/>
  <c r="P23" i="6"/>
  <c r="P22" i="6"/>
  <c r="L12" i="6" l="1"/>
  <c r="K12" i="6"/>
  <c r="M12" i="6" s="1"/>
  <c r="L10" i="6"/>
  <c r="K10" i="6"/>
  <c r="M10" i="6" s="1"/>
  <c r="P18" i="6" l="1"/>
  <c r="P15" i="6"/>
  <c r="P14" i="6"/>
  <c r="P13" i="6"/>
  <c r="L17" i="6" l="1"/>
  <c r="K17" i="6"/>
  <c r="L21" i="6"/>
  <c r="K21" i="6"/>
  <c r="M21" i="6" s="1"/>
  <c r="M17" i="6" l="1"/>
  <c r="L16" i="6"/>
  <c r="K16" i="6"/>
  <c r="M16" i="6" s="1"/>
  <c r="P49" i="6" l="1"/>
  <c r="K11" i="6"/>
  <c r="L11" i="6"/>
  <c r="M11" i="6" l="1"/>
  <c r="K278" i="6" l="1"/>
  <c r="L278" i="6" s="1"/>
  <c r="K276" i="6" l="1"/>
  <c r="L276" i="6" s="1"/>
  <c r="K262" i="6" l="1"/>
  <c r="L262" i="6" s="1"/>
  <c r="K277" i="6" l="1"/>
  <c r="L277" i="6" s="1"/>
  <c r="K274" i="6" l="1"/>
  <c r="L274" i="6" s="1"/>
  <c r="K251" i="6" l="1"/>
  <c r="L251" i="6" s="1"/>
  <c r="K272" i="6" l="1"/>
  <c r="L272" i="6" s="1"/>
  <c r="K273" i="6" l="1"/>
  <c r="L273" i="6" s="1"/>
  <c r="K239" i="6" l="1"/>
  <c r="L239" i="6" s="1"/>
  <c r="K258" i="6" l="1"/>
  <c r="L258" i="6" s="1"/>
  <c r="K264" i="6" l="1"/>
  <c r="L264" i="6" s="1"/>
  <c r="K270" i="6" l="1"/>
  <c r="L270" i="6" s="1"/>
  <c r="P48" i="6" l="1"/>
  <c r="K249" i="6" l="1"/>
  <c r="L249" i="6" s="1"/>
  <c r="K259" i="6" l="1"/>
  <c r="L259" i="6" s="1"/>
  <c r="K265" i="6" l="1"/>
  <c r="L265" i="6" s="1"/>
  <c r="K233" i="6" l="1"/>
  <c r="L233" i="6" s="1"/>
  <c r="K234" i="6" l="1"/>
  <c r="L234" i="6" s="1"/>
  <c r="K260" i="6" l="1"/>
  <c r="L260" i="6" s="1"/>
  <c r="K252" i="6" l="1"/>
  <c r="L252" i="6" s="1"/>
  <c r="K256" i="6" l="1"/>
  <c r="L256" i="6" s="1"/>
  <c r="K261" i="6" l="1"/>
  <c r="L261" i="6" s="1"/>
  <c r="K253" i="6" l="1"/>
  <c r="L253" i="6" s="1"/>
  <c r="K247" i="6"/>
  <c r="L247" i="6" s="1"/>
  <c r="K255" i="6" l="1"/>
  <c r="L255" i="6" s="1"/>
  <c r="K243" i="6" l="1"/>
  <c r="L243" i="6" s="1"/>
  <c r="K244" i="6" l="1"/>
  <c r="L244" i="6" s="1"/>
  <c r="K237" i="6"/>
  <c r="L237" i="6" s="1"/>
  <c r="K254" i="6" l="1"/>
  <c r="L254" i="6" s="1"/>
  <c r="K248" i="6"/>
  <c r="L248" i="6" s="1"/>
  <c r="K250" i="6" l="1"/>
  <c r="L250" i="6" s="1"/>
  <c r="L6" i="2" l="1"/>
  <c r="K6" i="3"/>
  <c r="D7" i="5" l="1"/>
  <c r="M7" i="6"/>
  <c r="K245" i="6" l="1"/>
  <c r="L245" i="6" s="1"/>
  <c r="K242" i="6" l="1"/>
  <c r="L242" i="6" s="1"/>
  <c r="K246" i="6" l="1"/>
  <c r="L246" i="6" s="1"/>
  <c r="K241" i="6"/>
  <c r="L241" i="6" s="1"/>
  <c r="K240" i="6"/>
  <c r="L240" i="6" s="1"/>
  <c r="K238" i="6"/>
  <c r="L238" i="6" s="1"/>
  <c r="H236" i="6"/>
  <c r="K236" i="6" s="1"/>
  <c r="L236" i="6" s="1"/>
  <c r="K235" i="6"/>
  <c r="L235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K222" i="6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K216" i="6"/>
  <c r="L216" i="6" s="1"/>
  <c r="K215" i="6"/>
  <c r="L215" i="6" s="1"/>
  <c r="K214" i="6"/>
  <c r="L214" i="6" s="1"/>
  <c r="K213" i="6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F204" i="6"/>
  <c r="K204" i="6" s="1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F198" i="6"/>
  <c r="K198" i="6" s="1"/>
  <c r="L198" i="6" s="1"/>
  <c r="F197" i="6"/>
  <c r="K197" i="6" s="1"/>
  <c r="L197" i="6" s="1"/>
  <c r="K196" i="6"/>
  <c r="L196" i="6" s="1"/>
  <c r="F195" i="6"/>
  <c r="K195" i="6" s="1"/>
  <c r="L195" i="6" s="1"/>
  <c r="K194" i="6"/>
  <c r="L194" i="6" s="1"/>
  <c r="K193" i="6"/>
  <c r="L193" i="6" s="1"/>
  <c r="K192" i="6"/>
  <c r="L192" i="6" s="1"/>
  <c r="K191" i="6"/>
  <c r="L191" i="6" s="1"/>
  <c r="K190" i="6"/>
  <c r="L190" i="6" s="1"/>
  <c r="K189" i="6"/>
  <c r="L189" i="6" s="1"/>
  <c r="K188" i="6"/>
  <c r="L188" i="6" s="1"/>
  <c r="K187" i="6"/>
  <c r="L187" i="6" s="1"/>
  <c r="K186" i="6"/>
  <c r="L186" i="6" s="1"/>
  <c r="K185" i="6"/>
  <c r="L185" i="6" s="1"/>
  <c r="K184" i="6"/>
  <c r="L184" i="6" s="1"/>
  <c r="K183" i="6"/>
  <c r="L183" i="6" s="1"/>
  <c r="K182" i="6"/>
  <c r="L182" i="6" s="1"/>
  <c r="K181" i="6"/>
  <c r="L181" i="6" s="1"/>
  <c r="K179" i="6"/>
  <c r="L179" i="6" s="1"/>
  <c r="K177" i="6"/>
  <c r="L177" i="6" s="1"/>
  <c r="K176" i="6"/>
  <c r="L176" i="6" s="1"/>
  <c r="F175" i="6"/>
  <c r="K175" i="6" s="1"/>
  <c r="L175" i="6" s="1"/>
  <c r="K174" i="6"/>
  <c r="L174" i="6" s="1"/>
  <c r="K171" i="6"/>
  <c r="L171" i="6" s="1"/>
  <c r="K170" i="6"/>
  <c r="L170" i="6" s="1"/>
  <c r="K169" i="6"/>
  <c r="L169" i="6" s="1"/>
  <c r="K166" i="6"/>
  <c r="L166" i="6" s="1"/>
  <c r="K165" i="6"/>
  <c r="L165" i="6" s="1"/>
  <c r="K164" i="6"/>
  <c r="L164" i="6" s="1"/>
  <c r="K163" i="6"/>
  <c r="L163" i="6" s="1"/>
  <c r="K162" i="6"/>
  <c r="L162" i="6" s="1"/>
  <c r="K161" i="6"/>
  <c r="L161" i="6" s="1"/>
  <c r="K159" i="6"/>
  <c r="L159" i="6" s="1"/>
  <c r="K158" i="6"/>
  <c r="L158" i="6" s="1"/>
  <c r="K157" i="6"/>
  <c r="L157" i="6" s="1"/>
  <c r="K156" i="6"/>
  <c r="L156" i="6" s="1"/>
  <c r="K155" i="6"/>
  <c r="L155" i="6" s="1"/>
  <c r="K154" i="6"/>
  <c r="L154" i="6" s="1"/>
  <c r="K153" i="6"/>
  <c r="L153" i="6" s="1"/>
  <c r="K152" i="6"/>
  <c r="L152" i="6" s="1"/>
  <c r="K151" i="6"/>
  <c r="L151" i="6" s="1"/>
  <c r="K149" i="6"/>
  <c r="L149" i="6" s="1"/>
  <c r="K147" i="6"/>
  <c r="L147" i="6" s="1"/>
  <c r="K145" i="6"/>
  <c r="L145" i="6" s="1"/>
  <c r="K143" i="6"/>
  <c r="L143" i="6" s="1"/>
  <c r="K142" i="6"/>
  <c r="L142" i="6" s="1"/>
  <c r="K141" i="6"/>
  <c r="L141" i="6" s="1"/>
  <c r="K139" i="6"/>
  <c r="L139" i="6" s="1"/>
  <c r="K138" i="6"/>
  <c r="L138" i="6" s="1"/>
  <c r="K137" i="6"/>
  <c r="L137" i="6" s="1"/>
  <c r="K136" i="6"/>
  <c r="K135" i="6"/>
  <c r="L135" i="6" s="1"/>
  <c r="K134" i="6"/>
  <c r="L134" i="6" s="1"/>
  <c r="K132" i="6"/>
  <c r="L132" i="6" s="1"/>
  <c r="K131" i="6"/>
  <c r="L131" i="6" s="1"/>
  <c r="K130" i="6"/>
  <c r="L130" i="6" s="1"/>
  <c r="K129" i="6"/>
  <c r="L129" i="6" s="1"/>
  <c r="K128" i="6"/>
  <c r="L128" i="6" s="1"/>
  <c r="F127" i="6"/>
  <c r="K127" i="6" s="1"/>
  <c r="L127" i="6" s="1"/>
  <c r="H126" i="6"/>
  <c r="K126" i="6" s="1"/>
  <c r="L126" i="6" s="1"/>
  <c r="K123" i="6"/>
  <c r="L123" i="6" s="1"/>
  <c r="K122" i="6"/>
  <c r="L122" i="6" s="1"/>
  <c r="K121" i="6"/>
  <c r="L121" i="6" s="1"/>
  <c r="K120" i="6"/>
  <c r="L120" i="6" s="1"/>
  <c r="K119" i="6"/>
  <c r="L119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K110" i="6"/>
  <c r="L110" i="6" s="1"/>
  <c r="K109" i="6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H92" i="6"/>
  <c r="K92" i="6" s="1"/>
  <c r="L92" i="6" s="1"/>
  <c r="F91" i="6"/>
  <c r="K91" i="6" s="1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81" i="6"/>
  <c r="L81" i="6" s="1"/>
  <c r="K80" i="6"/>
  <c r="L80" i="6" s="1"/>
  <c r="K79" i="6"/>
  <c r="L79" i="6" s="1"/>
  <c r="K78" i="6"/>
  <c r="L78" i="6" s="1"/>
  <c r="K77" i="6"/>
  <c r="L77" i="6" s="1"/>
  <c r="K76" i="6"/>
  <c r="L76" i="6" s="1"/>
  <c r="K75" i="6"/>
  <c r="L75" i="6" s="1"/>
  <c r="K74" i="6"/>
  <c r="L74" i="6" s="1"/>
  <c r="K73" i="6"/>
  <c r="L73" i="6" s="1"/>
  <c r="K72" i="6"/>
  <c r="L72" i="6" s="1"/>
  <c r="K71" i="6"/>
  <c r="L71" i="6" s="1"/>
  <c r="K70" i="6"/>
  <c r="L70" i="6" s="1"/>
  <c r="K69" i="6"/>
  <c r="L69" i="6" s="1"/>
  <c r="K68" i="6"/>
  <c r="L68" i="6" s="1"/>
  <c r="K67" i="6"/>
  <c r="L67" i="6" s="1"/>
  <c r="K66" i="6"/>
  <c r="L66" i="6" s="1"/>
  <c r="K65" i="6"/>
  <c r="L65" i="6" s="1"/>
  <c r="K64" i="6"/>
  <c r="L64" i="6" s="1"/>
  <c r="K6" i="4"/>
</calcChain>
</file>

<file path=xl/sharedStrings.xml><?xml version="1.0" encoding="utf-8"?>
<sst xmlns="http://schemas.openxmlformats.org/spreadsheetml/2006/main" count="3239" uniqueCount="1156">
  <si>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</si>
  <si>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</si>
  <si>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</si>
  <si>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</si>
  <si>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</si>
  <si>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</si>
  <si>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</si>
  <si>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</si>
  <si>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</si>
  <si>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</si>
  <si>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</si>
  <si>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</si>
  <si>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</si>
  <si>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</si>
  <si>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</si>
  <si>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</si>
  <si>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</si>
  <si>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</si>
  <si>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</si>
  <si>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</si>
  <si>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</si>
  <si>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</si>
  <si>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</si>
  <si>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</si>
  <si>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</si>
  <si>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</si>
  <si>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</si>
  <si>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</si>
  <si>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</si>
  <si>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</si>
  <si>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</si>
  <si>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</si>
  <si>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</si>
  <si>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</si>
  <si>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</si>
  <si>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</si>
  <si>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</si>
  <si>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</si>
  <si>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</si>
  <si>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AARTIIND</t>
  </si>
  <si>
    <t>Capital_Goods</t>
  </si>
  <si>
    <t>ABB</t>
  </si>
  <si>
    <t>Pharma</t>
  </si>
  <si>
    <t>ABBOTINDIA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</si>
  <si>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</si>
  <si>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</si>
  <si>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</si>
  <si>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</si>
  <si>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</si>
  <si>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</si>
  <si>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</si>
  <si>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</si>
  <si>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</si>
  <si>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</si>
  <si>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</si>
  <si>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</si>
  <si>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</si>
  <si>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</si>
  <si>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</si>
  <si>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</si>
  <si>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</si>
  <si>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</si>
  <si>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</si>
  <si>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</si>
  <si>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</si>
  <si>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</si>
  <si>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</si>
  <si>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</si>
  <si>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</si>
  <si>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</si>
  <si>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</si>
  <si>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</si>
  <si>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</si>
  <si>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</si>
  <si>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</si>
  <si>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</si>
  <si>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</si>
  <si>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</si>
  <si>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</si>
  <si>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</si>
  <si>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</si>
  <si>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</si>
  <si>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</si>
  <si>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</si>
  <si>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</si>
  <si>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</si>
  <si>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</si>
  <si>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</si>
  <si>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</si>
  <si>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</si>
  <si>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</si>
  <si>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</si>
  <si>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</si>
  <si>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</si>
  <si>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</si>
  <si>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</si>
  <si>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</si>
  <si>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</si>
  <si>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</si>
  <si>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</si>
  <si>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</si>
  <si>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</si>
  <si>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</si>
  <si>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</si>
  <si>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</si>
  <si>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</si>
  <si>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</si>
  <si>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</si>
  <si>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</si>
  <si>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</si>
  <si>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</si>
  <si>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</si>
  <si>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</si>
  <si>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</si>
  <si>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</si>
  <si>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</si>
  <si>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</si>
  <si>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</si>
  <si>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</si>
  <si>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</si>
  <si>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</si>
  <si>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</si>
  <si>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</si>
  <si>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</si>
  <si>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</si>
  <si>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</si>
  <si>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</si>
  <si>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</si>
  <si>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</si>
  <si>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</si>
  <si>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</si>
  <si>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</si>
  <si>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</si>
  <si>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</si>
  <si>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</si>
  <si>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</si>
  <si>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</si>
  <si>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</si>
  <si>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</si>
  <si>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</si>
  <si>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</si>
  <si>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</si>
  <si>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</si>
  <si>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</si>
  <si>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</si>
  <si>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</si>
  <si>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</si>
  <si>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</si>
  <si>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</si>
  <si>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</si>
  <si>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</si>
  <si>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</si>
  <si>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</si>
  <si>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</si>
  <si>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</si>
  <si>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</si>
  <si>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</si>
  <si>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</si>
  <si>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</si>
  <si>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</si>
  <si>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</si>
  <si>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</si>
  <si>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</si>
  <si>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</si>
  <si>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</si>
  <si>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</si>
  <si>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</si>
  <si>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</si>
  <si>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</si>
  <si>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</si>
  <si>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</si>
  <si>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</si>
  <si>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</si>
  <si>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</si>
  <si>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</si>
  <si>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</si>
  <si>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</si>
  <si>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</si>
  <si>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</si>
  <si>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</si>
  <si>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</si>
  <si>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</si>
  <si>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</si>
  <si>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</si>
  <si>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</si>
  <si>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</si>
  <si>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</si>
  <si>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</si>
  <si>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</si>
  <si>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</si>
  <si>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</si>
  <si>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</si>
  <si>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</si>
  <si>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</si>
  <si>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</si>
  <si>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</si>
  <si>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</si>
  <si>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</si>
  <si>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</si>
  <si>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</si>
  <si>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</si>
  <si>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</si>
  <si>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</si>
  <si>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</si>
  <si>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</si>
  <si>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</si>
  <si>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</si>
  <si>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</si>
  <si>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</si>
  <si>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</si>
  <si>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</si>
  <si>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</si>
  <si>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</si>
  <si>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</si>
  <si>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</si>
  <si>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</si>
  <si>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</si>
  <si>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</si>
  <si>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</si>
  <si>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</si>
  <si>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</si>
  <si>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</si>
  <si>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</si>
  <si>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</si>
  <si>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</si>
  <si>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</si>
  <si>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</si>
  <si>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</si>
  <si>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</si>
  <si>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</si>
  <si>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</si>
  <si>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</si>
  <si>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</si>
  <si>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</si>
  <si>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</si>
  <si>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</si>
  <si>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</si>
  <si>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</si>
  <si>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</si>
  <si>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</si>
  <si>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</si>
  <si>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</si>
  <si>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</si>
  <si>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</si>
  <si>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</si>
  <si>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</si>
  <si>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</si>
  <si>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</si>
  <si>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</si>
  <si>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</si>
  <si>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</si>
  <si>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</si>
  <si>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</si>
  <si>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</si>
  <si>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</si>
  <si>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</si>
  <si>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</si>
  <si>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</si>
  <si>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</si>
  <si>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</si>
  <si>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</si>
  <si>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</si>
  <si>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</si>
  <si>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</si>
  <si>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</si>
  <si>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</si>
  <si>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</si>
  <si>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</si>
  <si>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</si>
  <si>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</si>
  <si>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</si>
  <si>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</si>
  <si>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</si>
  <si>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</si>
  <si>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</si>
  <si>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</si>
  <si>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</si>
  <si>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</si>
  <si>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</si>
  <si>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</si>
  <si>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</si>
  <si>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</si>
  <si>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</si>
  <si>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</si>
  <si>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</si>
  <si>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</si>
  <si>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</si>
  <si>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</si>
  <si>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</si>
  <si>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</si>
  <si>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</si>
  <si>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</si>
  <si>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</si>
  <si>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</si>
  <si>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</si>
  <si>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</si>
  <si>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</si>
  <si>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</si>
  <si>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</si>
  <si>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</si>
  <si>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</si>
  <si>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</si>
  <si>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</si>
  <si>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</si>
  <si>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</si>
  <si>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</si>
  <si>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</si>
  <si>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</si>
  <si>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</si>
  <si>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</si>
  <si>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AAVAS</t>
  </si>
  <si>
    <t>AETHER</t>
  </si>
  <si>
    <t>AFFLE</t>
  </si>
  <si>
    <t>AJANTPHARM</t>
  </si>
  <si>
    <t>APLLTD</t>
  </si>
  <si>
    <t>ALKYLAMINE</t>
  </si>
  <si>
    <t>AMBER</t>
  </si>
  <si>
    <t>ANGELONE</t>
  </si>
  <si>
    <t>ANURAS</t>
  </si>
  <si>
    <t>APTUS</t>
  </si>
  <si>
    <t>ASAHIINDIA</t>
  </si>
  <si>
    <t>ASTERDM</t>
  </si>
  <si>
    <t>AVANTIFEED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</si>
  <si>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</si>
  <si>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</si>
  <si>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</si>
  <si>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</si>
  <si>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</si>
  <si>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</si>
  <si>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</si>
  <si>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</si>
  <si>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</si>
  <si>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</si>
  <si>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</si>
  <si>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</si>
  <si>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</si>
  <si>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</si>
  <si>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</si>
  <si>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</si>
  <si>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</si>
  <si>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</si>
  <si>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</si>
  <si>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</si>
  <si>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</si>
  <si>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</si>
  <si>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</si>
  <si>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</si>
  <si>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</si>
  <si>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</si>
  <si>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</si>
  <si>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</si>
  <si>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</si>
  <si>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</si>
  <si>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</si>
  <si>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</si>
  <si>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</si>
  <si>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</si>
  <si>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</si>
  <si>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</si>
  <si>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</si>
  <si>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</si>
  <si>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</si>
  <si>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</si>
  <si>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</si>
  <si>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</si>
  <si>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</si>
  <si>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</si>
  <si>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</si>
  <si>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</si>
  <si>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</si>
  <si>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</si>
  <si>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</si>
  <si>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</si>
  <si>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</si>
  <si>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</si>
  <si>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GMMPFAUDLR</t>
  </si>
  <si>
    <t>GICRE</t>
  </si>
  <si>
    <t>GLAXO</t>
  </si>
  <si>
    <t>GODFRYPHLP</t>
  </si>
  <si>
    <t>GODREJIND</t>
  </si>
  <si>
    <t>GRAPHITE</t>
  </si>
  <si>
    <t>GESHIP</t>
  </si>
  <si>
    <t>GRINDWELL</t>
  </si>
  <si>
    <t>GAEL</t>
  </si>
  <si>
    <t>FLUOROCHEM</t>
  </si>
  <si>
    <t>GPPL</t>
  </si>
  <si>
    <t>GSFC</t>
  </si>
  <si>
    <t>HEG</t>
  </si>
  <si>
    <t>HFCL</t>
  </si>
  <si>
    <t>HAPPSTMNDS</t>
  </si>
  <si>
    <t>HATSUN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</si>
  <si>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</si>
  <si>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</si>
  <si>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</si>
  <si>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</si>
  <si>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</si>
  <si>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</si>
  <si>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</si>
  <si>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</si>
  <si>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IOB</t>
  </si>
  <si>
    <t>IRFC</t>
  </si>
  <si>
    <t>INDIGOPNTS</t>
  </si>
  <si>
    <t>JBCHEPHARM</t>
  </si>
  <si>
    <t>JBMA</t>
  </si>
  <si>
    <t>JKLAKSHMI</t>
  </si>
  <si>
    <t>JKPAPER</t>
  </si>
  <si>
    <t>JMFINANCIL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</si>
  <si>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</si>
  <si>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</si>
  <si>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</si>
  <si>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</si>
  <si>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</si>
  <si>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</si>
  <si>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</si>
  <si>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</si>
  <si>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</si>
  <si>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</si>
  <si>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</si>
  <si>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</si>
  <si>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</si>
  <si>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</si>
  <si>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</si>
  <si>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</si>
  <si>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LATENTVIEW</t>
  </si>
  <si>
    <t>LXCHEM</t>
  </si>
  <si>
    <t>LEMONTREE</t>
  </si>
  <si>
    <t>MMTC</t>
  </si>
  <si>
    <t>MTARTECH</t>
  </si>
  <si>
    <t>LODHA</t>
  </si>
  <si>
    <t>MHRIL</t>
  </si>
  <si>
    <t>MAHLIFE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</si>
  <si>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</si>
  <si>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</si>
  <si>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</si>
  <si>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</si>
  <si>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</si>
  <si>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</si>
  <si>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</si>
  <si>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</si>
  <si>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</si>
  <si>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</si>
  <si>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</si>
  <si>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</si>
  <si>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</si>
  <si>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NETWORK18</t>
  </si>
  <si>
    <t>NUVOCO</t>
  </si>
  <si>
    <t>OLECTRA</t>
  </si>
  <si>
    <t>PCBL</t>
  </si>
  <si>
    <t>PNBHOUSING</t>
  </si>
  <si>
    <t>PNCINFRA</t>
  </si>
  <si>
    <t>PHOENIXLTD</t>
  </si>
  <si>
    <t>PPLPHARMA</t>
  </si>
  <si>
    <t>POLYMED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</si>
  <si>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</si>
  <si>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</si>
  <si>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</si>
  <si>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</si>
  <si>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</si>
  <si>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</si>
  <si>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</si>
  <si>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</si>
  <si>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</si>
  <si>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</si>
  <si>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RCF</t>
  </si>
  <si>
    <t>RATNAMANI</t>
  </si>
  <si>
    <t>RTNINDIA</t>
  </si>
  <si>
    <t>RAYMOND</t>
  </si>
  <si>
    <t>REDINGTON</t>
  </si>
  <si>
    <t>RBA</t>
  </si>
  <si>
    <t>ROUTE</t>
  </si>
  <si>
    <t>SJVN</t>
  </si>
  <si>
    <t>SKFINDIA</t>
  </si>
  <si>
    <t>SANOFI</t>
  </si>
  <si>
    <t>SAPPHIRE</t>
  </si>
  <si>
    <t>SCHAEFFLER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</si>
  <si>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</si>
  <si>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</si>
  <si>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</si>
  <si>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</si>
  <si>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</si>
  <si>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</si>
  <si>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</si>
  <si>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</si>
  <si>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</si>
  <si>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</si>
  <si>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</si>
  <si>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</si>
  <si>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</si>
  <si>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SUPREMEIND</t>
  </si>
  <si>
    <t>SUVENPHAR</t>
  </si>
  <si>
    <t>SUZLON</t>
  </si>
  <si>
    <t>SWANENERGY</t>
  </si>
  <si>
    <t>TV18BRDCST</t>
  </si>
  <si>
    <t>TANLA</t>
  </si>
  <si>
    <t>TATAINVEST</t>
  </si>
  <si>
    <t>TATAMTRDVR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</si>
  <si>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</si>
  <si>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</si>
  <si>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</si>
  <si>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</si>
  <si>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</si>
  <si>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</si>
  <si>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</si>
  <si>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</si>
  <si>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UNOMINDA</t>
  </si>
  <si>
    <t>UTIAMC</t>
  </si>
  <si>
    <t>VGUARD</t>
  </si>
  <si>
    <t>VIPIND</t>
  </si>
  <si>
    <t>VAIBHAVGBL</t>
  </si>
  <si>
    <t>VTL</t>
  </si>
  <si>
    <t>VARROC</t>
  </si>
  <si>
    <t>MANYAVAR</t>
  </si>
  <si>
    <t>VIJAYA</t>
  </si>
  <si>
    <t>WELCORP</t>
  </si>
  <si>
    <t>WESTLIFE</t>
  </si>
  <si>
    <t>ZFCVINDIA</t>
  </si>
  <si>
    <t>ZENSARTECH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</si>
  <si>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</si>
  <si>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</si>
  <si>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</si>
  <si>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</si>
  <si>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</si>
  <si>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</si>
  <si>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</si>
  <si>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</si>
  <si>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</si>
  <si>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</si>
  <si>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</si>
  <si>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</si>
  <si>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</si>
  <si>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</si>
  <si>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</si>
  <si>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</si>
  <si>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</si>
  <si>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</si>
  <si>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</si>
  <si>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</si>
  <si>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</si>
  <si>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</si>
  <si>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</si>
  <si>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</si>
  <si>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</si>
  <si>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</si>
  <si>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</si>
  <si>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</si>
  <si>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</si>
  <si>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</si>
  <si>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</si>
  <si>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</si>
  <si>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</si>
  <si>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</si>
  <si>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</si>
  <si>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</si>
  <si>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Stop Loss</t>
  </si>
  <si>
    <t>Profit / Loss per Share/Lot</t>
  </si>
  <si>
    <t>Buy</t>
  </si>
  <si>
    <t>Unsuccessful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</si>
  <si>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</si>
  <si>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</si>
  <si>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</si>
  <si>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</si>
  <si>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</si>
  <si>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</si>
  <si>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</si>
  <si>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</si>
  <si>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</si>
  <si>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</si>
  <si>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</si>
  <si>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95-100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</si>
  <si>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</si>
  <si>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</si>
  <si>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</si>
  <si>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</si>
  <si>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</si>
  <si>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</si>
  <si>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</si>
  <si>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</si>
  <si>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</si>
  <si>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</si>
  <si>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</si>
  <si>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</si>
  <si>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</si>
  <si>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</si>
  <si>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</si>
  <si>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</si>
  <si>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</si>
  <si>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</si>
  <si>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</si>
  <si>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</si>
  <si>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</si>
  <si>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</si>
  <si>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</si>
  <si>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</si>
  <si>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</si>
  <si>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</si>
  <si>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</si>
  <si>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</si>
  <si>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</si>
  <si>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</si>
  <si>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</si>
  <si>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</si>
  <si>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</si>
  <si>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</si>
  <si>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</si>
  <si>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</si>
  <si>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</si>
  <si>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</si>
  <si>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</si>
  <si>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</si>
  <si>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</si>
  <si>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</si>
  <si>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</si>
  <si>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</si>
  <si>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</si>
  <si>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</si>
  <si>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</si>
  <si>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</si>
  <si>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</si>
  <si>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</si>
  <si>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</si>
  <si>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</si>
  <si>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</si>
  <si>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</si>
  <si>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</si>
  <si>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</si>
  <si>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</si>
  <si>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</si>
  <si>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</si>
  <si>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</si>
  <si>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</si>
  <si>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</si>
  <si>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</si>
  <si>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</si>
  <si>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</si>
  <si>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</si>
  <si>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</si>
  <si>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</si>
  <si>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</si>
  <si>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</si>
  <si>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</si>
  <si>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</si>
  <si>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</si>
  <si>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</si>
  <si>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</si>
  <si>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</si>
  <si>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</si>
  <si>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</si>
  <si>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</si>
  <si>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</si>
  <si>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</si>
  <si>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</si>
  <si>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</si>
  <si>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</si>
  <si>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</si>
  <si>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</si>
  <si>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</si>
  <si>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</si>
  <si>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</si>
  <si>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</si>
  <si>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</si>
  <si>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</si>
  <si>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</si>
  <si>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</si>
  <si>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</si>
  <si>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</si>
  <si>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</si>
  <si>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</si>
  <si>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</si>
  <si>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</si>
  <si>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</si>
  <si>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</si>
  <si>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</si>
  <si>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</si>
  <si>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</si>
  <si>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</si>
  <si>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</si>
  <si>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</si>
  <si>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</si>
  <si>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</si>
  <si>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</si>
  <si>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</si>
  <si>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</si>
  <si>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</si>
  <si>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</si>
  <si>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</si>
  <si>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</si>
  <si>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</si>
  <si>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</si>
  <si>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</si>
  <si>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</si>
  <si>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</si>
  <si>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</si>
  <si>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</si>
  <si>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</si>
  <si>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</si>
  <si>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</si>
  <si>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</si>
  <si>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</si>
  <si>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</si>
  <si>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</si>
  <si>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</si>
  <si>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</si>
  <si>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</si>
  <si>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</si>
  <si>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</si>
  <si>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</si>
  <si>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</si>
  <si>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</si>
  <si>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</si>
  <si>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</si>
  <si>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</si>
  <si>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</si>
  <si>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</si>
  <si>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</si>
  <si>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</si>
  <si>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</si>
  <si>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</si>
  <si>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</si>
  <si>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</si>
  <si>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</si>
  <si>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</si>
  <si>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</si>
  <si>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</si>
  <si>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</si>
  <si>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</si>
  <si>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</si>
  <si>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</si>
  <si>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</si>
  <si>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</si>
  <si>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</si>
  <si>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</si>
  <si>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</si>
  <si>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</si>
  <si>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Profit of Rs.61.25/-</t>
  </si>
  <si>
    <t>ITDCEM</t>
  </si>
  <si>
    <t>Loss of Rs.65 /-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</si>
  <si>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</si>
  <si>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</si>
  <si>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</si>
  <si>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</si>
  <si>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</si>
  <si>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</si>
  <si>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</si>
  <si>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</si>
  <si>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</si>
  <si>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</si>
  <si>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</si>
  <si>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</si>
  <si>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</si>
  <si>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</si>
  <si>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</si>
  <si>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</si>
  <si>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</si>
  <si>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</si>
  <si>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</si>
  <si>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</si>
  <si>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</si>
  <si>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</si>
  <si>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</si>
  <si>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</si>
  <si>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</si>
  <si>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</si>
  <si>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</si>
  <si>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</si>
  <si>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</si>
  <si>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</si>
  <si>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</si>
  <si>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</si>
  <si>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</si>
  <si>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</si>
  <si>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</si>
  <si>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</si>
  <si>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</si>
  <si>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</si>
  <si>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</si>
  <si>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</si>
  <si>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</si>
  <si>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</si>
  <si>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</si>
  <si>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IRCON</t>
  </si>
  <si>
    <t>Profiit of Rs.210/-</t>
  </si>
  <si>
    <t>ACE</t>
  </si>
  <si>
    <t>DHANUKA</t>
  </si>
  <si>
    <t>GRSE</t>
  </si>
  <si>
    <t>GRAVITA</t>
  </si>
  <si>
    <t>Re-initiated $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</si>
  <si>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</si>
  <si>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</si>
  <si>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</si>
  <si>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</si>
  <si>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</si>
  <si>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</si>
  <si>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</si>
  <si>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</si>
  <si>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</si>
  <si>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</si>
  <si>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</si>
  <si>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KFINTECH</t>
  </si>
  <si>
    <t>KSB</t>
  </si>
  <si>
    <t>MEDANTA</t>
  </si>
  <si>
    <t>NSLNISP</t>
  </si>
  <si>
    <t>% Change in OI</t>
  </si>
  <si>
    <t>MINDACORP</t>
  </si>
  <si>
    <t>MANKIND</t>
  </si>
  <si>
    <t>RKFORGE</t>
  </si>
  <si>
    <t>Profiit of Rs.65/-</t>
  </si>
  <si>
    <t>Profiit of Rs.145/-</t>
  </si>
  <si>
    <t>Profiit of Rs.42.50/-</t>
  </si>
  <si>
    <t>ISGEC</t>
  </si>
  <si>
    <t>370-375</t>
  </si>
  <si>
    <t>CAPLIPOINT</t>
  </si>
  <si>
    <t>Second Buying Date</t>
  </si>
  <si>
    <t>ARE&amp;M</t>
  </si>
  <si>
    <t>ADORWELD</t>
  </si>
  <si>
    <t>AHLUCONT</t>
  </si>
  <si>
    <t>1500-1520</t>
  </si>
  <si>
    <t>POWERMECH</t>
  </si>
  <si>
    <t>3650-3690</t>
  </si>
  <si>
    <t>825-835</t>
  </si>
  <si>
    <t>Profiit of Rs.20/-</t>
  </si>
  <si>
    <t>1495-1505</t>
  </si>
  <si>
    <t>AUTOAXLES</t>
  </si>
  <si>
    <t>2120-2130</t>
  </si>
  <si>
    <t>ADANIENSOL</t>
  </si>
  <si>
    <t>ALOKINDS</t>
  </si>
  <si>
    <t>CONCORDBIO</t>
  </si>
  <si>
    <t>GILLETTE</t>
  </si>
  <si>
    <t>GLS</t>
  </si>
  <si>
    <t>GPIL</t>
  </si>
  <si>
    <t>JINDALSAW</t>
  </si>
  <si>
    <t>KAYNES</t>
  </si>
  <si>
    <t>SAFARI</t>
  </si>
  <si>
    <t>SAREGAMA</t>
  </si>
  <si>
    <t>SYRMA</t>
  </si>
  <si>
    <t>UJJIVANSFB</t>
  </si>
  <si>
    <t>USHAMART</t>
  </si>
  <si>
    <t>WELSPUNLIV</t>
  </si>
  <si>
    <t>2080-2100</t>
  </si>
  <si>
    <t>Chemicals</t>
  </si>
  <si>
    <t>Profiit of Rs.15/-</t>
  </si>
  <si>
    <t>1320-1330</t>
  </si>
  <si>
    <t>LTF</t>
  </si>
  <si>
    <t>NSE</t>
  </si>
  <si>
    <t>Accu &lt;&gt;</t>
  </si>
  <si>
    <t>H</t>
  </si>
  <si>
    <t>K</t>
  </si>
  <si>
    <t>V</t>
  </si>
  <si>
    <t>J</t>
  </si>
  <si>
    <t>R</t>
  </si>
  <si>
    <t>D</t>
  </si>
  <si>
    <t>NIFTYNXT50</t>
  </si>
  <si>
    <t>ANANDRATHI</t>
  </si>
  <si>
    <t>ASTRAZEN</t>
  </si>
  <si>
    <t>CELLO</t>
  </si>
  <si>
    <t>CHENNPETRO</t>
  </si>
  <si>
    <t>DOMS</t>
  </si>
  <si>
    <t>ELECON</t>
  </si>
  <si>
    <t>GMDCLTD</t>
  </si>
  <si>
    <t>HBLPOWER</t>
  </si>
  <si>
    <t>HAPPYFORGE</t>
  </si>
  <si>
    <t>HSCL</t>
  </si>
  <si>
    <t>HONASA</t>
  </si>
  <si>
    <t>INOXWIND</t>
  </si>
  <si>
    <t>JSWINFRA</t>
  </si>
  <si>
    <t>JAIBALAJI</t>
  </si>
  <si>
    <t>J&amp;KBANK</t>
  </si>
  <si>
    <t>JIOFIN</t>
  </si>
  <si>
    <t>JWL</t>
  </si>
  <si>
    <t>LLOYDSME</t>
  </si>
  <si>
    <t>MAHSEAMLES</t>
  </si>
  <si>
    <t>NUVAMA</t>
  </si>
  <si>
    <t>RRKABEL</t>
  </si>
  <si>
    <t>RAILTEL</t>
  </si>
  <si>
    <t>SBFC</t>
  </si>
  <si>
    <t>SCHNEIDER</t>
  </si>
  <si>
    <t>SIGNATURE</t>
  </si>
  <si>
    <t>TVSSCS</t>
  </si>
  <si>
    <t>TMB</t>
  </si>
  <si>
    <t>TATATECH</t>
  </si>
  <si>
    <t>TITAGARH</t>
  </si>
  <si>
    <t>ECLERX</t>
  </si>
  <si>
    <t>47.64-51.64</t>
  </si>
  <si>
    <t>MULTIPLIER SHARE &amp; STOCK ADVISORS PRIVATE LIMITED</t>
  </si>
  <si>
    <t>HRTI PRIVATE LIMITED</t>
  </si>
  <si>
    <t>UNITDSPR</t>
  </si>
  <si>
    <t>AEGISLOG</t>
  </si>
  <si>
    <t>900-950</t>
  </si>
  <si>
    <t>10000-10400</t>
  </si>
  <si>
    <t>3300-3500</t>
  </si>
  <si>
    <t>TIMETECHNO</t>
  </si>
  <si>
    <t>320-330</t>
  </si>
  <si>
    <t>Retail Research Technical Calls &amp; Fundamental Performance Report for the month of July-2024</t>
  </si>
  <si>
    <t>StockSplit ^</t>
  </si>
  <si>
    <t>PGEL ^</t>
  </si>
  <si>
    <t>195-210</t>
  </si>
  <si>
    <t>TTIL</t>
  </si>
  <si>
    <t>1598-1636</t>
  </si>
  <si>
    <t>1720-1800</t>
  </si>
  <si>
    <t>CAMELLIA TRADEX PRIVATE LIMITED</t>
  </si>
  <si>
    <t>GRAVITON RESEARCH CAPITAL LLP</t>
  </si>
  <si>
    <t>2390-2470</t>
  </si>
  <si>
    <t>2650-2800</t>
  </si>
  <si>
    <t>3825-4025</t>
  </si>
  <si>
    <t>4500-5000</t>
  </si>
  <si>
    <t>170.5-176.5</t>
  </si>
  <si>
    <t>195-205</t>
  </si>
  <si>
    <t>1840-1940</t>
  </si>
  <si>
    <t>5040-5170</t>
  </si>
  <si>
    <t>5540-5900</t>
  </si>
  <si>
    <t>1700-1800</t>
  </si>
  <si>
    <t>AFEL</t>
  </si>
  <si>
    <t>SEIFER RICHARD MASCARENHAS</t>
  </si>
  <si>
    <t>TRANSPACT</t>
  </si>
  <si>
    <t>NK SECURITIES RESEARCH PRIVATE LIMITED</t>
  </si>
  <si>
    <t>ALICON</t>
  </si>
  <si>
    <t>1235-1265</t>
  </si>
  <si>
    <t>SAMMAANCAP</t>
  </si>
  <si>
    <t>FRANKLININD</t>
  </si>
  <si>
    <t>GACM Technologies Limited</t>
  </si>
  <si>
    <t>6200-6500</t>
  </si>
  <si>
    <t>Profit of Rs.500/-</t>
  </si>
  <si>
    <t>TOPGAIN FINANCE PRIVATE LIMITED</t>
  </si>
  <si>
    <t>GOEL</t>
  </si>
  <si>
    <t>GUJTLRM</t>
  </si>
  <si>
    <t>SRESTHA</t>
  </si>
  <si>
    <t>PCBL LIMITED</t>
  </si>
  <si>
    <t>TROM</t>
  </si>
  <si>
    <t>Trom Industries Limited</t>
  </si>
  <si>
    <t>SEACOAST</t>
  </si>
  <si>
    <t>BHAGWANDAS LACHMANDAS LEKHWANI</t>
  </si>
  <si>
    <t>VISVEN</t>
  </si>
  <si>
    <t>VVIPIL</t>
  </si>
  <si>
    <t>GATECH-RE</t>
  </si>
  <si>
    <t>GHCLTEXTIL</t>
  </si>
  <si>
    <t>GHCL Textiles Limited</t>
  </si>
  <si>
    <t>QE SECURITIES LLP</t>
  </si>
  <si>
    <t>SAHAJSOLAR</t>
  </si>
  <si>
    <t>Sahaj Solar Limited</t>
  </si>
  <si>
    <t>SATECH</t>
  </si>
  <si>
    <t>S A Tech Software India L</t>
  </si>
  <si>
    <t>AAKRAYA RESEARCH LLP</t>
  </si>
  <si>
    <t>VLINFRA</t>
  </si>
  <si>
    <t>V.L.Infraprojects Limited</t>
  </si>
  <si>
    <t>F3 ADVISORS PRIVATE LIMITED</t>
  </si>
  <si>
    <t>CINCO STOCK VISION LLP</t>
  </si>
  <si>
    <t>Loss of Rs.325/-</t>
  </si>
  <si>
    <t>Loss of Rs.105/-</t>
  </si>
  <si>
    <t>SHARE INDIA SECURITIES LIMITED</t>
  </si>
  <si>
    <t>ARUN JAIN</t>
  </si>
  <si>
    <t>DHRUV GANJI</t>
  </si>
  <si>
    <t>SHANTIGURU</t>
  </si>
  <si>
    <t>GHANSHYAM PARSHOTTAM NATHWANI</t>
  </si>
  <si>
    <t>STARLENT</t>
  </si>
  <si>
    <t>ADROIT FINANCIAL SERVICES PRIVATE LIMITED</t>
  </si>
  <si>
    <t>AVANCE VENTURES PRIVATE LIMITED</t>
  </si>
  <si>
    <t>ABHINAV COMMOSALES</t>
  </si>
  <si>
    <t>PARAG COMMOSALES</t>
  </si>
  <si>
    <t>MAHENDRA NANALAL KOTHARI</t>
  </si>
  <si>
    <t>SMALLCAP WORLD FUND INC</t>
  </si>
  <si>
    <t>ARROWGREEN</t>
  </si>
  <si>
    <t>Arrow Greentech Limited</t>
  </si>
  <si>
    <t>QUANT MUTUAL FUND</t>
  </si>
  <si>
    <t>DEEP CHAND GUPTA</t>
  </si>
  <si>
    <t>JALAN</t>
  </si>
  <si>
    <t>Jalan Transolu. India Ltd</t>
  </si>
  <si>
    <t>LAMBODHARA</t>
  </si>
  <si>
    <t>Lambodhara Textiles Ltd.</t>
  </si>
  <si>
    <t>LUXIND</t>
  </si>
  <si>
    <t>Lux Industries Limited</t>
  </si>
  <si>
    <t>OSWALGREEN</t>
  </si>
  <si>
    <t>Oswal Greentech Limited</t>
  </si>
  <si>
    <t>PAKKA</t>
  </si>
  <si>
    <t>PAKKA LIMITED</t>
  </si>
  <si>
    <t>ASHWIN STOCKS AND INVESTMENT PRIVATE LIMITED</t>
  </si>
  <si>
    <t>GAYI ADI HOLDINGS PRIVATE LIMITED</t>
  </si>
  <si>
    <t>MANISH JALAN</t>
  </si>
  <si>
    <t>Loss of Rs.50/-</t>
  </si>
  <si>
    <t>Loss of Rs.175/-</t>
  </si>
  <si>
    <t>969-1029</t>
  </si>
  <si>
    <t>1120-1200</t>
  </si>
  <si>
    <t>3495-3595</t>
  </si>
  <si>
    <t>3750-3900</t>
  </si>
  <si>
    <t>255-263</t>
  </si>
  <si>
    <t>284-300</t>
  </si>
  <si>
    <t>280-292</t>
  </si>
  <si>
    <t>320-340</t>
  </si>
  <si>
    <t>Loss of Rs.75/-</t>
  </si>
  <si>
    <t>Loss of Rs.10.5/-</t>
  </si>
  <si>
    <t>ACESOFT</t>
  </si>
  <si>
    <t>HEMAN MODI</t>
  </si>
  <si>
    <t>SHANKAR SHARMA</t>
  </si>
  <si>
    <t>JAYBHAI BHUPATBHAI SANGHANI</t>
  </si>
  <si>
    <t>SANJAY HARILAL DHAMSANIA</t>
  </si>
  <si>
    <t>KAUSHAL HITESHBHAI PARIKH</t>
  </si>
  <si>
    <t>ASHIS</t>
  </si>
  <si>
    <t>EKTA</t>
  </si>
  <si>
    <t>SHREE GIRIRAJ SECURITIES PRIVATE LIMITED</t>
  </si>
  <si>
    <t>BHAVEN MANSUKHLAL SHETH HUF</t>
  </si>
  <si>
    <t>CRANESSOFT</t>
  </si>
  <si>
    <t>JUHI ANIL GOEL</t>
  </si>
  <si>
    <t>VANDANATIWARI</t>
  </si>
  <si>
    <t>SAGAR ASHOK JHAVERI</t>
  </si>
  <si>
    <t>BONANZA PORTFOLIO LIMITED</t>
  </si>
  <si>
    <t>VIKRAMBHAI GOKALBHAI CHAUDHARI</t>
  </si>
  <si>
    <t>SUNRISE GILTS AND SECURITIES PVT LTD</t>
  </si>
  <si>
    <t>HEALTHYLIFE</t>
  </si>
  <si>
    <t>DHAVAL A AMBANI (HUF)</t>
  </si>
  <si>
    <t>DEEPAK SHESHRAO PATIL</t>
  </si>
  <si>
    <t>KIZI</t>
  </si>
  <si>
    <t>SURENDRA KUMAR SHARMA</t>
  </si>
  <si>
    <t>FERNANDO THOMAS ANTONYRAJ</t>
  </si>
  <si>
    <t>BHAVIK KIRITKUMAR SHAH HU F</t>
  </si>
  <si>
    <t>KRETTOSYS</t>
  </si>
  <si>
    <t>JHAVERI VIRALI VICKY</t>
  </si>
  <si>
    <t>MAYUKH</t>
  </si>
  <si>
    <t>NIKHIL AMRITLAL RAJAWAT</t>
  </si>
  <si>
    <t>COMFORT ADVERTISING PVT LTD</t>
  </si>
  <si>
    <t>OMNIPOTENT</t>
  </si>
  <si>
    <t>SUMANTEKRIWAL</t>
  </si>
  <si>
    <t>OPTIFIN</t>
  </si>
  <si>
    <t>ANUPAM HARSHAD VASSA</t>
  </si>
  <si>
    <t>ARYAMAN BROKING LIMITED</t>
  </si>
  <si>
    <t>POPEES</t>
  </si>
  <si>
    <t>RFLL</t>
  </si>
  <si>
    <t>KIRAN MITTAL</t>
  </si>
  <si>
    <t>SHASHIKANT NANUSING JADHAV</t>
  </si>
  <si>
    <t>ROYALCU</t>
  </si>
  <si>
    <t>PARESHABEN MAHESHBHAI SHAH</t>
  </si>
  <si>
    <t>MONEYBEE SECURITIES PRIVATE LIMITED</t>
  </si>
  <si>
    <t>RISHITH V SHAH</t>
  </si>
  <si>
    <t>VRIDDHI VILAS SHAH</t>
  </si>
  <si>
    <t>SAURAV S DARDA</t>
  </si>
  <si>
    <t>ROOPAL SHREYANS LODHA</t>
  </si>
  <si>
    <t>DHNRAJ KESARIMALJI TATED</t>
  </si>
  <si>
    <t>KUNAL BHARAKATIA</t>
  </si>
  <si>
    <t>NIKITHA A</t>
  </si>
  <si>
    <t>PARTH PANKAJ TANNA</t>
  </si>
  <si>
    <t>VIDYABEN BHIMRAJ SHAH</t>
  </si>
  <si>
    <t>SAMATHA KAMAL SURANA</t>
  </si>
  <si>
    <t>PINKESH MAFATLAL SHAH (HUF)</t>
  </si>
  <si>
    <t>SANJAY ROCHIRAM VIDHANI</t>
  </si>
  <si>
    <t>SAHIL BIPIN MEHTA</t>
  </si>
  <si>
    <t>SUUMAYA</t>
  </si>
  <si>
    <t>NIMIT JAYENDRA SHAH</t>
  </si>
  <si>
    <t>SAGAR RAJESHBHAI JHAVERI</t>
  </si>
  <si>
    <t>SAHIL PATANI</t>
  </si>
  <si>
    <t>VASU PATANI</t>
  </si>
  <si>
    <t>IRIS COMPUTERS LIMITED</t>
  </si>
  <si>
    <t>SVS</t>
  </si>
  <si>
    <t>NITISH PRAFULCHANDRA MEHTA</t>
  </si>
  <si>
    <t>VIKRAM JAIN</t>
  </si>
  <si>
    <t>AZMAT TRADERS LLP</t>
  </si>
  <si>
    <t>INTERTICK DEVELOPERS PRIVATE LIMITED</t>
  </si>
  <si>
    <t>HARPREET COMMOSALES LLP</t>
  </si>
  <si>
    <t>VIJIFIN</t>
  </si>
  <si>
    <t>VIJAY KOTHARI</t>
  </si>
  <si>
    <t>MEET SHAH</t>
  </si>
  <si>
    <t>ATUL SHAH HUF</t>
  </si>
  <si>
    <t>AMIT SHAH</t>
  </si>
  <si>
    <t>GULABBEN HIRALAL JAIN</t>
  </si>
  <si>
    <t>AKUMS</t>
  </si>
  <si>
    <t>Akums Drugs and Pharma L</t>
  </si>
  <si>
    <t>ARENTERP</t>
  </si>
  <si>
    <t>Rajdharshan Inds Ltd</t>
  </si>
  <si>
    <t>ASHALOG</t>
  </si>
  <si>
    <t>Ashapura Logistics Ltd</t>
  </si>
  <si>
    <t>JITENDRA MULARAM CHOUDHARY</t>
  </si>
  <si>
    <t>Asian Granito India Limit</t>
  </si>
  <si>
    <t>SG TECH ENGINEERING PRIVATE LIMITED</t>
  </si>
  <si>
    <t>AVTNPL</t>
  </si>
  <si>
    <t>AVT Natural Products Limi</t>
  </si>
  <si>
    <t>AXISCADES</t>
  </si>
  <si>
    <t>AXISCADES Tech Ltd</t>
  </si>
  <si>
    <t>BLS Intl Servs Ltd</t>
  </si>
  <si>
    <t>BSL</t>
  </si>
  <si>
    <t>BSL Ltd</t>
  </si>
  <si>
    <t>SILVER LINE VENTURES PRIVATE LIMITED</t>
  </si>
  <si>
    <t>BULKCORP</t>
  </si>
  <si>
    <t>Bulkcorp International L</t>
  </si>
  <si>
    <t>CENTENKA</t>
  </si>
  <si>
    <t>Century Enka Ltd</t>
  </si>
  <si>
    <t>SAMVITTI CAPITAL PRIVATE LIMITED ACTIVE ALPHA MULTICAP</t>
  </si>
  <si>
    <t>DICIND</t>
  </si>
  <si>
    <t>DIC India Limited</t>
  </si>
  <si>
    <t>Firstsource Solutions Lim</t>
  </si>
  <si>
    <t>INDTERRAIN</t>
  </si>
  <si>
    <t>Ind Terrain Fashions Ltd</t>
  </si>
  <si>
    <t>KATARIA</t>
  </si>
  <si>
    <t>Kataria Industries Ltd</t>
  </si>
  <si>
    <t>MANSI SHARE AND STOCK ADVISORS PVT LTD</t>
  </si>
  <si>
    <t>KITEX</t>
  </si>
  <si>
    <t>Kitex Garments Ltd</t>
  </si>
  <si>
    <t>KSHITIJPOL</t>
  </si>
  <si>
    <t>Kshitij Polyline Limited</t>
  </si>
  <si>
    <t>RAMESH LAL</t>
  </si>
  <si>
    <t>MTNL</t>
  </si>
  <si>
    <t>Maha Tel Nigam Ltd.</t>
  </si>
  <si>
    <t>NEPHROCARE</t>
  </si>
  <si>
    <t>Nephro Care India Limited</t>
  </si>
  <si>
    <t>PARSVNATH</t>
  </si>
  <si>
    <t>Parsvnath Developers Limi</t>
  </si>
  <si>
    <t>BASUKINATH PROPERTIES PVT LTD</t>
  </si>
  <si>
    <t>PRITIKA</t>
  </si>
  <si>
    <t>Pritika Eng Compo Ltd</t>
  </si>
  <si>
    <t>GAYATRIBEN NISHANT SHAH</t>
  </si>
  <si>
    <t>SHALIN MAHESHBHAI SHAH</t>
  </si>
  <si>
    <t>RAJINDLTD</t>
  </si>
  <si>
    <t>Rajputana Industries Ltd</t>
  </si>
  <si>
    <t>STATSOL RESEARCH LLP</t>
  </si>
  <si>
    <t>RSWM</t>
  </si>
  <si>
    <t>RSWM Limited</t>
  </si>
  <si>
    <t>RUBYMILLS</t>
  </si>
  <si>
    <t>The Ruby Mills Ltd</t>
  </si>
  <si>
    <t>SPRL</t>
  </si>
  <si>
    <t>SP Refractories Limited</t>
  </si>
  <si>
    <t>SPEXTRA MULTIBIZ PRIVATE LIMITED</t>
  </si>
  <si>
    <t>TATACON-RE</t>
  </si>
  <si>
    <t>TATA CONSUMER PRODUCT LTD</t>
  </si>
  <si>
    <t>KOTAK MAHINDRA MUTUAL FUND A/C EQUITY ARBITRAGE FUND</t>
  </si>
  <si>
    <t>TBZ</t>
  </si>
  <si>
    <t>Trib Bhimji Zaveri Ltd</t>
  </si>
  <si>
    <t>VAISHALI</t>
  </si>
  <si>
    <t>Vaishali Pharma Limited</t>
  </si>
  <si>
    <t>RENU PITTIE</t>
  </si>
  <si>
    <t>Viji Finance Limited</t>
  </si>
  <si>
    <t>VIPULLTD</t>
  </si>
  <si>
    <t>Vipul Limited</t>
  </si>
  <si>
    <t>SRESTHA FINVEST LIMITED</t>
  </si>
  <si>
    <t>SETU SECURITIES PRIVATE LIMITED</t>
  </si>
  <si>
    <t>CALIBER PLASTECH PRIVATE LIMITED</t>
  </si>
  <si>
    <t>ZYDUSWELL</t>
  </si>
  <si>
    <t>Zydus Wellness Limited</t>
  </si>
  <si>
    <t>PATEL RISHIL SHILPAN</t>
  </si>
  <si>
    <t>NEIL S PATEL</t>
  </si>
  <si>
    <t>SUNFLOWER BROKING PRIVATE LIMITED</t>
  </si>
  <si>
    <t>CHETANA</t>
  </si>
  <si>
    <t>Chetana Education Limited</t>
  </si>
  <si>
    <t>DESTINY</t>
  </si>
  <si>
    <t>Destiny Logistics &amp; I Ltd</t>
  </si>
  <si>
    <t>MANSUKHANI FAMILY WELFARE TRUST</t>
  </si>
  <si>
    <t>VENKATA TIRUPATI RAO JONNA</t>
  </si>
  <si>
    <t>ZAKI ABBAS NASSER</t>
  </si>
  <si>
    <t>JAI KUMAR BAID</t>
  </si>
  <si>
    <t>SUNRISE GILTS &amp; SECURITIES PVT LTD</t>
  </si>
  <si>
    <t>MEDIORG</t>
  </si>
  <si>
    <t>Medicamen Organics Ltd</t>
  </si>
  <si>
    <t>SELMC</t>
  </si>
  <si>
    <t>SEL Manufacturing Co Ltd</t>
  </si>
  <si>
    <t>UNION BANK OF INDIA</t>
  </si>
  <si>
    <t>NIRBHAY FANCY VASSA</t>
  </si>
  <si>
    <t>SURAJEST</t>
  </si>
  <si>
    <t>Suraj Estate Developers L</t>
  </si>
  <si>
    <t>TRIDHYA</t>
  </si>
  <si>
    <t>Tridhya Tech Limited</t>
  </si>
  <si>
    <t>MAA INFORMATICS LLP</t>
  </si>
  <si>
    <t>THREPSI CARE LLP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</si>
</sst>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62">
    <font>
      <sz val="10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0"/>
      <name val="Arial"/>
      <family val="2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</fonts>
  <fills count="4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rgb="FF92D050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rgb="FFFFFFFF"/>
      </patternFill>
    </fill>
    <fill>
      <patternFill patternType="solid">
        <fgColor theme="9" tint="0.59999389629810485"/>
        <bgColor rgb="FF99CC00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indexed="64"/>
      </patternFill>
    </fill>
  </fills>
  <borders count="40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9">
    <xf numFmtId="0" fontId="0" fillId="0" borderId="0"/>
    <xf numFmtId="0" fontId="4" fillId="0" borderId="22"/>
    <xf numFmtId="0" fontId="4" fillId="0" borderId="22"/>
    <xf numFmtId="0" fontId="41" fillId="0" borderId="29" applyNumberFormat="0" applyFill="0" applyAlignment="0" applyProtection="0"/>
    <xf numFmtId="0" fontId="42" fillId="0" borderId="30" applyNumberFormat="0" applyFill="0" applyAlignment="0" applyProtection="0"/>
    <xf numFmtId="0" fontId="43" fillId="0" borderId="31" applyNumberFormat="0" applyFill="0" applyAlignment="0" applyProtection="0"/>
    <xf numFmtId="0" fontId="47" fillId="12" borderId="32" applyNumberFormat="0" applyAlignment="0" applyProtection="0"/>
    <xf numFmtId="0" fontId="48" fillId="13" borderId="33" applyNumberFormat="0" applyAlignment="0" applyProtection="0"/>
    <xf numFmtId="0" fontId="49" fillId="13" borderId="32" applyNumberFormat="0" applyAlignment="0" applyProtection="0"/>
    <xf numFmtId="0" fontId="50" fillId="0" borderId="34" applyNumberFormat="0" applyFill="0" applyAlignment="0" applyProtection="0"/>
    <xf numFmtId="0" fontId="51" fillId="14" borderId="35" applyNumberFormat="0" applyAlignment="0" applyProtection="0"/>
    <xf numFmtId="0" fontId="54" fillId="0" borderId="37" applyNumberFormat="0" applyFill="0" applyAlignment="0" applyProtection="0"/>
    <xf numFmtId="0" fontId="3" fillId="0" borderId="22"/>
    <xf numFmtId="0" fontId="3" fillId="17" borderId="22" applyNumberFormat="0" applyBorder="0" applyAlignment="0" applyProtection="0"/>
    <xf numFmtId="0" fontId="3" fillId="21" borderId="22" applyNumberFormat="0" applyBorder="0" applyAlignment="0" applyProtection="0"/>
    <xf numFmtId="0" fontId="3" fillId="25" borderId="22" applyNumberFormat="0" applyBorder="0" applyAlignment="0" applyProtection="0"/>
    <xf numFmtId="0" fontId="3" fillId="29" borderId="22" applyNumberFormat="0" applyBorder="0" applyAlignment="0" applyProtection="0"/>
    <xf numFmtId="0" fontId="3" fillId="33" borderId="22" applyNumberFormat="0" applyBorder="0" applyAlignment="0" applyProtection="0"/>
    <xf numFmtId="0" fontId="3" fillId="37" borderId="22" applyNumberFormat="0" applyBorder="0" applyAlignment="0" applyProtection="0"/>
    <xf numFmtId="0" fontId="3" fillId="18" borderId="22" applyNumberFormat="0" applyBorder="0" applyAlignment="0" applyProtection="0"/>
    <xf numFmtId="0" fontId="3" fillId="22" borderId="22" applyNumberFormat="0" applyBorder="0" applyAlignment="0" applyProtection="0"/>
    <xf numFmtId="0" fontId="3" fillId="26" borderId="22" applyNumberFormat="0" applyBorder="0" applyAlignment="0" applyProtection="0"/>
    <xf numFmtId="0" fontId="3" fillId="30" borderId="22" applyNumberFormat="0" applyBorder="0" applyAlignment="0" applyProtection="0"/>
    <xf numFmtId="0" fontId="3" fillId="34" borderId="22" applyNumberFormat="0" applyBorder="0" applyAlignment="0" applyProtection="0"/>
    <xf numFmtId="0" fontId="3" fillId="38" borderId="22" applyNumberFormat="0" applyBorder="0" applyAlignment="0" applyProtection="0"/>
    <xf numFmtId="0" fontId="55" fillId="19" borderId="22" applyNumberFormat="0" applyBorder="0" applyAlignment="0" applyProtection="0"/>
    <xf numFmtId="0" fontId="55" fillId="23" borderId="22" applyNumberFormat="0" applyBorder="0" applyAlignment="0" applyProtection="0"/>
    <xf numFmtId="0" fontId="55" fillId="27" borderId="22" applyNumberFormat="0" applyBorder="0" applyAlignment="0" applyProtection="0"/>
    <xf numFmtId="0" fontId="55" fillId="31" borderId="22" applyNumberFormat="0" applyBorder="0" applyAlignment="0" applyProtection="0"/>
    <xf numFmtId="0" fontId="55" fillId="35" borderId="22" applyNumberFormat="0" applyBorder="0" applyAlignment="0" applyProtection="0"/>
    <xf numFmtId="0" fontId="55" fillId="39" borderId="22" applyNumberFormat="0" applyBorder="0" applyAlignment="0" applyProtection="0"/>
    <xf numFmtId="0" fontId="55" fillId="16" borderId="22" applyNumberFormat="0" applyBorder="0" applyAlignment="0" applyProtection="0"/>
    <xf numFmtId="0" fontId="55" fillId="20" borderId="22" applyNumberFormat="0" applyBorder="0" applyAlignment="0" applyProtection="0"/>
    <xf numFmtId="0" fontId="55" fillId="24" borderId="22" applyNumberFormat="0" applyBorder="0" applyAlignment="0" applyProtection="0"/>
    <xf numFmtId="0" fontId="55" fillId="28" borderId="22" applyNumberFormat="0" applyBorder="0" applyAlignment="0" applyProtection="0"/>
    <xf numFmtId="0" fontId="55" fillId="32" borderId="22" applyNumberFormat="0" applyBorder="0" applyAlignment="0" applyProtection="0"/>
    <xf numFmtId="0" fontId="55" fillId="36" borderId="22" applyNumberFormat="0" applyBorder="0" applyAlignment="0" applyProtection="0"/>
    <xf numFmtId="0" fontId="45" fillId="10" borderId="22" applyNumberFormat="0" applyBorder="0" applyAlignment="0" applyProtection="0"/>
    <xf numFmtId="0" fontId="53" fillId="0" borderId="22" applyNumberFormat="0" applyFill="0" applyBorder="0" applyAlignment="0" applyProtection="0"/>
    <xf numFmtId="0" fontId="44" fillId="9" borderId="22" applyNumberFormat="0" applyBorder="0" applyAlignment="0" applyProtection="0"/>
    <xf numFmtId="0" fontId="43" fillId="0" borderId="22" applyNumberFormat="0" applyFill="0" applyBorder="0" applyAlignment="0" applyProtection="0"/>
    <xf numFmtId="0" fontId="56" fillId="0" borderId="22" applyNumberFormat="0" applyFill="0" applyBorder="0" applyAlignment="0" applyProtection="0">
      <alignment vertical="top"/>
      <protection locked="0"/>
    </xf>
    <xf numFmtId="0" fontId="57" fillId="11" borderId="22" applyNumberFormat="0" applyBorder="0" applyAlignment="0" applyProtection="0"/>
    <xf numFmtId="0" fontId="4" fillId="0" borderId="22"/>
    <xf numFmtId="0" fontId="4" fillId="0" borderId="22"/>
    <xf numFmtId="0" fontId="3" fillId="15" borderId="36" applyNumberFormat="0" applyFont="0" applyAlignment="0" applyProtection="0"/>
    <xf numFmtId="9" fontId="3" fillId="0" borderId="22" applyFont="0" applyFill="0" applyBorder="0" applyAlignment="0" applyProtection="0"/>
    <xf numFmtId="0" fontId="58" fillId="0" borderId="22" applyNumberFormat="0" applyFill="0" applyBorder="0" applyAlignment="0" applyProtection="0"/>
    <xf numFmtId="0" fontId="52" fillId="0" borderId="22" applyNumberFormat="0" applyFill="0" applyBorder="0" applyAlignment="0" applyProtection="0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3" fillId="15" borderId="36" applyNumberFormat="0" applyFont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0" fillId="0" borderId="22" applyNumberFormat="0" applyFill="0" applyBorder="0" applyAlignment="0" applyProtection="0"/>
    <xf numFmtId="0" fontId="46" fillId="11" borderId="22" applyNumberFormat="0" applyBorder="0" applyAlignment="0" applyProtection="0"/>
    <xf numFmtId="0" fontId="3" fillId="19" borderId="22" applyNumberFormat="0" applyBorder="0" applyAlignment="0" applyProtection="0"/>
    <xf numFmtId="0" fontId="3" fillId="23" borderId="22" applyNumberFormat="0" applyBorder="0" applyAlignment="0" applyProtection="0"/>
    <xf numFmtId="0" fontId="3" fillId="27" borderId="22" applyNumberFormat="0" applyBorder="0" applyAlignment="0" applyProtection="0"/>
    <xf numFmtId="0" fontId="3" fillId="31" borderId="22" applyNumberFormat="0" applyBorder="0" applyAlignment="0" applyProtection="0"/>
    <xf numFmtId="0" fontId="3" fillId="35" borderId="22" applyNumberFormat="0" applyBorder="0" applyAlignment="0" applyProtection="0"/>
    <xf numFmtId="0" fontId="3" fillId="39" borderId="22" applyNumberFormat="0" applyBorder="0" applyAlignment="0" applyProtection="0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43" fontId="3" fillId="0" borderId="22" applyFont="0" applyFill="0" applyBorder="0" applyAlignment="0" applyProtection="0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4" fillId="0" borderId="22"/>
    <xf numFmtId="0" fontId="59" fillId="0" borderId="22"/>
    <xf numFmtId="0" fontId="60" fillId="0" borderId="22"/>
    <xf numFmtId="0" fontId="1" fillId="0" borderId="22"/>
    <xf numFmtId="0" fontId="1" fillId="17" borderId="22" applyNumberFormat="0" applyBorder="0" applyAlignment="0" applyProtection="0"/>
    <xf numFmtId="0" fontId="1" fillId="21" borderId="22" applyNumberFormat="0" applyBorder="0" applyAlignment="0" applyProtection="0"/>
    <xf numFmtId="0" fontId="1" fillId="25" borderId="22" applyNumberFormat="0" applyBorder="0" applyAlignment="0" applyProtection="0"/>
    <xf numFmtId="0" fontId="1" fillId="29" borderId="22" applyNumberFormat="0" applyBorder="0" applyAlignment="0" applyProtection="0"/>
    <xf numFmtId="0" fontId="1" fillId="33" borderId="22" applyNumberFormat="0" applyBorder="0" applyAlignment="0" applyProtection="0"/>
    <xf numFmtId="0" fontId="1" fillId="37" borderId="22" applyNumberFormat="0" applyBorder="0" applyAlignment="0" applyProtection="0"/>
    <xf numFmtId="0" fontId="1" fillId="18" borderId="22" applyNumberFormat="0" applyBorder="0" applyAlignment="0" applyProtection="0"/>
    <xf numFmtId="0" fontId="1" fillId="22" borderId="22" applyNumberFormat="0" applyBorder="0" applyAlignment="0" applyProtection="0"/>
    <xf numFmtId="0" fontId="1" fillId="26" borderId="22" applyNumberFormat="0" applyBorder="0" applyAlignment="0" applyProtection="0"/>
    <xf numFmtId="0" fontId="1" fillId="30" borderId="22" applyNumberFormat="0" applyBorder="0" applyAlignment="0" applyProtection="0"/>
    <xf numFmtId="0" fontId="1" fillId="34" borderId="22" applyNumberFormat="0" applyBorder="0" applyAlignment="0" applyProtection="0"/>
    <xf numFmtId="0" fontId="1" fillId="38" borderId="22" applyNumberFormat="0" applyBorder="0" applyAlignment="0" applyProtection="0"/>
    <xf numFmtId="0" fontId="1" fillId="15" borderId="36" applyNumberFormat="0" applyFont="0" applyAlignment="0" applyProtection="0"/>
    <xf numFmtId="9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1" fillId="15" borderId="36" applyNumberFormat="0" applyFont="0" applyAlignment="0" applyProtection="0"/>
    <xf numFmtId="0" fontId="1" fillId="19" borderId="22" applyNumberFormat="0" applyBorder="0" applyAlignment="0" applyProtection="0"/>
    <xf numFmtId="0" fontId="1" fillId="23" borderId="22" applyNumberFormat="0" applyBorder="0" applyAlignment="0" applyProtection="0"/>
    <xf numFmtId="0" fontId="1" fillId="27" borderId="22" applyNumberFormat="0" applyBorder="0" applyAlignment="0" applyProtection="0"/>
    <xf numFmtId="0" fontId="1" fillId="31" borderId="22" applyNumberFormat="0" applyBorder="0" applyAlignment="0" applyProtection="0"/>
    <xf numFmtId="0" fontId="1" fillId="35" borderId="22" applyNumberFormat="0" applyBorder="0" applyAlignment="0" applyProtection="0"/>
    <xf numFmtId="0" fontId="1" fillId="39" borderId="22" applyNumberFormat="0" applyBorder="0" applyAlignment="0" applyProtection="0"/>
    <xf numFmtId="43" fontId="1" fillId="0" borderId="22" applyFont="0" applyFill="0" applyBorder="0" applyAlignment="0" applyProtection="0"/>
    <xf numFmtId="43" fontId="1" fillId="0" borderId="22" applyFont="0" applyFill="0" applyBorder="0" applyAlignment="0" applyProtection="0"/>
    <xf numFmtId="0" fontId="4" fillId="0" borderId="22"/>
  </cellStyleXfs>
  <cellXfs count="324">
    <xf numFmtId="0" fontId="0" fillId="0" borderId="0" xfId="0"/>
    <xf numFmtId="0" fontId="4" fillId="2" borderId="1" xfId="0" applyFont="1" applyFill="1" applyBorder="1"/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/>
    <xf numFmtId="0" fontId="5" fillId="2" borderId="1" xfId="0" applyFont="1" applyFill="1" applyBorder="1"/>
    <xf numFmtId="0" fontId="6" fillId="2" borderId="1" xfId="0" applyFont="1" applyFill="1" applyBorder="1"/>
    <xf numFmtId="0" fontId="4" fillId="2" borderId="1" xfId="0" applyFont="1" applyFill="1" applyBorder="1" applyAlignment="1">
      <alignment horizontal="center"/>
    </xf>
    <xf numFmtId="15" fontId="7" fillId="2" borderId="1" xfId="0" applyNumberFormat="1" applyFont="1" applyFill="1" applyBorder="1"/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0" fillId="0" borderId="2" xfId="0" applyFont="1" applyBorder="1"/>
    <xf numFmtId="0" fontId="4" fillId="2" borderId="5" xfId="0" applyFont="1" applyFill="1" applyBorder="1"/>
    <xf numFmtId="0" fontId="4" fillId="2" borderId="6" xfId="0" applyFont="1" applyFill="1" applyBorder="1" applyAlignment="1">
      <alignment horizontal="center"/>
    </xf>
    <xf numFmtId="0" fontId="11" fillId="0" borderId="7" xfId="0" applyFont="1" applyBorder="1"/>
    <xf numFmtId="0" fontId="4" fillId="2" borderId="2" xfId="0" applyFont="1" applyFill="1" applyBorder="1" applyAlignment="1">
      <alignment horizontal="center"/>
    </xf>
    <xf numFmtId="0" fontId="4" fillId="2" borderId="8" xfId="0" applyFont="1" applyFill="1" applyBorder="1"/>
    <xf numFmtId="0" fontId="4" fillId="2" borderId="2" xfId="0" applyFont="1" applyFill="1" applyBorder="1"/>
    <xf numFmtId="10" fontId="4" fillId="2" borderId="1" xfId="0" applyNumberFormat="1" applyFont="1" applyFill="1" applyBorder="1"/>
    <xf numFmtId="0" fontId="4" fillId="3" borderId="1" xfId="0" applyFont="1" applyFill="1" applyBorder="1"/>
    <xf numFmtId="0" fontId="12" fillId="5" borderId="1" xfId="0" applyFont="1" applyFill="1" applyBorder="1" applyAlignment="1">
      <alignment wrapText="1"/>
    </xf>
    <xf numFmtId="0" fontId="7" fillId="2" borderId="1" xfId="0" applyFont="1" applyFill="1" applyBorder="1"/>
    <xf numFmtId="0" fontId="13" fillId="2" borderId="1" xfId="0" applyFont="1" applyFill="1" applyBorder="1"/>
    <xf numFmtId="0" fontId="7" fillId="4" borderId="1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wrapText="1"/>
    </xf>
    <xf numFmtId="0" fontId="4" fillId="0" borderId="2" xfId="0" applyFont="1" applyBorder="1"/>
    <xf numFmtId="0" fontId="4" fillId="0" borderId="2" xfId="0" applyFont="1" applyBorder="1" applyAlignment="1">
      <alignment horizontal="left"/>
    </xf>
    <xf numFmtId="0" fontId="4" fillId="0" borderId="18" xfId="0" applyFont="1" applyBorder="1"/>
    <xf numFmtId="2" fontId="7" fillId="0" borderId="2" xfId="0" applyNumberFormat="1" applyFont="1" applyBorder="1"/>
    <xf numFmtId="0" fontId="7" fillId="0" borderId="2" xfId="0" applyFont="1" applyBorder="1"/>
    <xf numFmtId="2" fontId="4" fillId="0" borderId="2" xfId="0" applyNumberFormat="1" applyFont="1" applyBorder="1"/>
    <xf numFmtId="0" fontId="4" fillId="0" borderId="0" xfId="0" applyFont="1"/>
    <xf numFmtId="15" fontId="4" fillId="0" borderId="0" xfId="0" applyNumberFormat="1" applyFont="1"/>
    <xf numFmtId="2" fontId="4" fillId="0" borderId="0" xfId="0" applyNumberFormat="1" applyFont="1"/>
    <xf numFmtId="2" fontId="4" fillId="0" borderId="0" xfId="0" applyNumberFormat="1" applyFont="1" applyAlignment="1">
      <alignment horizontal="right"/>
    </xf>
    <xf numFmtId="0" fontId="15" fillId="0" borderId="0" xfId="0" applyFont="1"/>
    <xf numFmtId="10" fontId="15" fillId="2" borderId="1" xfId="0" applyNumberFormat="1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17" fillId="2" borderId="1" xfId="0" applyFont="1" applyFill="1" applyBorder="1" applyAlignment="1">
      <alignment horizontal="left"/>
    </xf>
    <xf numFmtId="0" fontId="18" fillId="2" borderId="1" xfId="0" applyFont="1" applyFill="1" applyBorder="1"/>
    <xf numFmtId="2" fontId="4" fillId="2" borderId="1" xfId="0" applyNumberFormat="1" applyFont="1" applyFill="1" applyBorder="1"/>
    <xf numFmtId="2" fontId="4" fillId="3" borderId="1" xfId="0" applyNumberFormat="1" applyFont="1" applyFill="1" applyBorder="1"/>
    <xf numFmtId="2" fontId="7" fillId="4" borderId="15" xfId="0" applyNumberFormat="1" applyFont="1" applyFill="1" applyBorder="1" applyAlignment="1">
      <alignment horizontal="center" vertical="center" wrapText="1"/>
    </xf>
    <xf numFmtId="2" fontId="7" fillId="4" borderId="17" xfId="0" applyNumberFormat="1" applyFont="1" applyFill="1" applyBorder="1" applyAlignment="1">
      <alignment horizontal="center"/>
    </xf>
    <xf numFmtId="2" fontId="7" fillId="4" borderId="17" xfId="0" applyNumberFormat="1" applyFont="1" applyFill="1" applyBorder="1" applyAlignment="1">
      <alignment horizontal="center" wrapText="1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16" fillId="0" borderId="2" xfId="0" applyFont="1" applyBorder="1"/>
    <xf numFmtId="0" fontId="4" fillId="0" borderId="0" xfId="0" applyFont="1" applyAlignment="1">
      <alignment horizontal="center"/>
    </xf>
    <xf numFmtId="0" fontId="19" fillId="2" borderId="1" xfId="0" applyFont="1" applyFill="1" applyBorder="1" applyAlignment="1">
      <alignment horizontal="right"/>
    </xf>
    <xf numFmtId="2" fontId="19" fillId="2" borderId="1" xfId="0" applyNumberFormat="1" applyFont="1" applyFill="1" applyBorder="1" applyAlignment="1">
      <alignment horizontal="right"/>
    </xf>
    <xf numFmtId="0" fontId="20" fillId="2" borderId="1" xfId="0" applyFont="1" applyFill="1" applyBorder="1"/>
    <xf numFmtId="0" fontId="21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0" fontId="23" fillId="2" borderId="1" xfId="0" applyFont="1" applyFill="1" applyBorder="1" applyAlignment="1">
      <alignment horizontal="left"/>
    </xf>
    <xf numFmtId="4" fontId="19" fillId="2" borderId="1" xfId="0" applyNumberFormat="1" applyFont="1" applyFill="1" applyBorder="1" applyAlignment="1">
      <alignment horizontal="right"/>
    </xf>
    <xf numFmtId="0" fontId="24" fillId="2" borderId="1" xfId="0" applyFont="1" applyFill="1" applyBorder="1"/>
    <xf numFmtId="0" fontId="25" fillId="2" borderId="1" xfId="0" applyFont="1" applyFill="1" applyBorder="1"/>
    <xf numFmtId="0" fontId="26" fillId="2" borderId="1" xfId="0" applyFont="1" applyFill="1" applyBorder="1"/>
    <xf numFmtId="0" fontId="28" fillId="2" borderId="1" xfId="0" applyFont="1" applyFill="1" applyBorder="1"/>
    <xf numFmtId="0" fontId="7" fillId="0" borderId="0" xfId="0" applyFont="1"/>
    <xf numFmtId="15" fontId="25" fillId="2" borderId="1" xfId="0" applyNumberFormat="1" applyFont="1" applyFill="1" applyBorder="1"/>
    <xf numFmtId="164" fontId="29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 wrapText="1"/>
    </xf>
    <xf numFmtId="2" fontId="30" fillId="2" borderId="1" xfId="0" applyNumberFormat="1" applyFont="1" applyFill="1" applyBorder="1" applyAlignment="1">
      <alignment wrapText="1"/>
    </xf>
    <xf numFmtId="0" fontId="30" fillId="2" borderId="1" xfId="0" applyFont="1" applyFill="1" applyBorder="1" applyAlignment="1">
      <alignment horizontal="left" wrapText="1"/>
    </xf>
    <xf numFmtId="0" fontId="30" fillId="2" borderId="1" xfId="0" applyFont="1" applyFill="1" applyBorder="1"/>
    <xf numFmtId="164" fontId="29" fillId="3" borderId="1" xfId="0" applyNumberFormat="1" applyFont="1" applyFill="1" applyBorder="1" applyAlignment="1">
      <alignment horizontal="left" wrapText="1"/>
    </xf>
    <xf numFmtId="0" fontId="30" fillId="3" borderId="1" xfId="0" applyFont="1" applyFill="1" applyBorder="1" applyAlignment="1">
      <alignment horizontal="center" wrapText="1"/>
    </xf>
    <xf numFmtId="2" fontId="30" fillId="3" borderId="1" xfId="0" applyNumberFormat="1" applyFont="1" applyFill="1" applyBorder="1" applyAlignment="1">
      <alignment wrapText="1"/>
    </xf>
    <xf numFmtId="0" fontId="30" fillId="3" borderId="1" xfId="0" applyFont="1" applyFill="1" applyBorder="1" applyAlignment="1">
      <alignment horizontal="left" wrapText="1"/>
    </xf>
    <xf numFmtId="0" fontId="31" fillId="2" borderId="1" xfId="0" applyFont="1" applyFill="1" applyBorder="1" applyAlignment="1">
      <alignment horizontal="center"/>
    </xf>
    <xf numFmtId="164" fontId="32" fillId="2" borderId="1" xfId="0" applyNumberFormat="1" applyFont="1" applyFill="1" applyBorder="1" applyAlignment="1">
      <alignment horizontal="left" wrapText="1"/>
    </xf>
    <xf numFmtId="0" fontId="30" fillId="2" borderId="1" xfId="0" applyFont="1" applyFill="1" applyBorder="1" applyAlignment="1">
      <alignment horizontal="center"/>
    </xf>
    <xf numFmtId="0" fontId="33" fillId="2" borderId="1" xfId="0" applyFont="1" applyFill="1" applyBorder="1" applyAlignment="1">
      <alignment horizontal="center" wrapText="1"/>
    </xf>
    <xf numFmtId="164" fontId="7" fillId="4" borderId="2" xfId="0" applyNumberFormat="1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/>
    </xf>
    <xf numFmtId="3" fontId="4" fillId="0" borderId="2" xfId="0" applyNumberFormat="1" applyFont="1" applyBorder="1" applyAlignment="1">
      <alignment horizontal="left"/>
    </xf>
    <xf numFmtId="0" fontId="4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34" fillId="3" borderId="1" xfId="0" applyFont="1" applyFill="1" applyBorder="1" applyAlignment="1">
      <alignment horizontal="center"/>
    </xf>
    <xf numFmtId="0" fontId="35" fillId="5" borderId="1" xfId="0" applyFont="1" applyFill="1" applyBorder="1" applyAlignment="1">
      <alignment horizontal="center" wrapText="1"/>
    </xf>
    <xf numFmtId="0" fontId="36" fillId="2" borderId="1" xfId="0" applyFont="1" applyFill="1" applyBorder="1" applyAlignment="1">
      <alignment horizontal="left"/>
    </xf>
    <xf numFmtId="15" fontId="7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/>
    <xf numFmtId="0" fontId="7" fillId="4" borderId="6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15" fontId="4" fillId="2" borderId="1" xfId="0" applyNumberFormat="1" applyFont="1" applyFill="1" applyBorder="1" applyAlignment="1">
      <alignment horizontal="center" vertical="center"/>
    </xf>
    <xf numFmtId="43" fontId="37" fillId="2" borderId="1" xfId="0" applyNumberFormat="1" applyFont="1" applyFill="1" applyBorder="1" applyAlignment="1">
      <alignment horizontal="left" vertical="center"/>
    </xf>
    <xf numFmtId="43" fontId="4" fillId="2" borderId="1" xfId="0" applyNumberFormat="1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top"/>
    </xf>
    <xf numFmtId="43" fontId="4" fillId="0" borderId="0" xfId="0" applyNumberFormat="1" applyFont="1"/>
    <xf numFmtId="0" fontId="7" fillId="2" borderId="1" xfId="0" applyFont="1" applyFill="1" applyBorder="1" applyAlignment="1">
      <alignment horizontal="left" vertical="center"/>
    </xf>
    <xf numFmtId="165" fontId="4" fillId="0" borderId="0" xfId="0" applyNumberFormat="1" applyFont="1" applyAlignment="1">
      <alignment horizontal="center" vertical="center"/>
    </xf>
    <xf numFmtId="15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top"/>
    </xf>
    <xf numFmtId="0" fontId="4" fillId="2" borderId="1" xfId="0" applyFont="1" applyFill="1" applyBorder="1" applyAlignment="1">
      <alignment horizontal="left"/>
    </xf>
    <xf numFmtId="2" fontId="30" fillId="0" borderId="0" xfId="0" applyNumberFormat="1" applyFont="1" applyAlignment="1">
      <alignment horizontal="center"/>
    </xf>
    <xf numFmtId="1" fontId="30" fillId="2" borderId="1" xfId="0" applyNumberFormat="1" applyFont="1" applyFill="1" applyBorder="1" applyAlignment="1">
      <alignment horizontal="center"/>
    </xf>
    <xf numFmtId="9" fontId="30" fillId="2" borderId="1" xfId="0" applyNumberFormat="1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15" fontId="30" fillId="2" borderId="1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 wrapText="1"/>
    </xf>
    <xf numFmtId="2" fontId="7" fillId="4" borderId="8" xfId="0" applyNumberFormat="1" applyFont="1" applyFill="1" applyBorder="1" applyAlignment="1">
      <alignment horizontal="center" vertical="center" wrapText="1"/>
    </xf>
    <xf numFmtId="0" fontId="32" fillId="0" borderId="25" xfId="0" applyFont="1" applyBorder="1"/>
    <xf numFmtId="0" fontId="7" fillId="4" borderId="3" xfId="0" applyFont="1" applyFill="1" applyBorder="1" applyAlignment="1">
      <alignment horizontal="center" wrapText="1"/>
    </xf>
    <xf numFmtId="0" fontId="37" fillId="0" borderId="0" xfId="0" applyFont="1"/>
    <xf numFmtId="0" fontId="37" fillId="0" borderId="0" xfId="0" applyFont="1" applyAlignment="1">
      <alignment horizontal="center" vertical="center"/>
    </xf>
    <xf numFmtId="165" fontId="37" fillId="0" borderId="0" xfId="0" applyNumberFormat="1" applyFont="1" applyAlignment="1">
      <alignment horizontal="center" vertical="center"/>
    </xf>
    <xf numFmtId="16" fontId="37" fillId="0" borderId="0" xfId="0" applyNumberFormat="1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15" fontId="32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top"/>
    </xf>
    <xf numFmtId="15" fontId="30" fillId="2" borderId="1" xfId="0" applyNumberFormat="1" applyFont="1" applyFill="1" applyBorder="1" applyAlignment="1">
      <alignment horizontal="center" vertical="center" wrapText="1"/>
    </xf>
    <xf numFmtId="15" fontId="30" fillId="2" borderId="1" xfId="0" applyNumberFormat="1" applyFont="1" applyFill="1" applyBorder="1" applyAlignment="1">
      <alignment horizontal="left"/>
    </xf>
    <xf numFmtId="2" fontId="30" fillId="2" borderId="1" xfId="0" applyNumberFormat="1" applyFont="1" applyFill="1" applyBorder="1" applyAlignment="1">
      <alignment horizontal="center"/>
    </xf>
    <xf numFmtId="0" fontId="32" fillId="2" borderId="24" xfId="0" applyFont="1" applyFill="1" applyBorder="1" applyAlignment="1">
      <alignment horizontal="left"/>
    </xf>
    <xf numFmtId="0" fontId="7" fillId="4" borderId="4" xfId="0" applyFont="1" applyFill="1" applyBorder="1" applyAlignment="1">
      <alignment horizontal="center" vertical="center" wrapText="1"/>
    </xf>
    <xf numFmtId="1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center" vertical="center"/>
    </xf>
    <xf numFmtId="167" fontId="4" fillId="7" borderId="2" xfId="0" applyNumberFormat="1" applyFont="1" applyFill="1" applyBorder="1" applyAlignment="1">
      <alignment horizontal="left"/>
    </xf>
    <xf numFmtId="0" fontId="4" fillId="7" borderId="2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/>
    </xf>
    <xf numFmtId="2" fontId="4" fillId="7" borderId="2" xfId="0" applyNumberFormat="1" applyFont="1" applyFill="1" applyBorder="1" applyAlignment="1">
      <alignment horizontal="center"/>
    </xf>
    <xf numFmtId="0" fontId="4" fillId="7" borderId="4" xfId="0" applyFont="1" applyFill="1" applyBorder="1" applyAlignment="1">
      <alignment horizontal="center"/>
    </xf>
    <xf numFmtId="2" fontId="4" fillId="7" borderId="2" xfId="0" applyNumberFormat="1" applyFont="1" applyFill="1" applyBorder="1" applyAlignment="1">
      <alignment horizontal="center" vertical="center" wrapText="1"/>
    </xf>
    <xf numFmtId="10" fontId="4" fillId="7" borderId="2" xfId="0" applyNumberFormat="1" applyFont="1" applyFill="1" applyBorder="1" applyAlignment="1">
      <alignment horizontal="center" vertical="center" wrapText="1"/>
    </xf>
    <xf numFmtId="167" fontId="4" fillId="7" borderId="2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center" vertical="center" wrapText="1"/>
    </xf>
    <xf numFmtId="167" fontId="4" fillId="8" borderId="2" xfId="0" applyNumberFormat="1" applyFont="1" applyFill="1" applyBorder="1" applyAlignment="1">
      <alignment horizontal="left"/>
    </xf>
    <xf numFmtId="1" fontId="4" fillId="8" borderId="2" xfId="0" applyNumberFormat="1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/>
    </xf>
    <xf numFmtId="0" fontId="4" fillId="8" borderId="4" xfId="0" applyFont="1" applyFill="1" applyBorder="1" applyAlignment="1">
      <alignment horizontal="center"/>
    </xf>
    <xf numFmtId="2" fontId="4" fillId="8" borderId="2" xfId="0" applyNumberFormat="1" applyFont="1" applyFill="1" applyBorder="1" applyAlignment="1">
      <alignment horizontal="center" vertical="center" wrapText="1"/>
    </xf>
    <xf numFmtId="10" fontId="4" fillId="8" borderId="2" xfId="0" applyNumberFormat="1" applyFont="1" applyFill="1" applyBorder="1" applyAlignment="1">
      <alignment horizontal="center" vertical="center" wrapText="1"/>
    </xf>
    <xf numFmtId="0" fontId="4" fillId="8" borderId="2" xfId="0" applyFont="1" applyFill="1" applyBorder="1"/>
    <xf numFmtId="9" fontId="4" fillId="8" borderId="2" xfId="0" applyNumberFormat="1" applyFont="1" applyFill="1" applyBorder="1" applyAlignment="1">
      <alignment horizontal="center"/>
    </xf>
    <xf numFmtId="168" fontId="4" fillId="8" borderId="2" xfId="0" applyNumberFormat="1" applyFont="1" applyFill="1" applyBorder="1" applyAlignment="1">
      <alignment horizontal="center" vertical="center" wrapText="1"/>
    </xf>
    <xf numFmtId="15" fontId="4" fillId="8" borderId="2" xfId="0" applyNumberFormat="1" applyFont="1" applyFill="1" applyBorder="1"/>
    <xf numFmtId="1" fontId="4" fillId="6" borderId="2" xfId="0" applyNumberFormat="1" applyFont="1" applyFill="1" applyBorder="1" applyAlignment="1">
      <alignment horizontal="center" vertical="center" wrapText="1"/>
    </xf>
    <xf numFmtId="167" fontId="4" fillId="6" borderId="2" xfId="0" applyNumberFormat="1" applyFont="1" applyFill="1" applyBorder="1" applyAlignment="1">
      <alignment horizontal="center" vertical="center" wrapText="1"/>
    </xf>
    <xf numFmtId="0" fontId="4" fillId="6" borderId="2" xfId="0" applyFont="1" applyFill="1" applyBorder="1"/>
    <xf numFmtId="0" fontId="4" fillId="6" borderId="2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2" fontId="4" fillId="6" borderId="2" xfId="0" applyNumberFormat="1" applyFont="1" applyFill="1" applyBorder="1" applyAlignment="1">
      <alignment horizontal="center" vertical="center" wrapText="1"/>
    </xf>
    <xf numFmtId="9" fontId="4" fillId="6" borderId="2" xfId="0" applyNumberFormat="1" applyFont="1" applyFill="1" applyBorder="1" applyAlignment="1">
      <alignment horizontal="center"/>
    </xf>
    <xf numFmtId="1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center" vertical="center"/>
    </xf>
    <xf numFmtId="167" fontId="4" fillId="7" borderId="3" xfId="0" applyNumberFormat="1" applyFont="1" applyFill="1" applyBorder="1" applyAlignment="1">
      <alignment horizontal="left"/>
    </xf>
    <xf numFmtId="0" fontId="4" fillId="7" borderId="3" xfId="0" applyFont="1" applyFill="1" applyBorder="1" applyAlignment="1">
      <alignment horizontal="center"/>
    </xf>
    <xf numFmtId="2" fontId="4" fillId="7" borderId="3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/>
    </xf>
    <xf numFmtId="0" fontId="4" fillId="7" borderId="6" xfId="0" applyFont="1" applyFill="1" applyBorder="1" applyAlignment="1">
      <alignment horizontal="center"/>
    </xf>
    <xf numFmtId="10" fontId="4" fillId="7" borderId="3" xfId="0" applyNumberFormat="1" applyFont="1" applyFill="1" applyBorder="1" applyAlignment="1">
      <alignment horizontal="center" vertical="center" wrapText="1"/>
    </xf>
    <xf numFmtId="167" fontId="4" fillId="7" borderId="3" xfId="0" applyNumberFormat="1" applyFont="1" applyFill="1" applyBorder="1" applyAlignment="1">
      <alignment horizontal="center" vertical="center" wrapText="1"/>
    </xf>
    <xf numFmtId="1" fontId="4" fillId="8" borderId="2" xfId="0" applyNumberFormat="1" applyFont="1" applyFill="1" applyBorder="1" applyAlignment="1">
      <alignment horizontal="center" vertical="center"/>
    </xf>
    <xf numFmtId="167" fontId="4" fillId="8" borderId="2" xfId="0" applyNumberFormat="1" applyFont="1" applyFill="1" applyBorder="1" applyAlignment="1">
      <alignment horizontal="center" vertical="center"/>
    </xf>
    <xf numFmtId="2" fontId="4" fillId="8" borderId="2" xfId="0" applyNumberFormat="1" applyFont="1" applyFill="1" applyBorder="1" applyAlignment="1">
      <alignment horizontal="center" vertical="center"/>
    </xf>
    <xf numFmtId="2" fontId="4" fillId="7" borderId="3" xfId="0" applyNumberFormat="1" applyFont="1" applyFill="1" applyBorder="1" applyAlignment="1">
      <alignment horizontal="center" vertical="center" wrapText="1"/>
    </xf>
    <xf numFmtId="1" fontId="4" fillId="8" borderId="3" xfId="0" applyNumberFormat="1" applyFont="1" applyFill="1" applyBorder="1" applyAlignment="1">
      <alignment horizontal="center" vertical="center"/>
    </xf>
    <xf numFmtId="167" fontId="4" fillId="8" borderId="3" xfId="0" applyNumberFormat="1" applyFont="1" applyFill="1" applyBorder="1" applyAlignment="1">
      <alignment horizontal="center" vertical="center"/>
    </xf>
    <xf numFmtId="0" fontId="4" fillId="8" borderId="3" xfId="0" applyFont="1" applyFill="1" applyBorder="1"/>
    <xf numFmtId="0" fontId="4" fillId="8" borderId="3" xfId="0" applyFont="1" applyFill="1" applyBorder="1" applyAlignment="1">
      <alignment horizontal="center"/>
    </xf>
    <xf numFmtId="2" fontId="4" fillId="8" borderId="3" xfId="0" applyNumberFormat="1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 vertical="center" wrapText="1"/>
    </xf>
    <xf numFmtId="167" fontId="4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2" fontId="4" fillId="2" borderId="27" xfId="0" applyNumberFormat="1" applyFont="1" applyFill="1" applyBorder="1" applyAlignment="1">
      <alignment horizontal="center" vertical="center"/>
    </xf>
    <xf numFmtId="167" fontId="4" fillId="0" borderId="2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center" vertical="center"/>
    </xf>
    <xf numFmtId="165" fontId="37" fillId="0" borderId="28" xfId="0" applyNumberFormat="1" applyFont="1" applyBorder="1" applyAlignment="1">
      <alignment horizontal="center" vertical="center"/>
    </xf>
    <xf numFmtId="0" fontId="38" fillId="0" borderId="28" xfId="0" applyFont="1" applyBorder="1" applyAlignment="1">
      <alignment horizontal="center" vertical="center"/>
    </xf>
    <xf numFmtId="2" fontId="38" fillId="0" borderId="28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5" fontId="4" fillId="0" borderId="28" xfId="0" applyNumberFormat="1" applyFont="1" applyBorder="1" applyAlignment="1">
      <alignment horizontal="center" vertical="center"/>
    </xf>
    <xf numFmtId="43" fontId="37" fillId="0" borderId="28" xfId="0" applyNumberFormat="1" applyFont="1" applyBorder="1" applyAlignment="1">
      <alignment horizontal="center" vertical="top"/>
    </xf>
    <xf numFmtId="10" fontId="38" fillId="0" borderId="28" xfId="0" applyNumberFormat="1" applyFont="1" applyBorder="1" applyAlignment="1">
      <alignment horizontal="center" vertical="center" wrapText="1"/>
    </xf>
    <xf numFmtId="16" fontId="38" fillId="0" borderId="28" xfId="0" applyNumberFormat="1" applyFont="1" applyBorder="1" applyAlignment="1">
      <alignment horizontal="center" vertical="center"/>
    </xf>
    <xf numFmtId="0" fontId="37" fillId="0" borderId="28" xfId="0" applyFont="1" applyBorder="1" applyAlignment="1">
      <alignment horizontal="left"/>
    </xf>
    <xf numFmtId="0" fontId="7" fillId="4" borderId="23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center"/>
    </xf>
    <xf numFmtId="0" fontId="4" fillId="2" borderId="22" xfId="0" applyFont="1" applyFill="1" applyBorder="1"/>
    <xf numFmtId="0" fontId="16" fillId="0" borderId="7" xfId="0" applyFont="1" applyBorder="1"/>
    <xf numFmtId="2" fontId="4" fillId="0" borderId="7" xfId="0" applyNumberFormat="1" applyFont="1" applyBorder="1"/>
    <xf numFmtId="0" fontId="4" fillId="0" borderId="7" xfId="0" applyFont="1" applyBorder="1"/>
    <xf numFmtId="0" fontId="7" fillId="0" borderId="28" xfId="1" applyFont="1" applyBorder="1"/>
    <xf numFmtId="2" fontId="7" fillId="0" borderId="28" xfId="1" applyNumberFormat="1" applyFont="1" applyBorder="1" applyAlignment="1">
      <alignment horizontal="right"/>
    </xf>
    <xf numFmtId="2" fontId="7" fillId="0" borderId="28" xfId="1" applyNumberFormat="1" applyFont="1" applyBorder="1"/>
    <xf numFmtId="10" fontId="7" fillId="0" borderId="28" xfId="46" applyNumberFormat="1" applyFont="1" applyBorder="1"/>
    <xf numFmtId="0" fontId="7" fillId="4" borderId="7" xfId="0" applyFont="1" applyFill="1" applyBorder="1" applyAlignment="1">
      <alignment horizontal="center"/>
    </xf>
    <xf numFmtId="0" fontId="4" fillId="0" borderId="22" xfId="0" applyFont="1" applyBorder="1"/>
    <xf numFmtId="15" fontId="4" fillId="0" borderId="22" xfId="0" applyNumberFormat="1" applyFont="1" applyBorder="1"/>
    <xf numFmtId="2" fontId="4" fillId="0" borderId="22" xfId="0" applyNumberFormat="1" applyFont="1" applyBorder="1"/>
    <xf numFmtId="2" fontId="4" fillId="0" borderId="22" xfId="0" applyNumberFormat="1" applyFont="1" applyBorder="1" applyAlignment="1">
      <alignment horizontal="right"/>
    </xf>
    <xf numFmtId="0" fontId="15" fillId="0" borderId="22" xfId="0" applyFont="1" applyBorder="1"/>
    <xf numFmtId="10" fontId="15" fillId="2" borderId="22" xfId="0" applyNumberFormat="1" applyFont="1" applyFill="1" applyBorder="1" applyAlignment="1">
      <alignment horizontal="center"/>
    </xf>
    <xf numFmtId="0" fontId="4" fillId="0" borderId="28" xfId="0" applyFont="1" applyBorder="1"/>
    <xf numFmtId="0" fontId="16" fillId="0" borderId="28" xfId="0" applyFont="1" applyBorder="1"/>
    <xf numFmtId="2" fontId="4" fillId="0" borderId="28" xfId="0" applyNumberFormat="1" applyFont="1" applyBorder="1"/>
    <xf numFmtId="15" fontId="54" fillId="0" borderId="28" xfId="12" applyNumberFormat="1" applyFont="1" applyBorder="1"/>
    <xf numFmtId="2" fontId="4" fillId="0" borderId="28" xfId="1" applyNumberFormat="1" applyBorder="1"/>
    <xf numFmtId="15" fontId="2" fillId="0" borderId="28" xfId="12" applyNumberFormat="1" applyFont="1" applyBorder="1"/>
    <xf numFmtId="2" fontId="4" fillId="0" borderId="28" xfId="1" applyNumberFormat="1" applyBorder="1" applyAlignment="1">
      <alignment horizontal="right"/>
    </xf>
    <xf numFmtId="0" fontId="4" fillId="0" borderId="28" xfId="1" applyBorder="1"/>
    <xf numFmtId="10" fontId="4" fillId="0" borderId="28" xfId="46" applyNumberFormat="1" applyFont="1" applyBorder="1"/>
    <xf numFmtId="0" fontId="2" fillId="0" borderId="28" xfId="12" applyFont="1" applyBorder="1" applyAlignment="1">
      <alignment horizontal="left"/>
    </xf>
    <xf numFmtId="49" fontId="2" fillId="0" borderId="28" xfId="12" applyNumberFormat="1" applyFont="1" applyBorder="1"/>
    <xf numFmtId="0" fontId="2" fillId="0" borderId="28" xfId="12" applyFont="1" applyBorder="1"/>
    <xf numFmtId="0" fontId="4" fillId="0" borderId="28" xfId="0" applyFont="1" applyBorder="1" applyAlignment="1">
      <alignment horizontal="left"/>
    </xf>
    <xf numFmtId="16" fontId="37" fillId="0" borderId="22" xfId="0" applyNumberFormat="1" applyFont="1" applyBorder="1" applyAlignment="1">
      <alignment horizontal="center" vertical="center"/>
    </xf>
    <xf numFmtId="0" fontId="37" fillId="0" borderId="28" xfId="0" applyFont="1" applyBorder="1"/>
    <xf numFmtId="16" fontId="37" fillId="0" borderId="2" xfId="0" applyNumberFormat="1" applyFont="1" applyBorder="1" applyAlignment="1">
      <alignment horizontal="center" vertical="center"/>
    </xf>
    <xf numFmtId="0" fontId="7" fillId="4" borderId="22" xfId="0" applyFont="1" applyFill="1" applyBorder="1" applyAlignment="1">
      <alignment horizontal="left" vertical="center" wrapText="1"/>
    </xf>
    <xf numFmtId="0" fontId="7" fillId="0" borderId="22" xfId="0" applyFont="1" applyBorder="1" applyAlignment="1">
      <alignment horizontal="center" vertical="center" wrapText="1"/>
    </xf>
    <xf numFmtId="16" fontId="37" fillId="0" borderId="28" xfId="0" applyNumberFormat="1" applyFont="1" applyBorder="1" applyAlignment="1">
      <alignment horizontal="center" vertical="center"/>
    </xf>
    <xf numFmtId="1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center" vertical="center"/>
    </xf>
    <xf numFmtId="167" fontId="4" fillId="7" borderId="7" xfId="0" applyNumberFormat="1" applyFont="1" applyFill="1" applyBorder="1" applyAlignment="1">
      <alignment horizontal="left"/>
    </xf>
    <xf numFmtId="0" fontId="4" fillId="7" borderId="7" xfId="0" applyFont="1" applyFill="1" applyBorder="1" applyAlignment="1">
      <alignment horizontal="center"/>
    </xf>
    <xf numFmtId="2" fontId="4" fillId="7" borderId="7" xfId="0" applyNumberFormat="1" applyFont="1" applyFill="1" applyBorder="1" applyAlignment="1">
      <alignment horizontal="center"/>
    </xf>
    <xf numFmtId="0" fontId="4" fillId="7" borderId="18" xfId="0" applyFont="1" applyFill="1" applyBorder="1" applyAlignment="1">
      <alignment horizontal="center"/>
    </xf>
    <xf numFmtId="0" fontId="7" fillId="4" borderId="23" xfId="0" applyFont="1" applyFill="1" applyBorder="1" applyAlignment="1">
      <alignment horizontal="left" vertical="center" wrapText="1"/>
    </xf>
    <xf numFmtId="16" fontId="37" fillId="40" borderId="22" xfId="0" applyNumberFormat="1" applyFont="1" applyFill="1" applyBorder="1" applyAlignment="1">
      <alignment horizontal="center" vertical="center"/>
    </xf>
    <xf numFmtId="0" fontId="37" fillId="40" borderId="0" xfId="0" applyFont="1" applyFill="1"/>
    <xf numFmtId="0" fontId="37" fillId="40" borderId="0" xfId="0" applyFont="1" applyFill="1" applyAlignment="1">
      <alignment horizontal="center" vertical="center"/>
    </xf>
    <xf numFmtId="165" fontId="37" fillId="40" borderId="0" xfId="0" applyNumberFormat="1" applyFont="1" applyFill="1" applyAlignment="1">
      <alignment horizontal="center" vertical="center"/>
    </xf>
    <xf numFmtId="0" fontId="0" fillId="40" borderId="0" xfId="0" applyFill="1"/>
    <xf numFmtId="165" fontId="37" fillId="0" borderId="22" xfId="0" applyNumberFormat="1" applyFont="1" applyBorder="1" applyAlignment="1">
      <alignment horizontal="center" vertical="center"/>
    </xf>
    <xf numFmtId="2" fontId="37" fillId="0" borderId="28" xfId="0" applyNumberFormat="1" applyFont="1" applyBorder="1" applyAlignment="1">
      <alignment horizontal="center" vertical="center"/>
    </xf>
    <xf numFmtId="10" fontId="37" fillId="0" borderId="28" xfId="0" applyNumberFormat="1" applyFont="1" applyBorder="1" applyAlignment="1">
      <alignment horizontal="center" vertical="center" wrapText="1"/>
    </xf>
    <xf numFmtId="0" fontId="37" fillId="41" borderId="28" xfId="0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center" vertical="center"/>
    </xf>
    <xf numFmtId="0" fontId="38" fillId="42" borderId="28" xfId="0" applyFont="1" applyFill="1" applyBorder="1" applyAlignment="1">
      <alignment horizontal="center" vertical="center"/>
    </xf>
    <xf numFmtId="167" fontId="4" fillId="44" borderId="2" xfId="0" applyNumberFormat="1" applyFont="1" applyFill="1" applyBorder="1" applyAlignment="1">
      <alignment horizontal="center" vertical="center"/>
    </xf>
    <xf numFmtId="0" fontId="16" fillId="43" borderId="2" xfId="0" applyFont="1" applyFill="1" applyBorder="1"/>
    <xf numFmtId="0" fontId="16" fillId="43" borderId="2" xfId="0" applyFont="1" applyFill="1" applyBorder="1" applyAlignment="1">
      <alignment horizontal="center"/>
    </xf>
    <xf numFmtId="0" fontId="4" fillId="43" borderId="2" xfId="0" applyFont="1" applyFill="1" applyBorder="1" applyAlignment="1">
      <alignment horizontal="center"/>
    </xf>
    <xf numFmtId="0" fontId="4" fillId="45" borderId="4" xfId="0" applyFont="1" applyFill="1" applyBorder="1" applyAlignment="1">
      <alignment horizontal="center"/>
    </xf>
    <xf numFmtId="2" fontId="4" fillId="45" borderId="2" xfId="0" applyNumberFormat="1" applyFont="1" applyFill="1" applyBorder="1" applyAlignment="1">
      <alignment horizontal="center" vertical="center" wrapText="1"/>
    </xf>
    <xf numFmtId="10" fontId="4" fillId="45" borderId="2" xfId="0" applyNumberFormat="1" applyFont="1" applyFill="1" applyBorder="1" applyAlignment="1">
      <alignment horizontal="center" vertical="center" wrapText="1"/>
    </xf>
    <xf numFmtId="0" fontId="4" fillId="45" borderId="2" xfId="0" applyFont="1" applyFill="1" applyBorder="1" applyAlignment="1">
      <alignment horizontal="center"/>
    </xf>
    <xf numFmtId="167" fontId="4" fillId="45" borderId="2" xfId="0" applyNumberFormat="1" applyFont="1" applyFill="1" applyBorder="1" applyAlignment="1">
      <alignment horizontal="center" vertical="center" wrapText="1"/>
    </xf>
    <xf numFmtId="0" fontId="0" fillId="43" borderId="0" xfId="0" applyFill="1" applyAlignment="1">
      <alignment horizontal="center" vertical="center"/>
    </xf>
    <xf numFmtId="0" fontId="7" fillId="4" borderId="28" xfId="0" applyFont="1" applyFill="1" applyBorder="1" applyAlignment="1">
      <alignment horizontal="left" vertical="center" wrapText="1"/>
    </xf>
    <xf numFmtId="2" fontId="37" fillId="41" borderId="28" xfId="0" applyNumberFormat="1" applyFont="1" applyFill="1" applyBorder="1" applyAlignment="1">
      <alignment horizontal="center" vertical="center"/>
    </xf>
    <xf numFmtId="10" fontId="37" fillId="41" borderId="28" xfId="0" applyNumberFormat="1" applyFont="1" applyFill="1" applyBorder="1" applyAlignment="1">
      <alignment horizontal="center" vertical="center" wrapText="1"/>
    </xf>
    <xf numFmtId="16" fontId="37" fillId="41" borderId="28" xfId="0" applyNumberFormat="1" applyFont="1" applyFill="1" applyBorder="1" applyAlignment="1">
      <alignment horizontal="center" vertical="center"/>
    </xf>
    <xf numFmtId="2" fontId="38" fillId="42" borderId="28" xfId="0" applyNumberFormat="1" applyFont="1" applyFill="1" applyBorder="1" applyAlignment="1">
      <alignment horizontal="center" vertical="center"/>
    </xf>
    <xf numFmtId="165" fontId="37" fillId="42" borderId="28" xfId="0" applyNumberFormat="1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/>
    </xf>
    <xf numFmtId="0" fontId="0" fillId="0" borderId="22" xfId="0" applyBorder="1"/>
    <xf numFmtId="0" fontId="37" fillId="0" borderId="22" xfId="0" applyFont="1" applyBorder="1"/>
    <xf numFmtId="0" fontId="38" fillId="0" borderId="22" xfId="0" applyFont="1" applyBorder="1" applyAlignment="1">
      <alignment horizontal="center" vertical="center"/>
    </xf>
    <xf numFmtId="2" fontId="38" fillId="0" borderId="22" xfId="0" applyNumberFormat="1" applyFont="1" applyBorder="1" applyAlignment="1">
      <alignment horizontal="center" vertical="center"/>
    </xf>
    <xf numFmtId="166" fontId="37" fillId="0" borderId="22" xfId="0" applyNumberFormat="1" applyFont="1" applyBorder="1" applyAlignment="1">
      <alignment horizontal="center" vertical="center"/>
    </xf>
    <xf numFmtId="166" fontId="37" fillId="0" borderId="28" xfId="0" applyNumberFormat="1" applyFont="1" applyBorder="1" applyAlignment="1">
      <alignment horizontal="center" vertical="center"/>
    </xf>
    <xf numFmtId="0" fontId="4" fillId="0" borderId="23" xfId="0" applyFont="1" applyBorder="1"/>
    <xf numFmtId="0" fontId="16" fillId="0" borderId="38" xfId="0" applyFont="1" applyBorder="1"/>
    <xf numFmtId="2" fontId="4" fillId="0" borderId="38" xfId="0" applyNumberFormat="1" applyFont="1" applyBorder="1"/>
    <xf numFmtId="0" fontId="4" fillId="0" borderId="38" xfId="0" applyFont="1" applyBorder="1"/>
    <xf numFmtId="0" fontId="4" fillId="2" borderId="28" xfId="0" applyFont="1" applyFill="1" applyBorder="1"/>
    <xf numFmtId="0" fontId="4" fillId="0" borderId="39" xfId="0" applyFont="1" applyBorder="1" applyAlignment="1">
      <alignment horizontal="left"/>
    </xf>
    <xf numFmtId="0" fontId="4" fillId="2" borderId="38" xfId="0" applyFont="1" applyFill="1" applyBorder="1"/>
    <xf numFmtId="0" fontId="0" fillId="0" borderId="28" xfId="0" applyBorder="1"/>
    <xf numFmtId="0" fontId="19" fillId="2" borderId="22" xfId="0" applyFont="1" applyFill="1" applyBorder="1" applyAlignment="1">
      <alignment horizontal="right"/>
    </xf>
    <xf numFmtId="2" fontId="19" fillId="2" borderId="22" xfId="0" applyNumberFormat="1" applyFont="1" applyFill="1" applyBorder="1" applyAlignment="1">
      <alignment horizontal="right"/>
    </xf>
    <xf numFmtId="0" fontId="37" fillId="0" borderId="28" xfId="0" applyFont="1" applyFill="1" applyBorder="1" applyAlignment="1">
      <alignment horizontal="center" vertical="center"/>
    </xf>
    <xf numFmtId="16" fontId="37" fillId="0" borderId="28" xfId="0" applyNumberFormat="1" applyFont="1" applyFill="1" applyBorder="1" applyAlignment="1">
      <alignment horizontal="center" vertical="center"/>
    </xf>
    <xf numFmtId="0" fontId="37" fillId="0" borderId="28" xfId="0" applyFont="1" applyFill="1" applyBorder="1"/>
    <xf numFmtId="0" fontId="38" fillId="0" borderId="28" xfId="0" applyFont="1" applyFill="1" applyBorder="1" applyAlignment="1">
      <alignment horizontal="center" vertical="center"/>
    </xf>
    <xf numFmtId="2" fontId="38" fillId="0" borderId="28" xfId="0" applyNumberFormat="1" applyFont="1" applyFill="1" applyBorder="1" applyAlignment="1">
      <alignment horizontal="center" vertical="center"/>
    </xf>
    <xf numFmtId="166" fontId="37" fillId="0" borderId="28" xfId="0" applyNumberFormat="1" applyFont="1" applyFill="1" applyBorder="1" applyAlignment="1">
      <alignment horizontal="center" vertical="center"/>
    </xf>
    <xf numFmtId="0" fontId="4" fillId="42" borderId="28" xfId="0" applyFont="1" applyFill="1" applyBorder="1" applyAlignment="1">
      <alignment horizontal="center" vertical="center"/>
    </xf>
    <xf numFmtId="15" fontId="4" fillId="42" borderId="28" xfId="0" applyNumberFormat="1" applyFont="1" applyFill="1" applyBorder="1" applyAlignment="1">
      <alignment horizontal="center" vertical="center"/>
    </xf>
    <xf numFmtId="0" fontId="37" fillId="42" borderId="28" xfId="0" applyFont="1" applyFill="1" applyBorder="1" applyAlignment="1">
      <alignment horizontal="left"/>
    </xf>
    <xf numFmtId="43" fontId="37" fillId="42" borderId="28" xfId="0" applyNumberFormat="1" applyFont="1" applyFill="1" applyBorder="1" applyAlignment="1">
      <alignment horizontal="center" vertical="top"/>
    </xf>
    <xf numFmtId="0" fontId="61" fillId="0" borderId="0" xfId="0" applyFont="1"/>
    <xf numFmtId="0" fontId="37" fillId="46" borderId="28" xfId="0" applyFont="1" applyFill="1" applyBorder="1" applyAlignment="1">
      <alignment horizontal="center" vertical="center"/>
    </xf>
    <xf numFmtId="2" fontId="37" fillId="46" borderId="28" xfId="0" applyNumberFormat="1" applyFont="1" applyFill="1" applyBorder="1" applyAlignment="1">
      <alignment horizontal="center" vertical="center"/>
    </xf>
    <xf numFmtId="10" fontId="37" fillId="46" borderId="28" xfId="0" applyNumberFormat="1" applyFont="1" applyFill="1" applyBorder="1" applyAlignment="1">
      <alignment horizontal="center" vertical="center" wrapText="1"/>
    </xf>
    <xf numFmtId="16" fontId="37" fillId="46" borderId="28" xfId="0" applyNumberFormat="1" applyFont="1" applyFill="1" applyBorder="1" applyAlignment="1">
      <alignment horizontal="center" vertical="center"/>
    </xf>
    <xf numFmtId="2" fontId="38" fillId="47" borderId="28" xfId="0" applyNumberFormat="1" applyFont="1" applyFill="1" applyBorder="1" applyAlignment="1">
      <alignment horizontal="center" vertical="center"/>
    </xf>
    <xf numFmtId="0" fontId="4" fillId="47" borderId="28" xfId="0" applyFont="1" applyFill="1" applyBorder="1" applyAlignment="1">
      <alignment horizontal="center" vertical="center"/>
    </xf>
    <xf numFmtId="165" fontId="37" fillId="47" borderId="28" xfId="0" applyNumberFormat="1" applyFont="1" applyFill="1" applyBorder="1" applyAlignment="1">
      <alignment horizontal="center" vertical="center"/>
    </xf>
    <xf numFmtId="15" fontId="4" fillId="47" borderId="28" xfId="0" applyNumberFormat="1" applyFont="1" applyFill="1" applyBorder="1" applyAlignment="1">
      <alignment horizontal="center" vertical="center"/>
    </xf>
    <xf numFmtId="0" fontId="37" fillId="47" borderId="28" xfId="0" applyFont="1" applyFill="1" applyBorder="1" applyAlignment="1">
      <alignment horizontal="left"/>
    </xf>
    <xf numFmtId="43" fontId="37" fillId="47" borderId="28" xfId="0" applyNumberFormat="1" applyFont="1" applyFill="1" applyBorder="1" applyAlignment="1">
      <alignment horizontal="center" vertical="top"/>
    </xf>
    <xf numFmtId="0" fontId="37" fillId="47" borderId="28" xfId="0" applyFont="1" applyFill="1" applyBorder="1" applyAlignment="1">
      <alignment horizontal="center" vertical="center"/>
    </xf>
    <xf numFmtId="0" fontId="38" fillId="47" borderId="28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 wrapText="1"/>
    </xf>
    <xf numFmtId="0" fontId="14" fillId="0" borderId="13" xfId="0" applyFont="1" applyBorder="1"/>
    <xf numFmtId="0" fontId="14" fillId="0" borderId="14" xfId="0" applyFont="1" applyBorder="1"/>
    <xf numFmtId="0" fontId="7" fillId="4" borderId="9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7" fillId="4" borderId="10" xfId="0" applyFont="1" applyFill="1" applyBorder="1" applyAlignment="1">
      <alignment horizontal="left" vertical="center" wrapText="1"/>
    </xf>
    <xf numFmtId="0" fontId="14" fillId="0" borderId="27" xfId="0" applyFont="1" applyBorder="1"/>
    <xf numFmtId="0" fontId="14" fillId="0" borderId="19" xfId="0" applyFont="1" applyBorder="1"/>
    <xf numFmtId="0" fontId="7" fillId="4" borderId="10" xfId="0" applyFont="1" applyFill="1" applyBorder="1" applyAlignment="1">
      <alignment horizontal="center" vertical="center" wrapText="1"/>
    </xf>
    <xf numFmtId="0" fontId="27" fillId="2" borderId="21" xfId="0" applyFont="1" applyFill="1" applyBorder="1"/>
    <xf numFmtId="0" fontId="14" fillId="0" borderId="22" xfId="0" applyFont="1" applyBorder="1"/>
    <xf numFmtId="2" fontId="32" fillId="2" borderId="21" xfId="0" applyNumberFormat="1" applyFont="1" applyFill="1" applyBorder="1" applyAlignment="1">
      <alignment horizontal="left" wrapText="1"/>
    </xf>
    <xf numFmtId="164" fontId="4" fillId="2" borderId="7" xfId="0" applyNumberFormat="1" applyFont="1" applyFill="1" applyBorder="1" applyAlignment="1">
      <alignment horizontal="left"/>
    </xf>
    <xf numFmtId="0" fontId="4" fillId="0" borderId="7" xfId="0" applyFont="1" applyBorder="1" applyAlignment="1">
      <alignment horizontal="left"/>
    </xf>
    <xf numFmtId="3" fontId="4" fillId="0" borderId="7" xfId="0" applyNumberFormat="1" applyFont="1" applyBorder="1" applyAlignment="1">
      <alignment horizontal="left"/>
    </xf>
    <xf numFmtId="164" fontId="4" fillId="2" borderId="28" xfId="0" applyNumberFormat="1" applyFont="1" applyFill="1" applyBorder="1" applyAlignment="1">
      <alignment horizontal="left"/>
    </xf>
    <xf numFmtId="3" fontId="4" fillId="0" borderId="28" xfId="0" applyNumberFormat="1" applyFont="1" applyBorder="1" applyAlignment="1">
      <alignment horizontal="left"/>
    </xf>
  </cellXfs>
  <cellStyles count="119">
    <cellStyle name="20% - Accent1 2" xfId="13"/>
    <cellStyle name="20% - Accent1 2 2" xfId="94"/>
    <cellStyle name="20% - Accent2 2" xfId="14"/>
    <cellStyle name="20% - Accent2 2 2" xfId="95"/>
    <cellStyle name="20% - Accent3 2" xfId="15"/>
    <cellStyle name="20% - Accent3 2 2" xfId="96"/>
    <cellStyle name="20% - Accent4 2" xfId="16"/>
    <cellStyle name="20% - Accent4 2 2" xfId="97"/>
    <cellStyle name="20% - Accent5 2" xfId="17"/>
    <cellStyle name="20% - Accent5 2 2" xfId="98"/>
    <cellStyle name="20% - Accent6 2" xfId="18"/>
    <cellStyle name="20% - Accent6 2 2" xfId="99"/>
    <cellStyle name="40% - Accent1 2" xfId="19"/>
    <cellStyle name="40% - Accent1 2 2" xfId="100"/>
    <cellStyle name="40% - Accent2 2" xfId="20"/>
    <cellStyle name="40% - Accent2 2 2" xfId="101"/>
    <cellStyle name="40% - Accent3 2" xfId="21"/>
    <cellStyle name="40% - Accent3 2 2" xfId="102"/>
    <cellStyle name="40% - Accent4 2" xfId="22"/>
    <cellStyle name="40% - Accent4 2 2" xfId="103"/>
    <cellStyle name="40% - Accent5 2" xfId="23"/>
    <cellStyle name="40% - Accent5 2 2" xfId="104"/>
    <cellStyle name="40% - Accent6 2" xfId="24"/>
    <cellStyle name="40% - Accent6 2 2" xfId="105"/>
    <cellStyle name="60% - Accent1 2" xfId="64"/>
    <cellStyle name="60% - Accent1 2 2" xfId="110"/>
    <cellStyle name="60% - Accent1 3" xfId="25"/>
    <cellStyle name="60% - Accent2 2" xfId="65"/>
    <cellStyle name="60% - Accent2 2 2" xfId="111"/>
    <cellStyle name="60% - Accent2 3" xfId="26"/>
    <cellStyle name="60% - Accent3 2" xfId="66"/>
    <cellStyle name="60% - Accent3 2 2" xfId="112"/>
    <cellStyle name="60% - Accent3 3" xfId="27"/>
    <cellStyle name="60% - Accent4 2" xfId="67"/>
    <cellStyle name="60% - Accent4 2 2" xfId="113"/>
    <cellStyle name="60% - Accent4 3" xfId="28"/>
    <cellStyle name="60% - Accent5 2" xfId="68"/>
    <cellStyle name="60% - Accent5 2 2" xfId="114"/>
    <cellStyle name="60% - Accent5 3" xfId="29"/>
    <cellStyle name="60% - Accent6 2" xfId="69"/>
    <cellStyle name="60% - Accent6 2 2" xfId="115"/>
    <cellStyle name="60% - Accent6 3" xfId="30"/>
    <cellStyle name="Accent1 2" xfId="31"/>
    <cellStyle name="Accent2 2" xfId="32"/>
    <cellStyle name="Accent3 2" xfId="33"/>
    <cellStyle name="Accent4 2" xfId="34"/>
    <cellStyle name="Accent5 2" xfId="35"/>
    <cellStyle name="Accent6 2" xfId="36"/>
    <cellStyle name="Bad 2" xfId="37"/>
    <cellStyle name="Calculation" xfId="8" builtinId="22" customBuiltin="1"/>
    <cellStyle name="Check Cell" xfId="10" builtinId="23" customBuiltin="1"/>
    <cellStyle name="Comma 2" xfId="70"/>
    <cellStyle name="Comma 2 2" xfId="80"/>
    <cellStyle name="Comma 2 2 2" xfId="117"/>
    <cellStyle name="Comma 2 3" xfId="116"/>
    <cellStyle name="Comma 3" xfId="52"/>
    <cellStyle name="Comma 3 2" xfId="108"/>
    <cellStyle name="Explanatory Text 2" xfId="38"/>
    <cellStyle name="Good 2" xfId="39"/>
    <cellStyle name="Heading 1" xfId="3" builtinId="16" customBuiltin="1"/>
    <cellStyle name="Heading 2" xfId="4" builtinId="17" customBuiltin="1"/>
    <cellStyle name="Heading 3" xfId="5" builtinId="18" customBuiltin="1"/>
    <cellStyle name="Heading 4 2" xfId="40"/>
    <cellStyle name="Hyperlink 2" xfId="41"/>
    <cellStyle name="Input" xfId="6" builtinId="20" customBuiltin="1"/>
    <cellStyle name="Linked Cell" xfId="9" builtinId="24" customBuiltin="1"/>
    <cellStyle name="Neutral 2" xfId="63"/>
    <cellStyle name="Neutral 3" xfId="42"/>
    <cellStyle name="Normal" xfId="0" builtinId="0"/>
    <cellStyle name="Normal 10" xfId="61"/>
    <cellStyle name="Normal 10 2" xfId="72"/>
    <cellStyle name="Normal 11" xfId="73"/>
    <cellStyle name="Normal 11 2" xfId="81"/>
    <cellStyle name="Normal 12" xfId="74"/>
    <cellStyle name="Normal 12 2" xfId="82"/>
    <cellStyle name="Normal 13" xfId="75"/>
    <cellStyle name="Normal 13 2" xfId="83"/>
    <cellStyle name="Normal 14" xfId="76"/>
    <cellStyle name="Normal 14 2" xfId="84"/>
    <cellStyle name="Normal 15" xfId="77"/>
    <cellStyle name="Normal 15 2" xfId="85"/>
    <cellStyle name="Normal 16" xfId="78"/>
    <cellStyle name="Normal 16 2" xfId="86"/>
    <cellStyle name="Normal 17" xfId="79"/>
    <cellStyle name="Normal 17 2" xfId="87"/>
    <cellStyle name="Normal 18" xfId="88"/>
    <cellStyle name="Normal 19" xfId="89"/>
    <cellStyle name="Normal 2" xfId="43"/>
    <cellStyle name="Normal 2 2" xfId="55"/>
    <cellStyle name="Normal 20" xfId="90"/>
    <cellStyle name="Normal 21" xfId="91"/>
    <cellStyle name="Normal 21 2" xfId="118"/>
    <cellStyle name="Normal 22" xfId="12"/>
    <cellStyle name="Normal 22 2" xfId="93"/>
    <cellStyle name="Normal 23" xfId="92"/>
    <cellStyle name="Normal 3" xfId="44"/>
    <cellStyle name="Normal 4" xfId="49"/>
    <cellStyle name="Normal 4 2" xfId="56"/>
    <cellStyle name="Normal 5" xfId="50"/>
    <cellStyle name="Normal 5 2" xfId="57"/>
    <cellStyle name="Normal 6" xfId="51"/>
    <cellStyle name="Normal 6 2" xfId="58"/>
    <cellStyle name="Normal 7" xfId="1"/>
    <cellStyle name="Normal 7 2" xfId="2"/>
    <cellStyle name="Normal 8" xfId="54"/>
    <cellStyle name="Normal 8 2" xfId="59"/>
    <cellStyle name="Normal 9" xfId="60"/>
    <cellStyle name="Normal 9 2" xfId="71"/>
    <cellStyle name="Note 2" xfId="53"/>
    <cellStyle name="Note 2 2" xfId="109"/>
    <cellStyle name="Note 3" xfId="45"/>
    <cellStyle name="Note 3 2" xfId="106"/>
    <cellStyle name="Output" xfId="7" builtinId="21" customBuiltin="1"/>
    <cellStyle name="Percent 2" xfId="46"/>
    <cellStyle name="Percent 2 2" xfId="107"/>
    <cellStyle name="Title 2" xfId="62"/>
    <cellStyle name="Title 3" xfId="47"/>
    <cellStyle name="Total" xfId="11" builtinId="25" customBuiltin="1"/>
    <cellStyle name="Warning Text 2" xfId="4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201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290845</xdr:colOff>
      <xdr:row>200</xdr:row>
      <xdr:rowOff>117662</xdr:rowOff>
    </xdr:from>
    <xdr:ext cx="3417794" cy="885826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90845" y="31584798"/>
          <a:ext cx="3417794" cy="885826"/>
        </a:xfrm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218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35859</xdr:colOff>
      <xdr:row>217</xdr:row>
      <xdr:rowOff>121022</xdr:rowOff>
    </xdr:from>
    <xdr:ext cx="3316941" cy="898711"/>
    <xdr:pic>
      <xdr:nvPicPr>
        <xdr:cNvPr id="3" name="image5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087035" y="35791587"/>
          <a:ext cx="3316941" cy="898711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512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448236</xdr:colOff>
      <xdr:row>512</xdr:row>
      <xdr:rowOff>0</xdr:rowOff>
    </xdr:from>
    <xdr:ext cx="3372970" cy="722779"/>
    <xdr:pic>
      <xdr:nvPicPr>
        <xdr:cNvPr id="3" name="image7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448236" y="83058000"/>
          <a:ext cx="3372970" cy="722779"/>
        </a:xfrm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C13" sqref="C13"/>
    </sheetView>
  </sheetViews>
  <sheetFormatPr defaultColWidth="14.44140625" defaultRowHeight="15" customHeight="1"/>
  <cols>
    <col min="1" max="1" width="7" customWidth="1"/>
    <col min="2" max="2" width="9.88671875" customWidth="1"/>
    <col min="3" max="3" width="24.109375" customWidth="1"/>
    <col min="4" max="4" width="70.5546875" customWidth="1"/>
    <col min="5" max="13" width="9.332031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 t="s">
        <v>305</v>
      </c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45511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1"/>
  <sheetViews>
    <sheetView zoomScale="88" zoomScaleNormal="100" workbookViewId="0">
      <pane ySplit="10" topLeftCell="A11" activePane="bottomLeft" state="frozen"/>
      <selection pane="bottomLeft" activeCell="C11" sqref="C11"/>
    </sheetView>
  </sheetViews>
  <sheetFormatPr defaultColWidth="14.44140625" defaultRowHeight="15" customHeight="1"/>
  <cols>
    <col min="1" max="1" width="4.33203125" customWidth="1"/>
    <col min="2" max="2" width="14.5546875" customWidth="1"/>
    <col min="3" max="3" width="16.33203125" customWidth="1"/>
    <col min="4" max="4" width="11.6640625" customWidth="1"/>
    <col min="5" max="5" width="10.5546875" customWidth="1"/>
    <col min="6" max="7" width="10.6640625" customWidth="1"/>
    <col min="8" max="9" width="11.33203125" customWidth="1"/>
    <col min="10" max="10" width="12.6640625" customWidth="1"/>
    <col min="11" max="11" width="12.5546875" customWidth="1"/>
    <col min="12" max="12" width="11.88671875" customWidth="1"/>
    <col min="13" max="13" width="9.5546875" customWidth="1"/>
    <col min="14" max="14" width="10" customWidth="1"/>
    <col min="15" max="15" width="10.33203125" customWidth="1"/>
    <col min="16" max="16" width="9.332031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45511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0" t="s">
        <v>16</v>
      </c>
      <c r="B9" s="312" t="s">
        <v>17</v>
      </c>
      <c r="C9" s="312" t="s">
        <v>18</v>
      </c>
      <c r="D9" s="312" t="s">
        <v>19</v>
      </c>
      <c r="E9" s="26" t="s">
        <v>20</v>
      </c>
      <c r="F9" s="26" t="s">
        <v>21</v>
      </c>
      <c r="G9" s="307" t="s">
        <v>22</v>
      </c>
      <c r="H9" s="308"/>
      <c r="I9" s="309"/>
      <c r="J9" s="307" t="s">
        <v>23</v>
      </c>
      <c r="K9" s="308"/>
      <c r="L9" s="309"/>
      <c r="M9" s="26"/>
      <c r="N9" s="27"/>
      <c r="O9" s="27"/>
      <c r="P9" s="27"/>
    </row>
    <row r="10" spans="1:16" ht="40.200000000000003">
      <c r="A10" s="311"/>
      <c r="B10" s="313"/>
      <c r="C10" s="313"/>
      <c r="D10" s="313"/>
      <c r="E10" s="28" t="s">
        <v>24</v>
      </c>
      <c r="F10" s="28" t="s">
        <v>24</v>
      </c>
      <c r="G10" s="206" t="s">
        <v>25</v>
      </c>
      <c r="H10" s="206" t="s">
        <v>26</v>
      </c>
      <c r="I10" s="206" t="s">
        <v>27</v>
      </c>
      <c r="J10" s="206" t="s">
        <v>28</v>
      </c>
      <c r="K10" s="206" t="s">
        <v>29</v>
      </c>
      <c r="L10" s="206" t="s">
        <v>30</v>
      </c>
      <c r="M10" s="206" t="s">
        <v>31</v>
      </c>
      <c r="N10" s="29" t="s">
        <v>32</v>
      </c>
      <c r="O10" s="29" t="s">
        <v>33</v>
      </c>
      <c r="P10" s="30" t="s">
        <v>801</v>
      </c>
    </row>
    <row r="11" spans="1:16" ht="12.75" customHeight="1">
      <c r="A11" s="213">
        <v>1</v>
      </c>
      <c r="B11" s="225" t="s">
        <v>34</v>
      </c>
      <c r="C11" s="204" t="s">
        <v>35</v>
      </c>
      <c r="D11" s="216">
        <v>45533</v>
      </c>
      <c r="E11" s="204">
        <v>24056.9</v>
      </c>
      <c r="F11" s="204">
        <v>24152.266666666666</v>
      </c>
      <c r="G11" s="203">
        <v>23905.633333333331</v>
      </c>
      <c r="H11" s="203">
        <v>23754.366666666665</v>
      </c>
      <c r="I11" s="203">
        <v>23507.73333333333</v>
      </c>
      <c r="J11" s="203">
        <v>24303.533333333333</v>
      </c>
      <c r="K11" s="203">
        <v>24550.166666666672</v>
      </c>
      <c r="L11" s="203">
        <v>24701.433333333334</v>
      </c>
      <c r="M11" s="202">
        <v>24398.9</v>
      </c>
      <c r="N11" s="202">
        <v>24001</v>
      </c>
      <c r="O11" s="202">
        <v>15004150</v>
      </c>
      <c r="P11" s="205">
        <v>-6.9975810563082358E-2</v>
      </c>
    </row>
    <row r="12" spans="1:16" ht="12.75" customHeight="1">
      <c r="A12" s="213">
        <v>2</v>
      </c>
      <c r="B12" s="225" t="s">
        <v>34</v>
      </c>
      <c r="C12" s="204" t="s">
        <v>36</v>
      </c>
      <c r="D12" s="216">
        <v>45532</v>
      </c>
      <c r="E12" s="204">
        <v>49919.199999999997</v>
      </c>
      <c r="F12" s="204">
        <v>50167.6</v>
      </c>
      <c r="G12" s="203">
        <v>49567.399999999994</v>
      </c>
      <c r="H12" s="203">
        <v>49215.6</v>
      </c>
      <c r="I12" s="203">
        <v>48615.399999999994</v>
      </c>
      <c r="J12" s="203">
        <v>50519.399999999994</v>
      </c>
      <c r="K12" s="203">
        <v>51119.599999999991</v>
      </c>
      <c r="L12" s="203">
        <v>51471.399999999994</v>
      </c>
      <c r="M12" s="202">
        <v>50767.8</v>
      </c>
      <c r="N12" s="202">
        <v>49815.8</v>
      </c>
      <c r="O12" s="202">
        <v>3335235</v>
      </c>
      <c r="P12" s="205">
        <v>3.8960614174037782E-2</v>
      </c>
    </row>
    <row r="13" spans="1:16" ht="12.75" customHeight="1">
      <c r="A13" s="213">
        <v>3</v>
      </c>
      <c r="B13" s="225" t="s">
        <v>34</v>
      </c>
      <c r="C13" s="224" t="s">
        <v>37</v>
      </c>
      <c r="D13" s="218">
        <v>45531</v>
      </c>
      <c r="E13" s="217">
        <v>22619.35</v>
      </c>
      <c r="F13" s="217">
        <v>22784.5</v>
      </c>
      <c r="G13" s="219">
        <v>22429</v>
      </c>
      <c r="H13" s="219">
        <v>22238.65</v>
      </c>
      <c r="I13" s="219">
        <v>21883.15</v>
      </c>
      <c r="J13" s="219">
        <v>22974.85</v>
      </c>
      <c r="K13" s="219">
        <v>23330.35</v>
      </c>
      <c r="L13" s="219">
        <v>23520.699999999997</v>
      </c>
      <c r="M13" s="220">
        <v>23140</v>
      </c>
      <c r="N13" s="220">
        <v>22594.15</v>
      </c>
      <c r="O13" s="220">
        <v>99175</v>
      </c>
      <c r="P13" s="221">
        <v>0.65844481605351168</v>
      </c>
    </row>
    <row r="14" spans="1:16" ht="12.75" customHeight="1">
      <c r="A14" s="213">
        <v>4</v>
      </c>
      <c r="B14" s="225" t="s">
        <v>34</v>
      </c>
      <c r="C14" s="224" t="s">
        <v>38</v>
      </c>
      <c r="D14" s="218">
        <v>45530</v>
      </c>
      <c r="E14" s="217">
        <v>12277.85</v>
      </c>
      <c r="F14" s="217">
        <v>12362.300000000001</v>
      </c>
      <c r="G14" s="219">
        <v>12151.700000000003</v>
      </c>
      <c r="H14" s="219">
        <v>12025.550000000001</v>
      </c>
      <c r="I14" s="219">
        <v>11814.950000000003</v>
      </c>
      <c r="J14" s="219">
        <v>12488.450000000003</v>
      </c>
      <c r="K14" s="219">
        <v>12699.050000000001</v>
      </c>
      <c r="L14" s="219">
        <v>12825.200000000003</v>
      </c>
      <c r="M14" s="220">
        <v>12572.9</v>
      </c>
      <c r="N14" s="220">
        <v>12236.15</v>
      </c>
      <c r="O14" s="220">
        <v>2374450</v>
      </c>
      <c r="P14" s="221">
        <v>-3.3788037775445961E-3</v>
      </c>
    </row>
    <row r="15" spans="1:16" ht="12.75" customHeight="1">
      <c r="A15" s="213">
        <v>5</v>
      </c>
      <c r="B15" s="279" t="s">
        <v>34</v>
      </c>
      <c r="C15" s="217" t="s">
        <v>850</v>
      </c>
      <c r="D15" s="218">
        <v>45534</v>
      </c>
      <c r="E15" s="217">
        <v>70486.350000000006</v>
      </c>
      <c r="F15" s="217">
        <v>71144.100000000006</v>
      </c>
      <c r="G15" s="219">
        <v>69647.350000000006</v>
      </c>
      <c r="H15" s="219">
        <v>68808.350000000006</v>
      </c>
      <c r="I15" s="219">
        <v>67311.600000000006</v>
      </c>
      <c r="J15" s="219">
        <v>71983.100000000006</v>
      </c>
      <c r="K15" s="219">
        <v>73479.850000000006</v>
      </c>
      <c r="L15" s="219">
        <v>74318.850000000006</v>
      </c>
      <c r="M15" s="220">
        <v>72640.850000000006</v>
      </c>
      <c r="N15" s="220">
        <v>70305.100000000006</v>
      </c>
      <c r="O15" s="220">
        <v>13410</v>
      </c>
      <c r="P15" s="221">
        <v>-2.5436046511627907E-2</v>
      </c>
    </row>
    <row r="16" spans="1:16" ht="12.75" customHeight="1">
      <c r="A16" s="213">
        <v>6</v>
      </c>
      <c r="B16" s="225" t="s">
        <v>838</v>
      </c>
      <c r="C16" s="222" t="s">
        <v>39</v>
      </c>
      <c r="D16" s="218">
        <v>45533</v>
      </c>
      <c r="E16" s="217">
        <v>722.35</v>
      </c>
      <c r="F16" s="217">
        <v>725.43333333333339</v>
      </c>
      <c r="G16" s="219">
        <v>708.86666666666679</v>
      </c>
      <c r="H16" s="219">
        <v>695.38333333333344</v>
      </c>
      <c r="I16" s="219">
        <v>678.81666666666683</v>
      </c>
      <c r="J16" s="219">
        <v>738.91666666666674</v>
      </c>
      <c r="K16" s="219">
        <v>755.48333333333335</v>
      </c>
      <c r="L16" s="219">
        <v>768.9666666666667</v>
      </c>
      <c r="M16" s="220">
        <v>742</v>
      </c>
      <c r="N16" s="220">
        <v>711.95</v>
      </c>
      <c r="O16" s="220">
        <v>13371000</v>
      </c>
      <c r="P16" s="221">
        <v>4.2491813503820364E-2</v>
      </c>
    </row>
    <row r="17" spans="1:16" ht="12.75" customHeight="1">
      <c r="A17" s="213">
        <v>7</v>
      </c>
      <c r="B17" s="225" t="s">
        <v>40</v>
      </c>
      <c r="C17" s="222" t="s">
        <v>41</v>
      </c>
      <c r="D17" s="218">
        <v>45533</v>
      </c>
      <c r="E17" s="217">
        <v>7470.85</v>
      </c>
      <c r="F17" s="217">
        <v>7529.75</v>
      </c>
      <c r="G17" s="219">
        <v>7375.4</v>
      </c>
      <c r="H17" s="219">
        <v>7279.95</v>
      </c>
      <c r="I17" s="219">
        <v>7125.5999999999995</v>
      </c>
      <c r="J17" s="219">
        <v>7625.2</v>
      </c>
      <c r="K17" s="219">
        <v>7779.55</v>
      </c>
      <c r="L17" s="219">
        <v>7875</v>
      </c>
      <c r="M17" s="220">
        <v>7684.1</v>
      </c>
      <c r="N17" s="220">
        <v>7434.3</v>
      </c>
      <c r="O17" s="220">
        <v>1496375</v>
      </c>
      <c r="P17" s="221">
        <v>-5.9785767665863987E-3</v>
      </c>
    </row>
    <row r="18" spans="1:16" ht="12.75" customHeight="1">
      <c r="A18" s="213">
        <v>8</v>
      </c>
      <c r="B18" s="225" t="s">
        <v>42</v>
      </c>
      <c r="C18" s="223" t="s">
        <v>43</v>
      </c>
      <c r="D18" s="218">
        <v>45533</v>
      </c>
      <c r="E18" s="217">
        <v>27941.5</v>
      </c>
      <c r="F18" s="217">
        <v>28163.850000000002</v>
      </c>
      <c r="G18" s="219">
        <v>27647.700000000004</v>
      </c>
      <c r="H18" s="219">
        <v>27353.9</v>
      </c>
      <c r="I18" s="219">
        <v>26837.750000000004</v>
      </c>
      <c r="J18" s="219">
        <v>28457.650000000005</v>
      </c>
      <c r="K18" s="219">
        <v>28973.800000000007</v>
      </c>
      <c r="L18" s="219">
        <v>29267.600000000006</v>
      </c>
      <c r="M18" s="220">
        <v>28680</v>
      </c>
      <c r="N18" s="220">
        <v>27870.05</v>
      </c>
      <c r="O18" s="220">
        <v>142420</v>
      </c>
      <c r="P18" s="221">
        <v>7.026419336706015E-4</v>
      </c>
    </row>
    <row r="19" spans="1:16" ht="12.75" customHeight="1">
      <c r="A19" s="213">
        <v>9</v>
      </c>
      <c r="B19" s="225" t="s">
        <v>66</v>
      </c>
      <c r="C19" s="220" t="s">
        <v>44</v>
      </c>
      <c r="D19" s="218">
        <v>45533</v>
      </c>
      <c r="E19" s="217">
        <v>205.13</v>
      </c>
      <c r="F19" s="217">
        <v>206.39666666666668</v>
      </c>
      <c r="G19" s="219">
        <v>201.04333333333335</v>
      </c>
      <c r="H19" s="219">
        <v>196.95666666666668</v>
      </c>
      <c r="I19" s="219">
        <v>191.60333333333335</v>
      </c>
      <c r="J19" s="219">
        <v>210.48333333333335</v>
      </c>
      <c r="K19" s="219">
        <v>215.83666666666664</v>
      </c>
      <c r="L19" s="219">
        <v>219.92333333333335</v>
      </c>
      <c r="M19" s="220">
        <v>211.75</v>
      </c>
      <c r="N19" s="220">
        <v>202.31</v>
      </c>
      <c r="O19" s="220">
        <v>86508000</v>
      </c>
      <c r="P19" s="221">
        <v>-2.2276472383277388E-2</v>
      </c>
    </row>
    <row r="20" spans="1:16" ht="12.75" customHeight="1">
      <c r="A20" s="213">
        <v>10</v>
      </c>
      <c r="B20" s="225" t="s">
        <v>45</v>
      </c>
      <c r="C20" s="217" t="s">
        <v>46</v>
      </c>
      <c r="D20" s="218">
        <v>45533</v>
      </c>
      <c r="E20" s="217">
        <v>320.8</v>
      </c>
      <c r="F20" s="217">
        <v>325.18333333333334</v>
      </c>
      <c r="G20" s="219">
        <v>314.81666666666666</v>
      </c>
      <c r="H20" s="219">
        <v>308.83333333333331</v>
      </c>
      <c r="I20" s="219">
        <v>298.46666666666664</v>
      </c>
      <c r="J20" s="219">
        <v>331.16666666666669</v>
      </c>
      <c r="K20" s="219">
        <v>341.53333333333336</v>
      </c>
      <c r="L20" s="219">
        <v>347.51666666666671</v>
      </c>
      <c r="M20" s="220">
        <v>335.55</v>
      </c>
      <c r="N20" s="220">
        <v>319.2</v>
      </c>
      <c r="O20" s="220">
        <v>43261400</v>
      </c>
      <c r="P20" s="221">
        <v>4.7334298483036448E-2</v>
      </c>
    </row>
    <row r="21" spans="1:16" ht="12.75" customHeight="1">
      <c r="A21" s="213">
        <v>11</v>
      </c>
      <c r="B21" s="225" t="s">
        <v>47</v>
      </c>
      <c r="C21" s="217" t="s">
        <v>48</v>
      </c>
      <c r="D21" s="218">
        <v>45533</v>
      </c>
      <c r="E21" s="217">
        <v>2347.9</v>
      </c>
      <c r="F21" s="217">
        <v>2374.9833333333331</v>
      </c>
      <c r="G21" s="219">
        <v>2314.9666666666662</v>
      </c>
      <c r="H21" s="219">
        <v>2282.0333333333333</v>
      </c>
      <c r="I21" s="219">
        <v>2222.0166666666664</v>
      </c>
      <c r="J21" s="219">
        <v>2407.9166666666661</v>
      </c>
      <c r="K21" s="219">
        <v>2467.9333333333334</v>
      </c>
      <c r="L21" s="219">
        <v>2500.8666666666659</v>
      </c>
      <c r="M21" s="220">
        <v>2435</v>
      </c>
      <c r="N21" s="220">
        <v>2342.0500000000002</v>
      </c>
      <c r="O21" s="220">
        <v>4899900</v>
      </c>
      <c r="P21" s="221">
        <v>4.7985235312211624E-3</v>
      </c>
    </row>
    <row r="22" spans="1:16" ht="12.75" customHeight="1">
      <c r="A22" s="213">
        <v>12</v>
      </c>
      <c r="B22" s="225" t="s">
        <v>114</v>
      </c>
      <c r="C22" s="217" t="s">
        <v>49</v>
      </c>
      <c r="D22" s="218">
        <v>45533</v>
      </c>
      <c r="E22" s="217">
        <v>3081</v>
      </c>
      <c r="F22" s="217">
        <v>3101.5</v>
      </c>
      <c r="G22" s="219">
        <v>3046</v>
      </c>
      <c r="H22" s="219">
        <v>3011</v>
      </c>
      <c r="I22" s="219">
        <v>2955.5</v>
      </c>
      <c r="J22" s="219">
        <v>3136.5</v>
      </c>
      <c r="K22" s="219">
        <v>3192</v>
      </c>
      <c r="L22" s="219">
        <v>3227</v>
      </c>
      <c r="M22" s="220">
        <v>3157</v>
      </c>
      <c r="N22" s="220">
        <v>3066.5</v>
      </c>
      <c r="O22" s="220">
        <v>21051900</v>
      </c>
      <c r="P22" s="221">
        <v>-6.4562715032068984E-3</v>
      </c>
    </row>
    <row r="23" spans="1:16" ht="12.75" customHeight="1">
      <c r="A23" s="213">
        <v>13</v>
      </c>
      <c r="B23" s="225" t="s">
        <v>114</v>
      </c>
      <c r="C23" s="217" t="s">
        <v>50</v>
      </c>
      <c r="D23" s="218">
        <v>45533</v>
      </c>
      <c r="E23" s="217">
        <v>1501.95</v>
      </c>
      <c r="F23" s="217">
        <v>1514.5833333333333</v>
      </c>
      <c r="G23" s="219">
        <v>1483.4166666666665</v>
      </c>
      <c r="H23" s="219">
        <v>1464.8833333333332</v>
      </c>
      <c r="I23" s="219">
        <v>1433.7166666666665</v>
      </c>
      <c r="J23" s="219">
        <v>1533.1166666666666</v>
      </c>
      <c r="K23" s="219">
        <v>1564.2833333333331</v>
      </c>
      <c r="L23" s="219">
        <v>1582.8166666666666</v>
      </c>
      <c r="M23" s="220">
        <v>1545.75</v>
      </c>
      <c r="N23" s="220">
        <v>1496.05</v>
      </c>
      <c r="O23" s="220">
        <v>29037200</v>
      </c>
      <c r="P23" s="221">
        <v>-4.5526225574220088E-3</v>
      </c>
    </row>
    <row r="24" spans="1:16" ht="12.75" customHeight="1">
      <c r="A24" s="213">
        <v>14</v>
      </c>
      <c r="B24" s="225" t="s">
        <v>42</v>
      </c>
      <c r="C24" s="217" t="s">
        <v>51</v>
      </c>
      <c r="D24" s="218">
        <v>45533</v>
      </c>
      <c r="E24" s="217">
        <v>5333.05</v>
      </c>
      <c r="F24" s="217">
        <v>5369.45</v>
      </c>
      <c r="G24" s="219">
        <v>5276.15</v>
      </c>
      <c r="H24" s="219">
        <v>5219.25</v>
      </c>
      <c r="I24" s="219">
        <v>5125.95</v>
      </c>
      <c r="J24" s="219">
        <v>5426.3499999999995</v>
      </c>
      <c r="K24" s="219">
        <v>5519.6500000000005</v>
      </c>
      <c r="L24" s="219">
        <v>5576.5499999999993</v>
      </c>
      <c r="M24" s="220">
        <v>5462.75</v>
      </c>
      <c r="N24" s="220">
        <v>5312.55</v>
      </c>
      <c r="O24" s="220">
        <v>1716800</v>
      </c>
      <c r="P24" s="221">
        <v>-1.790515416738173E-2</v>
      </c>
    </row>
    <row r="25" spans="1:16" ht="12.75" customHeight="1">
      <c r="A25" s="213">
        <v>15</v>
      </c>
      <c r="B25" s="225" t="s">
        <v>47</v>
      </c>
      <c r="C25" s="217" t="s">
        <v>52</v>
      </c>
      <c r="D25" s="218">
        <v>45533</v>
      </c>
      <c r="E25" s="217">
        <v>628.79999999999995</v>
      </c>
      <c r="F25" s="217">
        <v>635.56666666666661</v>
      </c>
      <c r="G25" s="219">
        <v>619.33333333333326</v>
      </c>
      <c r="H25" s="219">
        <v>609.86666666666667</v>
      </c>
      <c r="I25" s="219">
        <v>593.63333333333333</v>
      </c>
      <c r="J25" s="219">
        <v>645.03333333333319</v>
      </c>
      <c r="K25" s="219">
        <v>661.26666666666654</v>
      </c>
      <c r="L25" s="219">
        <v>670.73333333333312</v>
      </c>
      <c r="M25" s="220">
        <v>651.79999999999995</v>
      </c>
      <c r="N25" s="220">
        <v>626.1</v>
      </c>
      <c r="O25" s="220">
        <v>32345100</v>
      </c>
      <c r="P25" s="221">
        <v>2.5048705816866127E-4</v>
      </c>
    </row>
    <row r="26" spans="1:16" ht="12.75" customHeight="1">
      <c r="A26" s="213">
        <v>16</v>
      </c>
      <c r="B26" s="225" t="s">
        <v>42</v>
      </c>
      <c r="C26" s="217" t="s">
        <v>53</v>
      </c>
      <c r="D26" s="218">
        <v>45533</v>
      </c>
      <c r="E26" s="217">
        <v>6678.05</v>
      </c>
      <c r="F26" s="217">
        <v>6680.3666666666659</v>
      </c>
      <c r="G26" s="219">
        <v>6608.0833333333321</v>
      </c>
      <c r="H26" s="219">
        <v>6538.1166666666659</v>
      </c>
      <c r="I26" s="219">
        <v>6465.8333333333321</v>
      </c>
      <c r="J26" s="219">
        <v>6750.3333333333321</v>
      </c>
      <c r="K26" s="219">
        <v>6822.6166666666668</v>
      </c>
      <c r="L26" s="219">
        <v>6892.5833333333321</v>
      </c>
      <c r="M26" s="220">
        <v>6752.65</v>
      </c>
      <c r="N26" s="220">
        <v>6610.4</v>
      </c>
      <c r="O26" s="220">
        <v>1574125</v>
      </c>
      <c r="P26" s="221">
        <v>-6.3910367681868389E-3</v>
      </c>
    </row>
    <row r="27" spans="1:16" ht="12.75" customHeight="1">
      <c r="A27" s="213">
        <v>17</v>
      </c>
      <c r="B27" s="225" t="s">
        <v>54</v>
      </c>
      <c r="C27" s="217" t="s">
        <v>55</v>
      </c>
      <c r="D27" s="218">
        <v>45533</v>
      </c>
      <c r="E27" s="217">
        <v>513.4</v>
      </c>
      <c r="F27" s="217">
        <v>518.66666666666663</v>
      </c>
      <c r="G27" s="219">
        <v>506.33333333333326</v>
      </c>
      <c r="H27" s="219">
        <v>499.26666666666665</v>
      </c>
      <c r="I27" s="219">
        <v>486.93333333333328</v>
      </c>
      <c r="J27" s="219">
        <v>525.73333333333323</v>
      </c>
      <c r="K27" s="219">
        <v>538.06666666666649</v>
      </c>
      <c r="L27" s="219">
        <v>545.13333333333321</v>
      </c>
      <c r="M27" s="220">
        <v>531</v>
      </c>
      <c r="N27" s="220">
        <v>511.6</v>
      </c>
      <c r="O27" s="220">
        <v>14783200</v>
      </c>
      <c r="P27" s="221">
        <v>2.668240850059032E-2</v>
      </c>
    </row>
    <row r="28" spans="1:16" ht="12.75" customHeight="1">
      <c r="A28" s="213">
        <v>18</v>
      </c>
      <c r="B28" s="225" t="s">
        <v>54</v>
      </c>
      <c r="C28" s="217" t="s">
        <v>56</v>
      </c>
      <c r="D28" s="218">
        <v>45533</v>
      </c>
      <c r="E28" s="217">
        <v>243.65</v>
      </c>
      <c r="F28" s="217">
        <v>246.31666666666669</v>
      </c>
      <c r="G28" s="219">
        <v>240.08333333333337</v>
      </c>
      <c r="H28" s="219">
        <v>236.51666666666668</v>
      </c>
      <c r="I28" s="219">
        <v>230.28333333333336</v>
      </c>
      <c r="J28" s="219">
        <v>249.88333333333338</v>
      </c>
      <c r="K28" s="219">
        <v>256.11666666666667</v>
      </c>
      <c r="L28" s="219">
        <v>259.68333333333339</v>
      </c>
      <c r="M28" s="220">
        <v>252.55</v>
      </c>
      <c r="N28" s="220">
        <v>242.75</v>
      </c>
      <c r="O28" s="220">
        <v>58150000</v>
      </c>
      <c r="P28" s="221">
        <v>-4.9758967235885285E-2</v>
      </c>
    </row>
    <row r="29" spans="1:16" ht="12.75" customHeight="1">
      <c r="A29" s="213">
        <v>19</v>
      </c>
      <c r="B29" s="225" t="s">
        <v>57</v>
      </c>
      <c r="C29" s="217" t="s">
        <v>58</v>
      </c>
      <c r="D29" s="218">
        <v>45533</v>
      </c>
      <c r="E29" s="217">
        <v>3115.55</v>
      </c>
      <c r="F29" s="217">
        <v>3122.4333333333329</v>
      </c>
      <c r="G29" s="219">
        <v>3091.8666666666659</v>
      </c>
      <c r="H29" s="219">
        <v>3068.1833333333329</v>
      </c>
      <c r="I29" s="219">
        <v>3037.6166666666659</v>
      </c>
      <c r="J29" s="219">
        <v>3146.1166666666659</v>
      </c>
      <c r="K29" s="219">
        <v>3176.6833333333325</v>
      </c>
      <c r="L29" s="219">
        <v>3200.3666666666659</v>
      </c>
      <c r="M29" s="220">
        <v>3153</v>
      </c>
      <c r="N29" s="220">
        <v>3098.75</v>
      </c>
      <c r="O29" s="220">
        <v>11848600</v>
      </c>
      <c r="P29" s="221">
        <v>-1.7268263552518082E-2</v>
      </c>
    </row>
    <row r="30" spans="1:16" ht="12.75" customHeight="1">
      <c r="A30" s="213">
        <v>20</v>
      </c>
      <c r="B30" s="225" t="s">
        <v>40</v>
      </c>
      <c r="C30" s="222" t="s">
        <v>59</v>
      </c>
      <c r="D30" s="218">
        <v>45533</v>
      </c>
      <c r="E30" s="217">
        <v>2096.3000000000002</v>
      </c>
      <c r="F30" s="217">
        <v>2112.3166666666671</v>
      </c>
      <c r="G30" s="219">
        <v>2071.3333333333339</v>
      </c>
      <c r="H30" s="219">
        <v>2046.3666666666668</v>
      </c>
      <c r="I30" s="219">
        <v>2005.3833333333337</v>
      </c>
      <c r="J30" s="219">
        <v>2137.2833333333342</v>
      </c>
      <c r="K30" s="219">
        <v>2178.2666666666669</v>
      </c>
      <c r="L30" s="219">
        <v>2203.2333333333345</v>
      </c>
      <c r="M30" s="220">
        <v>2153.3000000000002</v>
      </c>
      <c r="N30" s="220">
        <v>2087.35</v>
      </c>
      <c r="O30" s="220">
        <v>3429615</v>
      </c>
      <c r="P30" s="221">
        <v>5.8120762027768806E-3</v>
      </c>
    </row>
    <row r="31" spans="1:16" ht="12.75" customHeight="1">
      <c r="A31" s="213">
        <v>21</v>
      </c>
      <c r="B31" s="225" t="s">
        <v>838</v>
      </c>
      <c r="C31" s="217" t="s">
        <v>60</v>
      </c>
      <c r="D31" s="218">
        <v>45533</v>
      </c>
      <c r="E31" s="217">
        <v>7784.45</v>
      </c>
      <c r="F31" s="217">
        <v>7837.7666666666664</v>
      </c>
      <c r="G31" s="219">
        <v>7701.6833333333325</v>
      </c>
      <c r="H31" s="219">
        <v>7618.9166666666661</v>
      </c>
      <c r="I31" s="219">
        <v>7482.8333333333321</v>
      </c>
      <c r="J31" s="219">
        <v>7920.5333333333328</v>
      </c>
      <c r="K31" s="219">
        <v>8056.6166666666668</v>
      </c>
      <c r="L31" s="219">
        <v>8139.3833333333332</v>
      </c>
      <c r="M31" s="220">
        <v>7973.85</v>
      </c>
      <c r="N31" s="220">
        <v>7755</v>
      </c>
      <c r="O31" s="220">
        <v>803200</v>
      </c>
      <c r="P31" s="221">
        <v>2.8293432339009088E-2</v>
      </c>
    </row>
    <row r="32" spans="1:16" ht="12.75" customHeight="1">
      <c r="A32" s="213">
        <v>22</v>
      </c>
      <c r="B32" s="225" t="s">
        <v>61</v>
      </c>
      <c r="C32" s="217" t="s">
        <v>62</v>
      </c>
      <c r="D32" s="218">
        <v>45533</v>
      </c>
      <c r="E32" s="217">
        <v>636.5</v>
      </c>
      <c r="F32" s="217">
        <v>637.9</v>
      </c>
      <c r="G32" s="219">
        <v>629.54999999999995</v>
      </c>
      <c r="H32" s="219">
        <v>622.6</v>
      </c>
      <c r="I32" s="219">
        <v>614.25</v>
      </c>
      <c r="J32" s="219">
        <v>644.84999999999991</v>
      </c>
      <c r="K32" s="219">
        <v>653.20000000000005</v>
      </c>
      <c r="L32" s="219">
        <v>660.14999999999986</v>
      </c>
      <c r="M32" s="220">
        <v>646.25</v>
      </c>
      <c r="N32" s="220">
        <v>630.95000000000005</v>
      </c>
      <c r="O32" s="220">
        <v>23756000</v>
      </c>
      <c r="P32" s="221">
        <v>1.1840872305988586E-2</v>
      </c>
    </row>
    <row r="33" spans="1:16" ht="12.75" customHeight="1">
      <c r="A33" s="213">
        <v>23</v>
      </c>
      <c r="B33" s="225" t="s">
        <v>42</v>
      </c>
      <c r="C33" s="217" t="s">
        <v>63</v>
      </c>
      <c r="D33" s="218">
        <v>45533</v>
      </c>
      <c r="E33" s="217">
        <v>1407.3</v>
      </c>
      <c r="F33" s="217">
        <v>1418.3500000000001</v>
      </c>
      <c r="G33" s="219">
        <v>1391.0000000000002</v>
      </c>
      <c r="H33" s="219">
        <v>1374.7</v>
      </c>
      <c r="I33" s="219">
        <v>1347.3500000000001</v>
      </c>
      <c r="J33" s="219">
        <v>1434.6500000000003</v>
      </c>
      <c r="K33" s="219">
        <v>1462.0000000000002</v>
      </c>
      <c r="L33" s="219">
        <v>1478.3000000000004</v>
      </c>
      <c r="M33" s="220">
        <v>1445.7</v>
      </c>
      <c r="N33" s="220">
        <v>1402.05</v>
      </c>
      <c r="O33" s="220">
        <v>11462000</v>
      </c>
      <c r="P33" s="221">
        <v>-1.7244682889442423E-3</v>
      </c>
    </row>
    <row r="34" spans="1:16" ht="12.75" customHeight="1">
      <c r="A34" s="213">
        <v>24</v>
      </c>
      <c r="B34" s="225" t="s">
        <v>61</v>
      </c>
      <c r="C34" s="217" t="s">
        <v>64</v>
      </c>
      <c r="D34" s="218">
        <v>45533</v>
      </c>
      <c r="E34" s="217">
        <v>1132.4000000000001</v>
      </c>
      <c r="F34" s="217">
        <v>1139.3833333333332</v>
      </c>
      <c r="G34" s="219">
        <v>1122.4666666666665</v>
      </c>
      <c r="H34" s="219">
        <v>1112.5333333333333</v>
      </c>
      <c r="I34" s="219">
        <v>1095.6166666666666</v>
      </c>
      <c r="J34" s="219">
        <v>1149.3166666666664</v>
      </c>
      <c r="K34" s="219">
        <v>1166.2333333333333</v>
      </c>
      <c r="L34" s="219">
        <v>1176.1666666666663</v>
      </c>
      <c r="M34" s="220">
        <v>1156.3</v>
      </c>
      <c r="N34" s="220">
        <v>1129.45</v>
      </c>
      <c r="O34" s="220">
        <v>59250000</v>
      </c>
      <c r="P34" s="221">
        <v>4.0877499258868868E-2</v>
      </c>
    </row>
    <row r="35" spans="1:16" ht="12.75" customHeight="1">
      <c r="A35" s="213">
        <v>25</v>
      </c>
      <c r="B35" s="225" t="s">
        <v>54</v>
      </c>
      <c r="C35" s="217" t="s">
        <v>65</v>
      </c>
      <c r="D35" s="218">
        <v>45533</v>
      </c>
      <c r="E35" s="217">
        <v>9456.5</v>
      </c>
      <c r="F35" s="217">
        <v>9543.2333333333336</v>
      </c>
      <c r="G35" s="219">
        <v>9336.7166666666672</v>
      </c>
      <c r="H35" s="219">
        <v>9216.9333333333343</v>
      </c>
      <c r="I35" s="219">
        <v>9010.4166666666679</v>
      </c>
      <c r="J35" s="219">
        <v>9663.0166666666664</v>
      </c>
      <c r="K35" s="219">
        <v>9869.5333333333328</v>
      </c>
      <c r="L35" s="219">
        <v>9989.3166666666657</v>
      </c>
      <c r="M35" s="220">
        <v>9749.75</v>
      </c>
      <c r="N35" s="220">
        <v>9423.4500000000007</v>
      </c>
      <c r="O35" s="220">
        <v>1479825</v>
      </c>
      <c r="P35" s="221">
        <v>-3.5158924205378972E-2</v>
      </c>
    </row>
    <row r="36" spans="1:16" ht="12.75" customHeight="1">
      <c r="A36" s="213">
        <v>26</v>
      </c>
      <c r="B36" s="225" t="s">
        <v>66</v>
      </c>
      <c r="C36" s="217" t="s">
        <v>67</v>
      </c>
      <c r="D36" s="218">
        <v>45533</v>
      </c>
      <c r="E36" s="217">
        <v>1568.15</v>
      </c>
      <c r="F36" s="217">
        <v>1577.3</v>
      </c>
      <c r="G36" s="219">
        <v>1552.05</v>
      </c>
      <c r="H36" s="219">
        <v>1535.95</v>
      </c>
      <c r="I36" s="219">
        <v>1510.7</v>
      </c>
      <c r="J36" s="219">
        <v>1593.3999999999999</v>
      </c>
      <c r="K36" s="219">
        <v>1618.6499999999999</v>
      </c>
      <c r="L36" s="219">
        <v>1634.7499999999998</v>
      </c>
      <c r="M36" s="220">
        <v>1602.55</v>
      </c>
      <c r="N36" s="220">
        <v>1561.2</v>
      </c>
      <c r="O36" s="220">
        <v>13278500</v>
      </c>
      <c r="P36" s="221">
        <v>-2.3029099069271235E-2</v>
      </c>
    </row>
    <row r="37" spans="1:16" ht="12.75" customHeight="1">
      <c r="A37" s="213">
        <v>27</v>
      </c>
      <c r="B37" s="225" t="s">
        <v>66</v>
      </c>
      <c r="C37" s="217" t="s">
        <v>68</v>
      </c>
      <c r="D37" s="218">
        <v>45533</v>
      </c>
      <c r="E37" s="217">
        <v>6558.2</v>
      </c>
      <c r="F37" s="217">
        <v>6600.583333333333</v>
      </c>
      <c r="G37" s="219">
        <v>6487.1666666666661</v>
      </c>
      <c r="H37" s="219">
        <v>6416.1333333333332</v>
      </c>
      <c r="I37" s="219">
        <v>6302.7166666666662</v>
      </c>
      <c r="J37" s="219">
        <v>6671.6166666666659</v>
      </c>
      <c r="K37" s="219">
        <v>6785.0333333333319</v>
      </c>
      <c r="L37" s="219">
        <v>6856.0666666666657</v>
      </c>
      <c r="M37" s="220">
        <v>6714</v>
      </c>
      <c r="N37" s="220">
        <v>6529.55</v>
      </c>
      <c r="O37" s="220">
        <v>10222625</v>
      </c>
      <c r="P37" s="221">
        <v>1.0159367426375186E-3</v>
      </c>
    </row>
    <row r="38" spans="1:16" ht="12.75" customHeight="1">
      <c r="A38" s="213">
        <v>28</v>
      </c>
      <c r="B38" s="225" t="s">
        <v>54</v>
      </c>
      <c r="C38" s="223" t="s">
        <v>69</v>
      </c>
      <c r="D38" s="218">
        <v>45533</v>
      </c>
      <c r="E38" s="217">
        <v>3154.7</v>
      </c>
      <c r="F38" s="217">
        <v>3182.6833333333329</v>
      </c>
      <c r="G38" s="219">
        <v>3119.7166666666658</v>
      </c>
      <c r="H38" s="219">
        <v>3084.7333333333327</v>
      </c>
      <c r="I38" s="219">
        <v>3021.7666666666655</v>
      </c>
      <c r="J38" s="219">
        <v>3217.6666666666661</v>
      </c>
      <c r="K38" s="219">
        <v>3280.6333333333332</v>
      </c>
      <c r="L38" s="219">
        <v>3315.6166666666663</v>
      </c>
      <c r="M38" s="220">
        <v>3245.65</v>
      </c>
      <c r="N38" s="220">
        <v>3147.7</v>
      </c>
      <c r="O38" s="220">
        <v>1959000</v>
      </c>
      <c r="P38" s="221">
        <v>-1.1803874092009685E-2</v>
      </c>
    </row>
    <row r="39" spans="1:16" ht="12.75" customHeight="1">
      <c r="A39" s="213">
        <v>29</v>
      </c>
      <c r="B39" s="225" t="s">
        <v>57</v>
      </c>
      <c r="C39" s="217" t="s">
        <v>70</v>
      </c>
      <c r="D39" s="218">
        <v>45533</v>
      </c>
      <c r="E39" s="217">
        <v>470.35</v>
      </c>
      <c r="F39" s="217">
        <v>474.9666666666667</v>
      </c>
      <c r="G39" s="219">
        <v>463.48333333333341</v>
      </c>
      <c r="H39" s="219">
        <v>456.61666666666673</v>
      </c>
      <c r="I39" s="219">
        <v>445.13333333333344</v>
      </c>
      <c r="J39" s="219">
        <v>481.83333333333337</v>
      </c>
      <c r="K39" s="219">
        <v>493.31666666666672</v>
      </c>
      <c r="L39" s="219">
        <v>500.18333333333334</v>
      </c>
      <c r="M39" s="220">
        <v>486.45</v>
      </c>
      <c r="N39" s="220">
        <v>468.1</v>
      </c>
      <c r="O39" s="220">
        <v>8128000</v>
      </c>
      <c r="P39" s="221">
        <v>-3.8243089738735331E-2</v>
      </c>
    </row>
    <row r="40" spans="1:16" ht="12.75" customHeight="1">
      <c r="A40" s="213">
        <v>30</v>
      </c>
      <c r="B40" s="225" t="s">
        <v>61</v>
      </c>
      <c r="C40" s="217" t="s">
        <v>71</v>
      </c>
      <c r="D40" s="218">
        <v>45533</v>
      </c>
      <c r="E40" s="217">
        <v>200.74</v>
      </c>
      <c r="F40" s="217">
        <v>201.70666666666668</v>
      </c>
      <c r="G40" s="219">
        <v>197.67333333333335</v>
      </c>
      <c r="H40" s="219">
        <v>194.60666666666665</v>
      </c>
      <c r="I40" s="219">
        <v>190.57333333333332</v>
      </c>
      <c r="J40" s="219">
        <v>204.77333333333337</v>
      </c>
      <c r="K40" s="219">
        <v>208.80666666666673</v>
      </c>
      <c r="L40" s="219">
        <v>211.87333333333339</v>
      </c>
      <c r="M40" s="220">
        <v>205.74</v>
      </c>
      <c r="N40" s="220">
        <v>198.64</v>
      </c>
      <c r="O40" s="220">
        <v>100618000</v>
      </c>
      <c r="P40" s="221">
        <v>1.6433784013124397E-2</v>
      </c>
    </row>
    <row r="41" spans="1:16" ht="12.75" customHeight="1">
      <c r="A41" s="213">
        <v>31</v>
      </c>
      <c r="B41" s="225" t="s">
        <v>61</v>
      </c>
      <c r="C41" s="217" t="s">
        <v>72</v>
      </c>
      <c r="D41" s="218">
        <v>45533</v>
      </c>
      <c r="E41" s="217">
        <v>240.25</v>
      </c>
      <c r="F41" s="217">
        <v>242.29999999999998</v>
      </c>
      <c r="G41" s="219">
        <v>237.39999999999998</v>
      </c>
      <c r="H41" s="219">
        <v>234.54999999999998</v>
      </c>
      <c r="I41" s="219">
        <v>229.64999999999998</v>
      </c>
      <c r="J41" s="219">
        <v>245.14999999999998</v>
      </c>
      <c r="K41" s="219">
        <v>250.05</v>
      </c>
      <c r="L41" s="219">
        <v>252.89999999999998</v>
      </c>
      <c r="M41" s="220">
        <v>247.2</v>
      </c>
      <c r="N41" s="220">
        <v>239.45</v>
      </c>
      <c r="O41" s="220">
        <v>182505375</v>
      </c>
      <c r="P41" s="221">
        <v>-2.7171741388955484E-3</v>
      </c>
    </row>
    <row r="42" spans="1:16" ht="12.75" customHeight="1">
      <c r="A42" s="213">
        <v>32</v>
      </c>
      <c r="B42" s="225" t="s">
        <v>57</v>
      </c>
      <c r="C42" s="217" t="s">
        <v>73</v>
      </c>
      <c r="D42" s="218">
        <v>45533</v>
      </c>
      <c r="E42" s="217">
        <v>1492</v>
      </c>
      <c r="F42" s="217">
        <v>1514.0666666666666</v>
      </c>
      <c r="G42" s="219">
        <v>1464.9333333333332</v>
      </c>
      <c r="H42" s="219">
        <v>1437.8666666666666</v>
      </c>
      <c r="I42" s="219">
        <v>1388.7333333333331</v>
      </c>
      <c r="J42" s="219">
        <v>1541.1333333333332</v>
      </c>
      <c r="K42" s="219">
        <v>1590.2666666666664</v>
      </c>
      <c r="L42" s="219">
        <v>1617.3333333333333</v>
      </c>
      <c r="M42" s="220">
        <v>1563.2</v>
      </c>
      <c r="N42" s="220">
        <v>1487</v>
      </c>
      <c r="O42" s="220">
        <v>3451125</v>
      </c>
      <c r="P42" s="221">
        <v>2.8842929010620459E-2</v>
      </c>
    </row>
    <row r="43" spans="1:16" ht="12.75" customHeight="1">
      <c r="A43" s="213">
        <v>33</v>
      </c>
      <c r="B43" s="225" t="s">
        <v>40</v>
      </c>
      <c r="C43" s="217" t="s">
        <v>74</v>
      </c>
      <c r="D43" s="218">
        <v>45533</v>
      </c>
      <c r="E43" s="217">
        <v>287.95</v>
      </c>
      <c r="F43" s="217">
        <v>292.8</v>
      </c>
      <c r="G43" s="219">
        <v>282.3</v>
      </c>
      <c r="H43" s="219">
        <v>276.64999999999998</v>
      </c>
      <c r="I43" s="219">
        <v>266.14999999999998</v>
      </c>
      <c r="J43" s="219">
        <v>298.45000000000005</v>
      </c>
      <c r="K43" s="219">
        <v>308.95000000000005</v>
      </c>
      <c r="L43" s="219">
        <v>314.60000000000008</v>
      </c>
      <c r="M43" s="220">
        <v>303.3</v>
      </c>
      <c r="N43" s="220">
        <v>287.14999999999998</v>
      </c>
      <c r="O43" s="220">
        <v>162831900</v>
      </c>
      <c r="P43" s="221">
        <v>1.8086566047149807E-2</v>
      </c>
    </row>
    <row r="44" spans="1:16" ht="12.75" customHeight="1">
      <c r="A44" s="213">
        <v>34</v>
      </c>
      <c r="B44" s="225" t="s">
        <v>57</v>
      </c>
      <c r="C44" s="217" t="s">
        <v>75</v>
      </c>
      <c r="D44" s="218">
        <v>45533</v>
      </c>
      <c r="E44" s="217">
        <v>543.20000000000005</v>
      </c>
      <c r="F44" s="217">
        <v>545.56666666666672</v>
      </c>
      <c r="G44" s="219">
        <v>539.18333333333339</v>
      </c>
      <c r="H44" s="219">
        <v>535.16666666666663</v>
      </c>
      <c r="I44" s="219">
        <v>528.7833333333333</v>
      </c>
      <c r="J44" s="219">
        <v>549.58333333333348</v>
      </c>
      <c r="K44" s="219">
        <v>555.96666666666692</v>
      </c>
      <c r="L44" s="219">
        <v>559.98333333333358</v>
      </c>
      <c r="M44" s="220">
        <v>551.95000000000005</v>
      </c>
      <c r="N44" s="220">
        <v>541.54999999999995</v>
      </c>
      <c r="O44" s="220">
        <v>15682920</v>
      </c>
      <c r="P44" s="221">
        <v>-9.2561707805203473E-3</v>
      </c>
    </row>
    <row r="45" spans="1:16" ht="12.75" customHeight="1">
      <c r="A45" s="213">
        <v>35</v>
      </c>
      <c r="B45" s="225" t="s">
        <v>54</v>
      </c>
      <c r="C45" s="217" t="s">
        <v>76</v>
      </c>
      <c r="D45" s="218">
        <v>45533</v>
      </c>
      <c r="E45" s="217">
        <v>1524.65</v>
      </c>
      <c r="F45" s="217">
        <v>1553.3166666666666</v>
      </c>
      <c r="G45" s="219">
        <v>1489.5333333333333</v>
      </c>
      <c r="H45" s="219">
        <v>1454.4166666666667</v>
      </c>
      <c r="I45" s="219">
        <v>1390.6333333333334</v>
      </c>
      <c r="J45" s="219">
        <v>1588.4333333333332</v>
      </c>
      <c r="K45" s="219">
        <v>1652.2166666666665</v>
      </c>
      <c r="L45" s="219">
        <v>1687.333333333333</v>
      </c>
      <c r="M45" s="220">
        <v>1617.1</v>
      </c>
      <c r="N45" s="220">
        <v>1518.2</v>
      </c>
      <c r="O45" s="220">
        <v>8620000</v>
      </c>
      <c r="P45" s="221">
        <v>2.1085050935797205E-2</v>
      </c>
    </row>
    <row r="46" spans="1:16" ht="12.75" customHeight="1">
      <c r="A46" s="213">
        <v>36</v>
      </c>
      <c r="B46" s="225" t="s">
        <v>77</v>
      </c>
      <c r="C46" s="217" t="s">
        <v>78</v>
      </c>
      <c r="D46" s="218">
        <v>45533</v>
      </c>
      <c r="E46" s="217">
        <v>1443.15</v>
      </c>
      <c r="F46" s="217">
        <v>1453.9166666666667</v>
      </c>
      <c r="G46" s="219">
        <v>1419.5333333333335</v>
      </c>
      <c r="H46" s="219">
        <v>1395.9166666666667</v>
      </c>
      <c r="I46" s="219">
        <v>1361.5333333333335</v>
      </c>
      <c r="J46" s="219">
        <v>1477.5333333333335</v>
      </c>
      <c r="K46" s="219">
        <v>1511.9166666666667</v>
      </c>
      <c r="L46" s="219">
        <v>1535.5333333333335</v>
      </c>
      <c r="M46" s="220">
        <v>1488.3</v>
      </c>
      <c r="N46" s="220">
        <v>1430.3</v>
      </c>
      <c r="O46" s="220">
        <v>42240325</v>
      </c>
      <c r="P46" s="221">
        <v>5.4724511832479677E-3</v>
      </c>
    </row>
    <row r="47" spans="1:16" ht="12.75" customHeight="1">
      <c r="A47" s="213">
        <v>37</v>
      </c>
      <c r="B47" s="225" t="s">
        <v>40</v>
      </c>
      <c r="C47" s="217" t="s">
        <v>79</v>
      </c>
      <c r="D47" s="218">
        <v>45533</v>
      </c>
      <c r="E47" s="217">
        <v>287.85000000000002</v>
      </c>
      <c r="F47" s="217">
        <v>292.28333333333336</v>
      </c>
      <c r="G47" s="219">
        <v>281.7166666666667</v>
      </c>
      <c r="H47" s="219">
        <v>275.58333333333331</v>
      </c>
      <c r="I47" s="219">
        <v>265.01666666666665</v>
      </c>
      <c r="J47" s="219">
        <v>298.41666666666674</v>
      </c>
      <c r="K47" s="219">
        <v>308.98333333333346</v>
      </c>
      <c r="L47" s="219">
        <v>315.11666666666679</v>
      </c>
      <c r="M47" s="220">
        <v>302.85000000000002</v>
      </c>
      <c r="N47" s="220">
        <v>286.14999999999998</v>
      </c>
      <c r="O47" s="220">
        <v>78731625</v>
      </c>
      <c r="P47" s="221">
        <v>-2.3333333333333333E-4</v>
      </c>
    </row>
    <row r="48" spans="1:16" ht="12.75" customHeight="1">
      <c r="A48" s="213">
        <v>38</v>
      </c>
      <c r="B48" s="225" t="s">
        <v>42</v>
      </c>
      <c r="C48" s="217" t="s">
        <v>80</v>
      </c>
      <c r="D48" s="218">
        <v>45533</v>
      </c>
      <c r="E48" s="217">
        <v>335.5</v>
      </c>
      <c r="F48" s="217">
        <v>339.75</v>
      </c>
      <c r="G48" s="219">
        <v>328.65</v>
      </c>
      <c r="H48" s="219">
        <v>321.79999999999995</v>
      </c>
      <c r="I48" s="219">
        <v>310.69999999999993</v>
      </c>
      <c r="J48" s="219">
        <v>346.6</v>
      </c>
      <c r="K48" s="219">
        <v>357.70000000000005</v>
      </c>
      <c r="L48" s="219">
        <v>364.55000000000007</v>
      </c>
      <c r="M48" s="220">
        <v>350.85</v>
      </c>
      <c r="N48" s="220">
        <v>332.9</v>
      </c>
      <c r="O48" s="220">
        <v>48862500</v>
      </c>
      <c r="P48" s="221">
        <v>6.0740206928501569E-3</v>
      </c>
    </row>
    <row r="49" spans="1:16" ht="12.75" customHeight="1">
      <c r="A49" s="213">
        <v>39</v>
      </c>
      <c r="B49" s="225" t="s">
        <v>54</v>
      </c>
      <c r="C49" s="217" t="s">
        <v>81</v>
      </c>
      <c r="D49" s="218">
        <v>45533</v>
      </c>
      <c r="E49" s="217">
        <v>32256.85</v>
      </c>
      <c r="F49" s="217">
        <v>32533.583333333332</v>
      </c>
      <c r="G49" s="219">
        <v>31878.666666666664</v>
      </c>
      <c r="H49" s="219">
        <v>31500.483333333334</v>
      </c>
      <c r="I49" s="219">
        <v>30845.566666666666</v>
      </c>
      <c r="J49" s="219">
        <v>32911.766666666663</v>
      </c>
      <c r="K49" s="219">
        <v>33566.683333333327</v>
      </c>
      <c r="L49" s="219">
        <v>33944.866666666661</v>
      </c>
      <c r="M49" s="220">
        <v>33188.5</v>
      </c>
      <c r="N49" s="220">
        <v>32155.4</v>
      </c>
      <c r="O49" s="220">
        <v>334800</v>
      </c>
      <c r="P49" s="221">
        <v>3.389176252605574E-2</v>
      </c>
    </row>
    <row r="50" spans="1:16" ht="12.75" customHeight="1">
      <c r="A50" s="213">
        <v>40</v>
      </c>
      <c r="B50" s="225" t="s">
        <v>82</v>
      </c>
      <c r="C50" s="217" t="s">
        <v>83</v>
      </c>
      <c r="D50" s="218">
        <v>45533</v>
      </c>
      <c r="E50" s="217">
        <v>335.55</v>
      </c>
      <c r="F50" s="217">
        <v>340</v>
      </c>
      <c r="G50" s="219">
        <v>329.45</v>
      </c>
      <c r="H50" s="219">
        <v>323.34999999999997</v>
      </c>
      <c r="I50" s="219">
        <v>312.79999999999995</v>
      </c>
      <c r="J50" s="219">
        <v>346.1</v>
      </c>
      <c r="K50" s="219">
        <v>356.65</v>
      </c>
      <c r="L50" s="219">
        <v>362.75000000000006</v>
      </c>
      <c r="M50" s="220">
        <v>350.55</v>
      </c>
      <c r="N50" s="220">
        <v>333.9</v>
      </c>
      <c r="O50" s="220">
        <v>65455200</v>
      </c>
      <c r="P50" s="221">
        <v>-4.4351968460822431E-3</v>
      </c>
    </row>
    <row r="51" spans="1:16" ht="12.75" customHeight="1">
      <c r="A51" s="213">
        <v>41</v>
      </c>
      <c r="B51" s="225" t="s">
        <v>57</v>
      </c>
      <c r="C51" s="222" t="s">
        <v>84</v>
      </c>
      <c r="D51" s="218">
        <v>45533</v>
      </c>
      <c r="E51" s="217">
        <v>5875.55</v>
      </c>
      <c r="F51" s="217">
        <v>5838.416666666667</v>
      </c>
      <c r="G51" s="219">
        <v>5737.2833333333338</v>
      </c>
      <c r="H51" s="219">
        <v>5599.0166666666664</v>
      </c>
      <c r="I51" s="219">
        <v>5497.8833333333332</v>
      </c>
      <c r="J51" s="219">
        <v>5976.6833333333343</v>
      </c>
      <c r="K51" s="219">
        <v>6077.8166666666675</v>
      </c>
      <c r="L51" s="219">
        <v>6216.0833333333348</v>
      </c>
      <c r="M51" s="220">
        <v>5939.55</v>
      </c>
      <c r="N51" s="220">
        <v>5700.15</v>
      </c>
      <c r="O51" s="220">
        <v>2635400</v>
      </c>
      <c r="P51" s="221">
        <v>2.8488916640649391E-2</v>
      </c>
    </row>
    <row r="52" spans="1:16" ht="12.75" customHeight="1">
      <c r="A52" s="213">
        <v>42</v>
      </c>
      <c r="B52" s="225" t="s">
        <v>85</v>
      </c>
      <c r="C52" s="217" t="s">
        <v>86</v>
      </c>
      <c r="D52" s="218">
        <v>45533</v>
      </c>
      <c r="E52" s="217">
        <v>581.25</v>
      </c>
      <c r="F52" s="217">
        <v>587.23333333333335</v>
      </c>
      <c r="G52" s="219">
        <v>564.56666666666672</v>
      </c>
      <c r="H52" s="219">
        <v>547.88333333333333</v>
      </c>
      <c r="I52" s="219">
        <v>525.2166666666667</v>
      </c>
      <c r="J52" s="219">
        <v>603.91666666666674</v>
      </c>
      <c r="K52" s="219">
        <v>626.58333333333326</v>
      </c>
      <c r="L52" s="219">
        <v>643.26666666666677</v>
      </c>
      <c r="M52" s="220">
        <v>609.9</v>
      </c>
      <c r="N52" s="220">
        <v>570.54999999999995</v>
      </c>
      <c r="O52" s="220">
        <v>12930000</v>
      </c>
      <c r="P52" s="221">
        <v>-4.3921916592724049E-2</v>
      </c>
    </row>
    <row r="53" spans="1:16" ht="12.75" customHeight="1">
      <c r="A53" s="213">
        <v>43</v>
      </c>
      <c r="B53" s="225" t="s">
        <v>61</v>
      </c>
      <c r="C53" s="224" t="s">
        <v>87</v>
      </c>
      <c r="D53" s="218">
        <v>45533</v>
      </c>
      <c r="E53" s="217">
        <v>105.5</v>
      </c>
      <c r="F53" s="217">
        <v>106.45</v>
      </c>
      <c r="G53" s="219">
        <v>104.2</v>
      </c>
      <c r="H53" s="219">
        <v>102.9</v>
      </c>
      <c r="I53" s="219">
        <v>100.65</v>
      </c>
      <c r="J53" s="219">
        <v>107.75</v>
      </c>
      <c r="K53" s="219">
        <v>110</v>
      </c>
      <c r="L53" s="219">
        <v>111.3</v>
      </c>
      <c r="M53" s="220">
        <v>108.7</v>
      </c>
      <c r="N53" s="220">
        <v>105.15</v>
      </c>
      <c r="O53" s="220">
        <v>285957000</v>
      </c>
      <c r="P53" s="221">
        <v>-7.1480465912020438E-3</v>
      </c>
    </row>
    <row r="54" spans="1:16" ht="12.75" customHeight="1">
      <c r="A54" s="213">
        <v>44</v>
      </c>
      <c r="B54" s="225" t="s">
        <v>66</v>
      </c>
      <c r="C54" s="222" t="s">
        <v>88</v>
      </c>
      <c r="D54" s="218">
        <v>45533</v>
      </c>
      <c r="E54" s="217">
        <v>770.6</v>
      </c>
      <c r="F54" s="217">
        <v>782.11666666666667</v>
      </c>
      <c r="G54" s="219">
        <v>756.73333333333335</v>
      </c>
      <c r="H54" s="219">
        <v>742.86666666666667</v>
      </c>
      <c r="I54" s="219">
        <v>717.48333333333335</v>
      </c>
      <c r="J54" s="219">
        <v>795.98333333333335</v>
      </c>
      <c r="K54" s="219">
        <v>821.36666666666679</v>
      </c>
      <c r="L54" s="219">
        <v>835.23333333333335</v>
      </c>
      <c r="M54" s="220">
        <v>807.5</v>
      </c>
      <c r="N54" s="220">
        <v>768.25</v>
      </c>
      <c r="O54" s="220">
        <v>5902650</v>
      </c>
      <c r="P54" s="221">
        <v>5.2686489306207618E-2</v>
      </c>
    </row>
    <row r="55" spans="1:16" ht="12.75" customHeight="1">
      <c r="A55" s="213">
        <v>45</v>
      </c>
      <c r="B55" s="225" t="s">
        <v>838</v>
      </c>
      <c r="C55" s="217" t="s">
        <v>89</v>
      </c>
      <c r="D55" s="218">
        <v>45533</v>
      </c>
      <c r="E55" s="217">
        <v>493</v>
      </c>
      <c r="F55" s="217">
        <v>499.59999999999997</v>
      </c>
      <c r="G55" s="219">
        <v>482.4</v>
      </c>
      <c r="H55" s="219">
        <v>471.8</v>
      </c>
      <c r="I55" s="219">
        <v>454.6</v>
      </c>
      <c r="J55" s="219">
        <v>510.19999999999993</v>
      </c>
      <c r="K55" s="219">
        <v>527.39999999999986</v>
      </c>
      <c r="L55" s="219">
        <v>537.99999999999989</v>
      </c>
      <c r="M55" s="220">
        <v>516.79999999999995</v>
      </c>
      <c r="N55" s="220">
        <v>489</v>
      </c>
      <c r="O55" s="220">
        <v>15323500</v>
      </c>
      <c r="P55" s="221">
        <v>-5.0953165450694282E-2</v>
      </c>
    </row>
    <row r="56" spans="1:16" ht="12.75" customHeight="1">
      <c r="A56" s="213">
        <v>46</v>
      </c>
      <c r="B56" s="225" t="s">
        <v>66</v>
      </c>
      <c r="C56" s="217" t="s">
        <v>90</v>
      </c>
      <c r="D56" s="218">
        <v>45533</v>
      </c>
      <c r="E56" s="217">
        <v>1341.15</v>
      </c>
      <c r="F56" s="217">
        <v>1355.4166666666667</v>
      </c>
      <c r="G56" s="219">
        <v>1323.3833333333334</v>
      </c>
      <c r="H56" s="219">
        <v>1305.6166666666668</v>
      </c>
      <c r="I56" s="219">
        <v>1273.5833333333335</v>
      </c>
      <c r="J56" s="219">
        <v>1373.1833333333334</v>
      </c>
      <c r="K56" s="219">
        <v>1405.2166666666667</v>
      </c>
      <c r="L56" s="219">
        <v>1422.9833333333333</v>
      </c>
      <c r="M56" s="220">
        <v>1387.45</v>
      </c>
      <c r="N56" s="220">
        <v>1337.65</v>
      </c>
      <c r="O56" s="220">
        <v>9460000</v>
      </c>
      <c r="P56" s="221">
        <v>-6.4329788630694499E-3</v>
      </c>
    </row>
    <row r="57" spans="1:16" ht="12.75" customHeight="1">
      <c r="A57" s="213">
        <v>47</v>
      </c>
      <c r="B57" s="225" t="s">
        <v>42</v>
      </c>
      <c r="C57" s="217" t="s">
        <v>91</v>
      </c>
      <c r="D57" s="218">
        <v>45533</v>
      </c>
      <c r="E57" s="217">
        <v>1535.95</v>
      </c>
      <c r="F57" s="217">
        <v>1530.9333333333332</v>
      </c>
      <c r="G57" s="219">
        <v>1515.6166666666663</v>
      </c>
      <c r="H57" s="219">
        <v>1495.2833333333331</v>
      </c>
      <c r="I57" s="219">
        <v>1479.9666666666662</v>
      </c>
      <c r="J57" s="219">
        <v>1551.2666666666664</v>
      </c>
      <c r="K57" s="219">
        <v>1566.5833333333335</v>
      </c>
      <c r="L57" s="219">
        <v>1586.9166666666665</v>
      </c>
      <c r="M57" s="220">
        <v>1546.25</v>
      </c>
      <c r="N57" s="220">
        <v>1510.6</v>
      </c>
      <c r="O57" s="220">
        <v>11172200</v>
      </c>
      <c r="P57" s="221">
        <v>-3.7356482777933353E-2</v>
      </c>
    </row>
    <row r="58" spans="1:16" ht="12.75" customHeight="1">
      <c r="A58" s="213">
        <v>48</v>
      </c>
      <c r="B58" s="225" t="s">
        <v>129</v>
      </c>
      <c r="C58" s="217" t="s">
        <v>92</v>
      </c>
      <c r="D58" s="218">
        <v>45533</v>
      </c>
      <c r="E58" s="217">
        <v>497.2</v>
      </c>
      <c r="F58" s="217">
        <v>502.14999999999992</v>
      </c>
      <c r="G58" s="219">
        <v>490.69999999999982</v>
      </c>
      <c r="H58" s="219">
        <v>484.19999999999987</v>
      </c>
      <c r="I58" s="219">
        <v>472.74999999999977</v>
      </c>
      <c r="J58" s="219">
        <v>508.64999999999986</v>
      </c>
      <c r="K58" s="219">
        <v>520.1</v>
      </c>
      <c r="L58" s="219">
        <v>526.59999999999991</v>
      </c>
      <c r="M58" s="220">
        <v>513.6</v>
      </c>
      <c r="N58" s="220">
        <v>495.65</v>
      </c>
      <c r="O58" s="220">
        <v>56139300</v>
      </c>
      <c r="P58" s="221">
        <v>3.0015382883727911E-3</v>
      </c>
    </row>
    <row r="59" spans="1:16" ht="12.75" customHeight="1">
      <c r="A59" s="213">
        <v>49</v>
      </c>
      <c r="B59" s="225" t="s">
        <v>85</v>
      </c>
      <c r="C59" s="217" t="s">
        <v>93</v>
      </c>
      <c r="D59" s="218">
        <v>45533</v>
      </c>
      <c r="E59" s="217">
        <v>5926.95</v>
      </c>
      <c r="F59" s="217">
        <v>5987.1333333333341</v>
      </c>
      <c r="G59" s="219">
        <v>5841.6666666666679</v>
      </c>
      <c r="H59" s="219">
        <v>5756.3833333333341</v>
      </c>
      <c r="I59" s="219">
        <v>5610.9166666666679</v>
      </c>
      <c r="J59" s="219">
        <v>6072.4166666666679</v>
      </c>
      <c r="K59" s="219">
        <v>6217.8833333333332</v>
      </c>
      <c r="L59" s="219">
        <v>6303.1666666666679</v>
      </c>
      <c r="M59" s="220">
        <v>6132.6</v>
      </c>
      <c r="N59" s="220">
        <v>5901.85</v>
      </c>
      <c r="O59" s="220">
        <v>1920150</v>
      </c>
      <c r="P59" s="221">
        <v>7.6353904282115866E-3</v>
      </c>
    </row>
    <row r="60" spans="1:16" ht="12.75" customHeight="1">
      <c r="A60" s="213">
        <v>50</v>
      </c>
      <c r="B60" s="225" t="s">
        <v>57</v>
      </c>
      <c r="C60" s="217" t="s">
        <v>94</v>
      </c>
      <c r="D60" s="218">
        <v>45533</v>
      </c>
      <c r="E60" s="217">
        <v>3399.55</v>
      </c>
      <c r="F60" s="217">
        <v>3402.5500000000006</v>
      </c>
      <c r="G60" s="219">
        <v>3366.8000000000011</v>
      </c>
      <c r="H60" s="219">
        <v>3334.0500000000006</v>
      </c>
      <c r="I60" s="219">
        <v>3298.3000000000011</v>
      </c>
      <c r="J60" s="219">
        <v>3435.3000000000011</v>
      </c>
      <c r="K60" s="219">
        <v>3471.05</v>
      </c>
      <c r="L60" s="219">
        <v>3503.8000000000011</v>
      </c>
      <c r="M60" s="220">
        <v>3438.3</v>
      </c>
      <c r="N60" s="220">
        <v>3369.8</v>
      </c>
      <c r="O60" s="220">
        <v>2891350</v>
      </c>
      <c r="P60" s="221">
        <v>-2.4151672503320855E-3</v>
      </c>
    </row>
    <row r="61" spans="1:16" ht="12.75" customHeight="1">
      <c r="A61" s="213">
        <v>51</v>
      </c>
      <c r="B61" s="225" t="s">
        <v>114</v>
      </c>
      <c r="C61" s="224" t="s">
        <v>95</v>
      </c>
      <c r="D61" s="218">
        <v>45533</v>
      </c>
      <c r="E61" s="217">
        <v>981.85</v>
      </c>
      <c r="F61" s="217">
        <v>989.55000000000007</v>
      </c>
      <c r="G61" s="219">
        <v>969.30000000000018</v>
      </c>
      <c r="H61" s="219">
        <v>956.75000000000011</v>
      </c>
      <c r="I61" s="219">
        <v>936.50000000000023</v>
      </c>
      <c r="J61" s="219">
        <v>1002.1000000000001</v>
      </c>
      <c r="K61" s="219">
        <v>1022.3499999999999</v>
      </c>
      <c r="L61" s="219">
        <v>1034.9000000000001</v>
      </c>
      <c r="M61" s="220">
        <v>1009.8</v>
      </c>
      <c r="N61" s="220">
        <v>977</v>
      </c>
      <c r="O61" s="220">
        <v>21401000</v>
      </c>
      <c r="P61" s="221">
        <v>-7.2366284733497242E-3</v>
      </c>
    </row>
    <row r="62" spans="1:16" ht="12.75" customHeight="1">
      <c r="A62" s="213">
        <v>52</v>
      </c>
      <c r="B62" s="225" t="s">
        <v>838</v>
      </c>
      <c r="C62" s="222" t="s">
        <v>96</v>
      </c>
      <c r="D62" s="218">
        <v>45533</v>
      </c>
      <c r="E62" s="217">
        <v>1609.95</v>
      </c>
      <c r="F62" s="217">
        <v>1624.4833333333336</v>
      </c>
      <c r="G62" s="219">
        <v>1588.5666666666671</v>
      </c>
      <c r="H62" s="219">
        <v>1567.1833333333334</v>
      </c>
      <c r="I62" s="219">
        <v>1531.2666666666669</v>
      </c>
      <c r="J62" s="219">
        <v>1645.8666666666672</v>
      </c>
      <c r="K62" s="219">
        <v>1681.7833333333338</v>
      </c>
      <c r="L62" s="219">
        <v>1703.1666666666674</v>
      </c>
      <c r="M62" s="220">
        <v>1660.4</v>
      </c>
      <c r="N62" s="220">
        <v>1603.1</v>
      </c>
      <c r="O62" s="220">
        <v>3811500</v>
      </c>
      <c r="P62" s="221">
        <v>-2.0683453237410072E-2</v>
      </c>
    </row>
    <row r="63" spans="1:16" ht="12.75" customHeight="1">
      <c r="A63" s="213">
        <v>53</v>
      </c>
      <c r="B63" s="225" t="s">
        <v>40</v>
      </c>
      <c r="C63" s="217" t="s">
        <v>97</v>
      </c>
      <c r="D63" s="218">
        <v>45533</v>
      </c>
      <c r="E63" s="217">
        <v>418.2</v>
      </c>
      <c r="F63" s="217">
        <v>424.18333333333334</v>
      </c>
      <c r="G63" s="219">
        <v>410.41666666666669</v>
      </c>
      <c r="H63" s="219">
        <v>402.63333333333333</v>
      </c>
      <c r="I63" s="219">
        <v>388.86666666666667</v>
      </c>
      <c r="J63" s="219">
        <v>431.9666666666667</v>
      </c>
      <c r="K63" s="219">
        <v>445.73333333333335</v>
      </c>
      <c r="L63" s="219">
        <v>453.51666666666671</v>
      </c>
      <c r="M63" s="220">
        <v>437.95</v>
      </c>
      <c r="N63" s="220">
        <v>416.4</v>
      </c>
      <c r="O63" s="220">
        <v>19773000</v>
      </c>
      <c r="P63" s="221">
        <v>5.3079527775235658E-3</v>
      </c>
    </row>
    <row r="64" spans="1:16" ht="12.75" customHeight="1">
      <c r="A64" s="213">
        <v>54</v>
      </c>
      <c r="B64" s="225" t="s">
        <v>61</v>
      </c>
      <c r="C64" s="217" t="s">
        <v>98</v>
      </c>
      <c r="D64" s="218">
        <v>45533</v>
      </c>
      <c r="E64" s="217">
        <v>161.63999999999999</v>
      </c>
      <c r="F64" s="217">
        <v>162.93999999999997</v>
      </c>
      <c r="G64" s="219">
        <v>159.70999999999995</v>
      </c>
      <c r="H64" s="219">
        <v>157.77999999999997</v>
      </c>
      <c r="I64" s="219">
        <v>154.54999999999995</v>
      </c>
      <c r="J64" s="219">
        <v>164.86999999999995</v>
      </c>
      <c r="K64" s="219">
        <v>168.09999999999997</v>
      </c>
      <c r="L64" s="219">
        <v>170.02999999999994</v>
      </c>
      <c r="M64" s="220">
        <v>166.17</v>
      </c>
      <c r="N64" s="220">
        <v>161.01</v>
      </c>
      <c r="O64" s="220">
        <v>30005000</v>
      </c>
      <c r="P64" s="221">
        <v>1.867255134951621E-2</v>
      </c>
    </row>
    <row r="65" spans="1:16" ht="12.75" customHeight="1">
      <c r="A65" s="213">
        <v>55</v>
      </c>
      <c r="B65" s="225" t="s">
        <v>40</v>
      </c>
      <c r="C65" s="217" t="s">
        <v>99</v>
      </c>
      <c r="D65" s="218">
        <v>45533</v>
      </c>
      <c r="E65" s="217">
        <v>3542</v>
      </c>
      <c r="F65" s="217">
        <v>3556.1333333333332</v>
      </c>
      <c r="G65" s="219">
        <v>3497.3666666666663</v>
      </c>
      <c r="H65" s="219">
        <v>3452.7333333333331</v>
      </c>
      <c r="I65" s="219">
        <v>3393.9666666666662</v>
      </c>
      <c r="J65" s="219">
        <v>3600.7666666666664</v>
      </c>
      <c r="K65" s="219">
        <v>3659.5333333333328</v>
      </c>
      <c r="L65" s="219">
        <v>3704.1666666666665</v>
      </c>
      <c r="M65" s="220">
        <v>3614.9</v>
      </c>
      <c r="N65" s="220">
        <v>3511.5</v>
      </c>
      <c r="O65" s="220">
        <v>6064800</v>
      </c>
      <c r="P65" s="221">
        <v>2.7777777777777779E-3</v>
      </c>
    </row>
    <row r="66" spans="1:16" ht="12.75" customHeight="1">
      <c r="A66" s="213">
        <v>56</v>
      </c>
      <c r="B66" s="225" t="s">
        <v>57</v>
      </c>
      <c r="C66" s="222" t="s">
        <v>100</v>
      </c>
      <c r="D66" s="218">
        <v>45533</v>
      </c>
      <c r="E66" s="217">
        <v>632.20000000000005</v>
      </c>
      <c r="F66" s="217">
        <v>636.46666666666658</v>
      </c>
      <c r="G66" s="219">
        <v>626.28333333333319</v>
      </c>
      <c r="H66" s="219">
        <v>620.36666666666656</v>
      </c>
      <c r="I66" s="219">
        <v>610.18333333333317</v>
      </c>
      <c r="J66" s="219">
        <v>642.38333333333321</v>
      </c>
      <c r="K66" s="219">
        <v>652.56666666666661</v>
      </c>
      <c r="L66" s="219">
        <v>658.48333333333323</v>
      </c>
      <c r="M66" s="220">
        <v>646.65</v>
      </c>
      <c r="N66" s="220">
        <v>630.54999999999995</v>
      </c>
      <c r="O66" s="220">
        <v>16416250</v>
      </c>
      <c r="P66" s="221">
        <v>-2.4306874287884543E-3</v>
      </c>
    </row>
    <row r="67" spans="1:16" ht="12.75" customHeight="1">
      <c r="A67" s="213">
        <v>57</v>
      </c>
      <c r="B67" s="225" t="s">
        <v>47</v>
      </c>
      <c r="C67" s="217" t="s">
        <v>101</v>
      </c>
      <c r="D67" s="218">
        <v>45533</v>
      </c>
      <c r="E67" s="217">
        <v>1739.65</v>
      </c>
      <c r="F67" s="217">
        <v>1757.5</v>
      </c>
      <c r="G67" s="219">
        <v>1713.15</v>
      </c>
      <c r="H67" s="219">
        <v>1686.65</v>
      </c>
      <c r="I67" s="219">
        <v>1642.3000000000002</v>
      </c>
      <c r="J67" s="219">
        <v>1784</v>
      </c>
      <c r="K67" s="219">
        <v>1828.35</v>
      </c>
      <c r="L67" s="219">
        <v>1854.85</v>
      </c>
      <c r="M67" s="220">
        <v>1801.85</v>
      </c>
      <c r="N67" s="220">
        <v>1731</v>
      </c>
      <c r="O67" s="220">
        <v>4257275</v>
      </c>
      <c r="P67" s="221">
        <v>2.7545466613566973E-2</v>
      </c>
    </row>
    <row r="68" spans="1:16" ht="12.75" customHeight="1">
      <c r="A68" s="213">
        <v>58</v>
      </c>
      <c r="B68" s="225" t="s">
        <v>838</v>
      </c>
      <c r="C68" s="222" t="s">
        <v>102</v>
      </c>
      <c r="D68" s="218">
        <v>45533</v>
      </c>
      <c r="E68" s="217">
        <v>3018.9</v>
      </c>
      <c r="F68" s="217">
        <v>3008.3833333333337</v>
      </c>
      <c r="G68" s="219">
        <v>2942.8166666666675</v>
      </c>
      <c r="H68" s="219">
        <v>2866.733333333334</v>
      </c>
      <c r="I68" s="219">
        <v>2801.1666666666679</v>
      </c>
      <c r="J68" s="219">
        <v>3084.4666666666672</v>
      </c>
      <c r="K68" s="219">
        <v>3150.0333333333338</v>
      </c>
      <c r="L68" s="219">
        <v>3226.1166666666668</v>
      </c>
      <c r="M68" s="220">
        <v>3073.95</v>
      </c>
      <c r="N68" s="220">
        <v>2932.3</v>
      </c>
      <c r="O68" s="220">
        <v>2099400</v>
      </c>
      <c r="P68" s="221">
        <v>0.11026495319689036</v>
      </c>
    </row>
    <row r="69" spans="1:16" ht="12.75" customHeight="1">
      <c r="A69" s="213">
        <v>59</v>
      </c>
      <c r="B69" s="225" t="s">
        <v>42</v>
      </c>
      <c r="C69" s="217" t="s">
        <v>103</v>
      </c>
      <c r="D69" s="218">
        <v>45533</v>
      </c>
      <c r="E69" s="217">
        <v>4851.1499999999996</v>
      </c>
      <c r="F69" s="217">
        <v>4887</v>
      </c>
      <c r="G69" s="219">
        <v>4802.2</v>
      </c>
      <c r="H69" s="219">
        <v>4753.25</v>
      </c>
      <c r="I69" s="219">
        <v>4668.45</v>
      </c>
      <c r="J69" s="219">
        <v>4935.95</v>
      </c>
      <c r="K69" s="219">
        <v>5020.7499999999991</v>
      </c>
      <c r="L69" s="219">
        <v>5069.7</v>
      </c>
      <c r="M69" s="220">
        <v>4971.8</v>
      </c>
      <c r="N69" s="220">
        <v>4838.05</v>
      </c>
      <c r="O69" s="220">
        <v>2926400</v>
      </c>
      <c r="P69" s="221">
        <v>-4.0989206175707062E-4</v>
      </c>
    </row>
    <row r="70" spans="1:16" ht="12.75" customHeight="1">
      <c r="A70" s="213">
        <v>60</v>
      </c>
      <c r="B70" s="225" t="s">
        <v>40</v>
      </c>
      <c r="C70" s="224" t="s">
        <v>104</v>
      </c>
      <c r="D70" s="218">
        <v>45533</v>
      </c>
      <c r="E70" s="217">
        <v>11167.3</v>
      </c>
      <c r="F70" s="217">
        <v>11297.550000000001</v>
      </c>
      <c r="G70" s="219">
        <v>10996.100000000002</v>
      </c>
      <c r="H70" s="219">
        <v>10824.900000000001</v>
      </c>
      <c r="I70" s="219">
        <v>10523.450000000003</v>
      </c>
      <c r="J70" s="219">
        <v>11468.750000000002</v>
      </c>
      <c r="K70" s="219">
        <v>11770.200000000003</v>
      </c>
      <c r="L70" s="219">
        <v>11941.400000000001</v>
      </c>
      <c r="M70" s="220">
        <v>11599</v>
      </c>
      <c r="N70" s="220">
        <v>11126.35</v>
      </c>
      <c r="O70" s="220">
        <v>2055600</v>
      </c>
      <c r="P70" s="221">
        <v>-2.3467933491686462E-2</v>
      </c>
    </row>
    <row r="71" spans="1:16" ht="12.75" customHeight="1">
      <c r="A71" s="213">
        <v>61</v>
      </c>
      <c r="B71" s="225" t="s">
        <v>105</v>
      </c>
      <c r="C71" s="217" t="s">
        <v>106</v>
      </c>
      <c r="D71" s="218">
        <v>45533</v>
      </c>
      <c r="E71" s="217">
        <v>825.2</v>
      </c>
      <c r="F71" s="217">
        <v>832.15</v>
      </c>
      <c r="G71" s="219">
        <v>815.34999999999991</v>
      </c>
      <c r="H71" s="219">
        <v>805.49999999999989</v>
      </c>
      <c r="I71" s="219">
        <v>788.69999999999982</v>
      </c>
      <c r="J71" s="219">
        <v>842</v>
      </c>
      <c r="K71" s="219">
        <v>858.8</v>
      </c>
      <c r="L71" s="219">
        <v>868.65000000000009</v>
      </c>
      <c r="M71" s="220">
        <v>848.95</v>
      </c>
      <c r="N71" s="220">
        <v>822.3</v>
      </c>
      <c r="O71" s="220">
        <v>38671875</v>
      </c>
      <c r="P71" s="221">
        <v>1.0738081376544409E-2</v>
      </c>
    </row>
    <row r="72" spans="1:16" ht="12.75" customHeight="1">
      <c r="A72" s="213">
        <v>62</v>
      </c>
      <c r="B72" s="225" t="s">
        <v>42</v>
      </c>
      <c r="C72" s="217" t="s">
        <v>107</v>
      </c>
      <c r="D72" s="218">
        <v>45533</v>
      </c>
      <c r="E72" s="217">
        <v>6839.3</v>
      </c>
      <c r="F72" s="217">
        <v>6867.4000000000005</v>
      </c>
      <c r="G72" s="219">
        <v>6796.2000000000007</v>
      </c>
      <c r="H72" s="219">
        <v>6753.1</v>
      </c>
      <c r="I72" s="219">
        <v>6681.9000000000005</v>
      </c>
      <c r="J72" s="219">
        <v>6910.5000000000009</v>
      </c>
      <c r="K72" s="219">
        <v>6981.7</v>
      </c>
      <c r="L72" s="219">
        <v>7024.8000000000011</v>
      </c>
      <c r="M72" s="220">
        <v>6938.6</v>
      </c>
      <c r="N72" s="220">
        <v>6824.3</v>
      </c>
      <c r="O72" s="220">
        <v>2554500</v>
      </c>
      <c r="P72" s="221">
        <v>-1.9621012233149437E-2</v>
      </c>
    </row>
    <row r="73" spans="1:16" ht="12.75" customHeight="1">
      <c r="A73" s="213">
        <v>63</v>
      </c>
      <c r="B73" s="225" t="s">
        <v>54</v>
      </c>
      <c r="C73" s="217" t="s">
        <v>108</v>
      </c>
      <c r="D73" s="218">
        <v>45533</v>
      </c>
      <c r="E73" s="217">
        <v>4614.95</v>
      </c>
      <c r="F73" s="217">
        <v>4638.4000000000005</v>
      </c>
      <c r="G73" s="219">
        <v>4567.8000000000011</v>
      </c>
      <c r="H73" s="219">
        <v>4520.6500000000005</v>
      </c>
      <c r="I73" s="219">
        <v>4450.0500000000011</v>
      </c>
      <c r="J73" s="219">
        <v>4685.5500000000011</v>
      </c>
      <c r="K73" s="219">
        <v>4756.1500000000015</v>
      </c>
      <c r="L73" s="219">
        <v>4803.3000000000011</v>
      </c>
      <c r="M73" s="220">
        <v>4709</v>
      </c>
      <c r="N73" s="220">
        <v>4591.25</v>
      </c>
      <c r="O73" s="220">
        <v>3939775</v>
      </c>
      <c r="P73" s="221">
        <v>-1.8998649178613446E-2</v>
      </c>
    </row>
    <row r="74" spans="1:16" ht="12.75" customHeight="1">
      <c r="A74" s="213">
        <v>64</v>
      </c>
      <c r="B74" s="225" t="s">
        <v>54</v>
      </c>
      <c r="C74" s="217" t="s">
        <v>109</v>
      </c>
      <c r="D74" s="218">
        <v>45533</v>
      </c>
      <c r="E74" s="217">
        <v>3721.35</v>
      </c>
      <c r="F74" s="217">
        <v>3772.3166666666662</v>
      </c>
      <c r="G74" s="219">
        <v>3654.1833333333325</v>
      </c>
      <c r="H74" s="219">
        <v>3587.0166666666664</v>
      </c>
      <c r="I74" s="219">
        <v>3468.8833333333328</v>
      </c>
      <c r="J74" s="219">
        <v>3839.4833333333322</v>
      </c>
      <c r="K74" s="219">
        <v>3957.6166666666663</v>
      </c>
      <c r="L74" s="219">
        <v>4024.7833333333319</v>
      </c>
      <c r="M74" s="220">
        <v>3890.45</v>
      </c>
      <c r="N74" s="220">
        <v>3705.15</v>
      </c>
      <c r="O74" s="220">
        <v>1845250</v>
      </c>
      <c r="P74" s="221">
        <v>3.8898862956313583E-3</v>
      </c>
    </row>
    <row r="75" spans="1:16" ht="12.75" customHeight="1">
      <c r="A75" s="213">
        <v>65</v>
      </c>
      <c r="B75" s="225" t="s">
        <v>54</v>
      </c>
      <c r="C75" s="217" t="s">
        <v>110</v>
      </c>
      <c r="D75" s="218">
        <v>45533</v>
      </c>
      <c r="E75" s="217">
        <v>484.45</v>
      </c>
      <c r="F75" s="217">
        <v>489.81666666666666</v>
      </c>
      <c r="G75" s="219">
        <v>477.13333333333333</v>
      </c>
      <c r="H75" s="219">
        <v>469.81666666666666</v>
      </c>
      <c r="I75" s="219">
        <v>457.13333333333333</v>
      </c>
      <c r="J75" s="219">
        <v>497.13333333333333</v>
      </c>
      <c r="K75" s="219">
        <v>509.81666666666661</v>
      </c>
      <c r="L75" s="219">
        <v>517.13333333333333</v>
      </c>
      <c r="M75" s="220">
        <v>502.5</v>
      </c>
      <c r="N75" s="220">
        <v>482.5</v>
      </c>
      <c r="O75" s="220">
        <v>33166800</v>
      </c>
      <c r="P75" s="221">
        <v>-3.9461592518514515E-3</v>
      </c>
    </row>
    <row r="76" spans="1:16" ht="12.75" customHeight="1">
      <c r="A76" s="213">
        <v>66</v>
      </c>
      <c r="B76" s="225" t="s">
        <v>61</v>
      </c>
      <c r="C76" s="217" t="s">
        <v>111</v>
      </c>
      <c r="D76" s="218">
        <v>45533</v>
      </c>
      <c r="E76" s="217">
        <v>191.63</v>
      </c>
      <c r="F76" s="217">
        <v>192.63333333333333</v>
      </c>
      <c r="G76" s="219">
        <v>189.76666666666665</v>
      </c>
      <c r="H76" s="219">
        <v>187.90333333333334</v>
      </c>
      <c r="I76" s="219">
        <v>185.03666666666666</v>
      </c>
      <c r="J76" s="219">
        <v>194.49666666666664</v>
      </c>
      <c r="K76" s="219">
        <v>197.36333333333332</v>
      </c>
      <c r="L76" s="219">
        <v>199.22666666666663</v>
      </c>
      <c r="M76" s="220">
        <v>195.5</v>
      </c>
      <c r="N76" s="220">
        <v>190.77</v>
      </c>
      <c r="O76" s="220">
        <v>94550000</v>
      </c>
      <c r="P76" s="221">
        <v>2.7661540133688385E-2</v>
      </c>
    </row>
    <row r="77" spans="1:16" ht="12.75" customHeight="1">
      <c r="A77" s="213">
        <v>67</v>
      </c>
      <c r="B77" s="225" t="s">
        <v>82</v>
      </c>
      <c r="C77" s="217" t="s">
        <v>112</v>
      </c>
      <c r="D77" s="218">
        <v>45533</v>
      </c>
      <c r="E77" s="217">
        <v>224.3</v>
      </c>
      <c r="F77" s="217">
        <v>226.31000000000003</v>
      </c>
      <c r="G77" s="219">
        <v>221.42000000000007</v>
      </c>
      <c r="H77" s="219">
        <v>218.54000000000005</v>
      </c>
      <c r="I77" s="219">
        <v>213.65000000000009</v>
      </c>
      <c r="J77" s="219">
        <v>229.19000000000005</v>
      </c>
      <c r="K77" s="219">
        <v>234.07999999999998</v>
      </c>
      <c r="L77" s="219">
        <v>236.96000000000004</v>
      </c>
      <c r="M77" s="220">
        <v>231.2</v>
      </c>
      <c r="N77" s="220">
        <v>223.43</v>
      </c>
      <c r="O77" s="220">
        <v>119238225</v>
      </c>
      <c r="P77" s="221">
        <v>-1.4817614817614818E-2</v>
      </c>
    </row>
    <row r="78" spans="1:16" ht="12.75" customHeight="1">
      <c r="A78" s="213">
        <v>68</v>
      </c>
      <c r="B78" s="225" t="s">
        <v>42</v>
      </c>
      <c r="C78" s="217" t="s">
        <v>113</v>
      </c>
      <c r="D78" s="218">
        <v>45533</v>
      </c>
      <c r="E78" s="217">
        <v>1432.6</v>
      </c>
      <c r="F78" s="217">
        <v>1443.4333333333334</v>
      </c>
      <c r="G78" s="219">
        <v>1414.1666666666667</v>
      </c>
      <c r="H78" s="219">
        <v>1395.7333333333333</v>
      </c>
      <c r="I78" s="219">
        <v>1366.4666666666667</v>
      </c>
      <c r="J78" s="219">
        <v>1461.8666666666668</v>
      </c>
      <c r="K78" s="219">
        <v>1491.1333333333332</v>
      </c>
      <c r="L78" s="219">
        <v>1509.5666666666668</v>
      </c>
      <c r="M78" s="220">
        <v>1472.7</v>
      </c>
      <c r="N78" s="220">
        <v>1425</v>
      </c>
      <c r="O78" s="220">
        <v>4893025</v>
      </c>
      <c r="P78" s="221">
        <v>3.0696395846059866E-2</v>
      </c>
    </row>
    <row r="79" spans="1:16" ht="12.75" customHeight="1">
      <c r="A79" s="213">
        <v>69</v>
      </c>
      <c r="B79" s="225" t="s">
        <v>114</v>
      </c>
      <c r="C79" s="217" t="s">
        <v>115</v>
      </c>
      <c r="D79" s="218">
        <v>45533</v>
      </c>
      <c r="E79" s="217">
        <v>92.55</v>
      </c>
      <c r="F79" s="217">
        <v>93.699999999999989</v>
      </c>
      <c r="G79" s="219">
        <v>91.049999999999983</v>
      </c>
      <c r="H79" s="219">
        <v>89.55</v>
      </c>
      <c r="I79" s="219">
        <v>86.899999999999991</v>
      </c>
      <c r="J79" s="219">
        <v>95.199999999999974</v>
      </c>
      <c r="K79" s="219">
        <v>97.84999999999998</v>
      </c>
      <c r="L79" s="219">
        <v>99.349999999999966</v>
      </c>
      <c r="M79" s="220">
        <v>96.35</v>
      </c>
      <c r="N79" s="220">
        <v>92.2</v>
      </c>
      <c r="O79" s="220">
        <v>220972500</v>
      </c>
      <c r="P79" s="221">
        <v>-1.5685291906790279E-2</v>
      </c>
    </row>
    <row r="80" spans="1:16" ht="12.75" customHeight="1">
      <c r="A80" s="213">
        <v>70</v>
      </c>
      <c r="B80" s="225" t="s">
        <v>838</v>
      </c>
      <c r="C80" s="223" t="s">
        <v>116</v>
      </c>
      <c r="D80" s="218">
        <v>45533</v>
      </c>
      <c r="E80" s="217">
        <v>644.54999999999995</v>
      </c>
      <c r="F80" s="217">
        <v>653.69999999999993</v>
      </c>
      <c r="G80" s="219">
        <v>632.84999999999991</v>
      </c>
      <c r="H80" s="219">
        <v>621.15</v>
      </c>
      <c r="I80" s="219">
        <v>600.29999999999995</v>
      </c>
      <c r="J80" s="219">
        <v>665.39999999999986</v>
      </c>
      <c r="K80" s="219">
        <v>686.25</v>
      </c>
      <c r="L80" s="219">
        <v>697.94999999999982</v>
      </c>
      <c r="M80" s="220">
        <v>674.55</v>
      </c>
      <c r="N80" s="220">
        <v>642</v>
      </c>
      <c r="O80" s="220">
        <v>7748000</v>
      </c>
      <c r="P80" s="221">
        <v>-2.2309711286089239E-2</v>
      </c>
    </row>
    <row r="81" spans="1:16" ht="12.75" customHeight="1">
      <c r="A81" s="213">
        <v>71</v>
      </c>
      <c r="B81" s="225" t="s">
        <v>57</v>
      </c>
      <c r="C81" s="217" t="s">
        <v>117</v>
      </c>
      <c r="D81" s="218">
        <v>45533</v>
      </c>
      <c r="E81" s="217">
        <v>1466.65</v>
      </c>
      <c r="F81" s="217">
        <v>1468.4166666666667</v>
      </c>
      <c r="G81" s="219">
        <v>1452.4333333333334</v>
      </c>
      <c r="H81" s="219">
        <v>1438.2166666666667</v>
      </c>
      <c r="I81" s="219">
        <v>1422.2333333333333</v>
      </c>
      <c r="J81" s="219">
        <v>1482.6333333333334</v>
      </c>
      <c r="K81" s="219">
        <v>1498.6166666666666</v>
      </c>
      <c r="L81" s="219">
        <v>1512.8333333333335</v>
      </c>
      <c r="M81" s="220">
        <v>1484.4</v>
      </c>
      <c r="N81" s="220">
        <v>1454.2</v>
      </c>
      <c r="O81" s="220">
        <v>7710500</v>
      </c>
      <c r="P81" s="221">
        <v>0.10926485397784491</v>
      </c>
    </row>
    <row r="82" spans="1:16" ht="12.75" customHeight="1">
      <c r="A82" s="213">
        <v>72</v>
      </c>
      <c r="B82" s="225" t="s">
        <v>105</v>
      </c>
      <c r="C82" s="217" t="s">
        <v>118</v>
      </c>
      <c r="D82" s="218">
        <v>45533</v>
      </c>
      <c r="E82" s="217">
        <v>2935.4</v>
      </c>
      <c r="F82" s="217">
        <v>2947.4166666666665</v>
      </c>
      <c r="G82" s="219">
        <v>2886.833333333333</v>
      </c>
      <c r="H82" s="219">
        <v>2838.2666666666664</v>
      </c>
      <c r="I82" s="219">
        <v>2777.6833333333329</v>
      </c>
      <c r="J82" s="219">
        <v>2995.9833333333331</v>
      </c>
      <c r="K82" s="219">
        <v>3056.5666666666662</v>
      </c>
      <c r="L82" s="219">
        <v>3105.1333333333332</v>
      </c>
      <c r="M82" s="220">
        <v>3008</v>
      </c>
      <c r="N82" s="220">
        <v>2898.85</v>
      </c>
      <c r="O82" s="220">
        <v>5198175</v>
      </c>
      <c r="P82" s="221">
        <v>-3.6612318085150745E-2</v>
      </c>
    </row>
    <row r="83" spans="1:16" ht="12.75" customHeight="1">
      <c r="A83" s="213">
        <v>73</v>
      </c>
      <c r="B83" s="225" t="s">
        <v>42</v>
      </c>
      <c r="C83" s="217" t="s">
        <v>119</v>
      </c>
      <c r="D83" s="218">
        <v>45533</v>
      </c>
      <c r="E83" s="217">
        <v>649.85</v>
      </c>
      <c r="F83" s="217">
        <v>650.25</v>
      </c>
      <c r="G83" s="219">
        <v>642.70000000000005</v>
      </c>
      <c r="H83" s="219">
        <v>635.55000000000007</v>
      </c>
      <c r="I83" s="219">
        <v>628.00000000000011</v>
      </c>
      <c r="J83" s="219">
        <v>657.4</v>
      </c>
      <c r="K83" s="219">
        <v>664.94999999999993</v>
      </c>
      <c r="L83" s="219">
        <v>672.09999999999991</v>
      </c>
      <c r="M83" s="220">
        <v>657.8</v>
      </c>
      <c r="N83" s="220">
        <v>643.1</v>
      </c>
      <c r="O83" s="220">
        <v>9882000</v>
      </c>
      <c r="P83" s="221">
        <v>-1.7889087656529516E-2</v>
      </c>
    </row>
    <row r="84" spans="1:16" ht="12.75" customHeight="1">
      <c r="A84" s="213">
        <v>74</v>
      </c>
      <c r="B84" s="225" t="s">
        <v>47</v>
      </c>
      <c r="C84" s="217" t="s">
        <v>120</v>
      </c>
      <c r="D84" s="218">
        <v>45533</v>
      </c>
      <c r="E84" s="217">
        <v>2634.1</v>
      </c>
      <c r="F84" s="217">
        <v>2648.9833333333331</v>
      </c>
      <c r="G84" s="219">
        <v>2610.1166666666663</v>
      </c>
      <c r="H84" s="219">
        <v>2586.1333333333332</v>
      </c>
      <c r="I84" s="219">
        <v>2547.2666666666664</v>
      </c>
      <c r="J84" s="219">
        <v>2672.9666666666662</v>
      </c>
      <c r="K84" s="219">
        <v>2711.833333333333</v>
      </c>
      <c r="L84" s="219">
        <v>2735.8166666666662</v>
      </c>
      <c r="M84" s="220">
        <v>2687.85</v>
      </c>
      <c r="N84" s="220">
        <v>2625</v>
      </c>
      <c r="O84" s="220">
        <v>7478250</v>
      </c>
      <c r="P84" s="221">
        <v>-2.0498379121778709E-2</v>
      </c>
    </row>
    <row r="85" spans="1:16" ht="12.75" customHeight="1">
      <c r="A85" s="213">
        <v>75</v>
      </c>
      <c r="B85" s="225" t="s">
        <v>82</v>
      </c>
      <c r="C85" s="217" t="s">
        <v>121</v>
      </c>
      <c r="D85" s="218">
        <v>45533</v>
      </c>
      <c r="E85" s="217">
        <v>643.70000000000005</v>
      </c>
      <c r="F85" s="217">
        <v>649.7833333333333</v>
      </c>
      <c r="G85" s="219">
        <v>633.91666666666663</v>
      </c>
      <c r="H85" s="219">
        <v>624.13333333333333</v>
      </c>
      <c r="I85" s="219">
        <v>608.26666666666665</v>
      </c>
      <c r="J85" s="219">
        <v>659.56666666666661</v>
      </c>
      <c r="K85" s="219">
        <v>675.43333333333339</v>
      </c>
      <c r="L85" s="219">
        <v>685.21666666666658</v>
      </c>
      <c r="M85" s="220">
        <v>665.65</v>
      </c>
      <c r="N85" s="220">
        <v>640</v>
      </c>
      <c r="O85" s="220">
        <v>9435000</v>
      </c>
      <c r="P85" s="221">
        <v>2.5235755080355955E-3</v>
      </c>
    </row>
    <row r="86" spans="1:16" ht="12.75" customHeight="1">
      <c r="A86" s="213">
        <v>76</v>
      </c>
      <c r="B86" s="225" t="s">
        <v>40</v>
      </c>
      <c r="C86" s="224" t="s">
        <v>122</v>
      </c>
      <c r="D86" s="218">
        <v>45533</v>
      </c>
      <c r="E86" s="217">
        <v>4525.95</v>
      </c>
      <c r="F86" s="217">
        <v>4592.2666666666673</v>
      </c>
      <c r="G86" s="219">
        <v>4444.5333333333347</v>
      </c>
      <c r="H86" s="219">
        <v>4363.1166666666677</v>
      </c>
      <c r="I86" s="219">
        <v>4215.383333333335</v>
      </c>
      <c r="J86" s="219">
        <v>4673.6833333333343</v>
      </c>
      <c r="K86" s="219">
        <v>4821.4166666666661</v>
      </c>
      <c r="L86" s="219">
        <v>4902.8333333333339</v>
      </c>
      <c r="M86" s="220">
        <v>4740</v>
      </c>
      <c r="N86" s="220">
        <v>4510.8500000000004</v>
      </c>
      <c r="O86" s="220">
        <v>13707600</v>
      </c>
      <c r="P86" s="221">
        <v>1.0996791680495631E-2</v>
      </c>
    </row>
    <row r="87" spans="1:16" ht="12.75" customHeight="1">
      <c r="A87" s="213">
        <v>77</v>
      </c>
      <c r="B87" s="225" t="s">
        <v>40</v>
      </c>
      <c r="C87" s="217" t="s">
        <v>123</v>
      </c>
      <c r="D87" s="218">
        <v>45533</v>
      </c>
      <c r="E87" s="217">
        <v>1793.4</v>
      </c>
      <c r="F87" s="217">
        <v>1799.9333333333334</v>
      </c>
      <c r="G87" s="219">
        <v>1780.9666666666667</v>
      </c>
      <c r="H87" s="219">
        <v>1768.5333333333333</v>
      </c>
      <c r="I87" s="219">
        <v>1749.5666666666666</v>
      </c>
      <c r="J87" s="219">
        <v>1812.3666666666668</v>
      </c>
      <c r="K87" s="219">
        <v>1831.3333333333335</v>
      </c>
      <c r="L87" s="219">
        <v>1843.7666666666669</v>
      </c>
      <c r="M87" s="220">
        <v>1818.9</v>
      </c>
      <c r="N87" s="220">
        <v>1787.5</v>
      </c>
      <c r="O87" s="220">
        <v>7742500</v>
      </c>
      <c r="P87" s="221">
        <v>-1.0037079657332823E-2</v>
      </c>
    </row>
    <row r="88" spans="1:16" ht="12.75" customHeight="1">
      <c r="A88" s="213">
        <v>78</v>
      </c>
      <c r="B88" s="225" t="s">
        <v>85</v>
      </c>
      <c r="C88" s="217" t="s">
        <v>124</v>
      </c>
      <c r="D88" s="218">
        <v>45533</v>
      </c>
      <c r="E88" s="217">
        <v>1590</v>
      </c>
      <c r="F88" s="217">
        <v>1591.9666666666665</v>
      </c>
      <c r="G88" s="219">
        <v>1572.9833333333329</v>
      </c>
      <c r="H88" s="219">
        <v>1555.9666666666665</v>
      </c>
      <c r="I88" s="219">
        <v>1536.9833333333329</v>
      </c>
      <c r="J88" s="219">
        <v>1608.9833333333329</v>
      </c>
      <c r="K88" s="219">
        <v>1627.9666666666665</v>
      </c>
      <c r="L88" s="219">
        <v>1644.9833333333329</v>
      </c>
      <c r="M88" s="220">
        <v>1610.95</v>
      </c>
      <c r="N88" s="220">
        <v>1574.95</v>
      </c>
      <c r="O88" s="220">
        <v>13660150</v>
      </c>
      <c r="P88" s="221">
        <v>-2.2809213820731096E-2</v>
      </c>
    </row>
    <row r="89" spans="1:16" ht="12.75" customHeight="1">
      <c r="A89" s="213">
        <v>79</v>
      </c>
      <c r="B89" s="225" t="s">
        <v>66</v>
      </c>
      <c r="C89" s="217" t="s">
        <v>125</v>
      </c>
      <c r="D89" s="218">
        <v>45533</v>
      </c>
      <c r="E89" s="217">
        <v>3991.25</v>
      </c>
      <c r="F89" s="217">
        <v>4030.5499999999997</v>
      </c>
      <c r="G89" s="219">
        <v>3932.3499999999995</v>
      </c>
      <c r="H89" s="219">
        <v>3873.45</v>
      </c>
      <c r="I89" s="219">
        <v>3775.2499999999995</v>
      </c>
      <c r="J89" s="219">
        <v>4089.4499999999994</v>
      </c>
      <c r="K89" s="219">
        <v>4187.6499999999996</v>
      </c>
      <c r="L89" s="219">
        <v>4246.5499999999993</v>
      </c>
      <c r="M89" s="220">
        <v>4128.75</v>
      </c>
      <c r="N89" s="220">
        <v>3971.65</v>
      </c>
      <c r="O89" s="220">
        <v>3000750</v>
      </c>
      <c r="P89" s="221">
        <v>-4.9985004498650404E-5</v>
      </c>
    </row>
    <row r="90" spans="1:16" ht="12.75" customHeight="1">
      <c r="A90" s="213">
        <v>80</v>
      </c>
      <c r="B90" s="225" t="s">
        <v>61</v>
      </c>
      <c r="C90" s="217" t="s">
        <v>126</v>
      </c>
      <c r="D90" s="218">
        <v>45533</v>
      </c>
      <c r="E90" s="217">
        <v>1609.7</v>
      </c>
      <c r="F90" s="217">
        <v>1618</v>
      </c>
      <c r="G90" s="219">
        <v>1594</v>
      </c>
      <c r="H90" s="219">
        <v>1578.3</v>
      </c>
      <c r="I90" s="219">
        <v>1554.3</v>
      </c>
      <c r="J90" s="219">
        <v>1633.7</v>
      </c>
      <c r="K90" s="219">
        <v>1657.7</v>
      </c>
      <c r="L90" s="219">
        <v>1673.4</v>
      </c>
      <c r="M90" s="220">
        <v>1642</v>
      </c>
      <c r="N90" s="220">
        <v>1602.3</v>
      </c>
      <c r="O90" s="220">
        <v>196860950</v>
      </c>
      <c r="P90" s="221">
        <v>3.8089188969709628E-2</v>
      </c>
    </row>
    <row r="91" spans="1:16" ht="12.75" customHeight="1">
      <c r="A91" s="213">
        <v>81</v>
      </c>
      <c r="B91" s="225" t="s">
        <v>66</v>
      </c>
      <c r="C91" s="217" t="s">
        <v>127</v>
      </c>
      <c r="D91" s="218">
        <v>45533</v>
      </c>
      <c r="E91" s="217">
        <v>683.3</v>
      </c>
      <c r="F91" s="217">
        <v>695.01666666666677</v>
      </c>
      <c r="G91" s="219">
        <v>669.28333333333353</v>
      </c>
      <c r="H91" s="219">
        <v>655.26666666666677</v>
      </c>
      <c r="I91" s="219">
        <v>629.53333333333353</v>
      </c>
      <c r="J91" s="219">
        <v>709.03333333333353</v>
      </c>
      <c r="K91" s="219">
        <v>734.76666666666688</v>
      </c>
      <c r="L91" s="219">
        <v>748.78333333333353</v>
      </c>
      <c r="M91" s="220">
        <v>720.75</v>
      </c>
      <c r="N91" s="220">
        <v>681</v>
      </c>
      <c r="O91" s="220">
        <v>27021500</v>
      </c>
      <c r="P91" s="221">
        <v>9.7418612298585984E-3</v>
      </c>
    </row>
    <row r="92" spans="1:16" ht="12.75" customHeight="1">
      <c r="A92" s="213">
        <v>82</v>
      </c>
      <c r="B92" s="225" t="s">
        <v>54</v>
      </c>
      <c r="C92" s="217" t="s">
        <v>128</v>
      </c>
      <c r="D92" s="218">
        <v>45533</v>
      </c>
      <c r="E92" s="217">
        <v>5196.1499999999996</v>
      </c>
      <c r="F92" s="217">
        <v>5218.916666666667</v>
      </c>
      <c r="G92" s="219">
        <v>5159.5833333333339</v>
      </c>
      <c r="H92" s="219">
        <v>5123.0166666666673</v>
      </c>
      <c r="I92" s="219">
        <v>5063.6833333333343</v>
      </c>
      <c r="J92" s="219">
        <v>5255.4833333333336</v>
      </c>
      <c r="K92" s="219">
        <v>5314.8166666666675</v>
      </c>
      <c r="L92" s="219">
        <v>5351.3833333333332</v>
      </c>
      <c r="M92" s="220">
        <v>5278.25</v>
      </c>
      <c r="N92" s="220">
        <v>5182.3500000000004</v>
      </c>
      <c r="O92" s="220">
        <v>4377750</v>
      </c>
      <c r="P92" s="221">
        <v>3.4275921165381317E-4</v>
      </c>
    </row>
    <row r="93" spans="1:16" ht="12.75" customHeight="1">
      <c r="A93" s="213">
        <v>83</v>
      </c>
      <c r="B93" s="225" t="s">
        <v>129</v>
      </c>
      <c r="C93" s="217" t="s">
        <v>130</v>
      </c>
      <c r="D93" s="218">
        <v>45533</v>
      </c>
      <c r="E93" s="217">
        <v>609.95000000000005</v>
      </c>
      <c r="F93" s="217">
        <v>614.65</v>
      </c>
      <c r="G93" s="219">
        <v>601.29999999999995</v>
      </c>
      <c r="H93" s="219">
        <v>592.65</v>
      </c>
      <c r="I93" s="219">
        <v>579.29999999999995</v>
      </c>
      <c r="J93" s="219">
        <v>623.29999999999995</v>
      </c>
      <c r="K93" s="219">
        <v>636.65000000000009</v>
      </c>
      <c r="L93" s="219">
        <v>645.29999999999995</v>
      </c>
      <c r="M93" s="220">
        <v>628</v>
      </c>
      <c r="N93" s="220">
        <v>606</v>
      </c>
      <c r="O93" s="220">
        <v>44298800</v>
      </c>
      <c r="P93" s="221">
        <v>-2.1825151477680226E-2</v>
      </c>
    </row>
    <row r="94" spans="1:16" ht="12.75" customHeight="1">
      <c r="A94" s="213">
        <v>84</v>
      </c>
      <c r="B94" s="225" t="s">
        <v>129</v>
      </c>
      <c r="C94" s="223" t="s">
        <v>131</v>
      </c>
      <c r="D94" s="218">
        <v>45533</v>
      </c>
      <c r="E94" s="217">
        <v>283.55</v>
      </c>
      <c r="F94" s="217">
        <v>286.95</v>
      </c>
      <c r="G94" s="219">
        <v>276.89999999999998</v>
      </c>
      <c r="H94" s="219">
        <v>270.25</v>
      </c>
      <c r="I94" s="219">
        <v>260.2</v>
      </c>
      <c r="J94" s="219">
        <v>293.59999999999997</v>
      </c>
      <c r="K94" s="219">
        <v>303.65000000000003</v>
      </c>
      <c r="L94" s="219">
        <v>310.29999999999995</v>
      </c>
      <c r="M94" s="220">
        <v>297</v>
      </c>
      <c r="N94" s="220">
        <v>280.3</v>
      </c>
      <c r="O94" s="220">
        <v>38663500</v>
      </c>
      <c r="P94" s="221">
        <v>-5.0809966820636265E-2</v>
      </c>
    </row>
    <row r="95" spans="1:16" ht="12.75" customHeight="1">
      <c r="A95" s="213">
        <v>85</v>
      </c>
      <c r="B95" s="225" t="s">
        <v>82</v>
      </c>
      <c r="C95" s="217" t="s">
        <v>132</v>
      </c>
      <c r="D95" s="218">
        <v>45533</v>
      </c>
      <c r="E95" s="217">
        <v>387.65</v>
      </c>
      <c r="F95" s="217">
        <v>391.7</v>
      </c>
      <c r="G95" s="219">
        <v>381.95</v>
      </c>
      <c r="H95" s="219">
        <v>376.25</v>
      </c>
      <c r="I95" s="219">
        <v>366.5</v>
      </c>
      <c r="J95" s="219">
        <v>397.4</v>
      </c>
      <c r="K95" s="219">
        <v>407.15</v>
      </c>
      <c r="L95" s="219">
        <v>412.84999999999997</v>
      </c>
      <c r="M95" s="220">
        <v>401.45</v>
      </c>
      <c r="N95" s="220">
        <v>386</v>
      </c>
      <c r="O95" s="220">
        <v>57793500</v>
      </c>
      <c r="P95" s="221">
        <v>-2.2836991132262813E-2</v>
      </c>
    </row>
    <row r="96" spans="1:16" ht="12.75" customHeight="1">
      <c r="A96" s="213">
        <v>86</v>
      </c>
      <c r="B96" s="225" t="s">
        <v>57</v>
      </c>
      <c r="C96" s="217" t="s">
        <v>133</v>
      </c>
      <c r="D96" s="218">
        <v>45533</v>
      </c>
      <c r="E96" s="217">
        <v>2756.65</v>
      </c>
      <c r="F96" s="217">
        <v>2750.6833333333329</v>
      </c>
      <c r="G96" s="219">
        <v>2722.6166666666659</v>
      </c>
      <c r="H96" s="219">
        <v>2688.583333333333</v>
      </c>
      <c r="I96" s="219">
        <v>2660.516666666666</v>
      </c>
      <c r="J96" s="219">
        <v>2784.7166666666658</v>
      </c>
      <c r="K96" s="219">
        <v>2812.7833333333324</v>
      </c>
      <c r="L96" s="219">
        <v>2846.8166666666657</v>
      </c>
      <c r="M96" s="220">
        <v>2778.75</v>
      </c>
      <c r="N96" s="220">
        <v>2716.65</v>
      </c>
      <c r="O96" s="220">
        <v>15711600</v>
      </c>
      <c r="P96" s="221">
        <v>-3.3303518754638703E-3</v>
      </c>
    </row>
    <row r="97" spans="1:16" ht="12.75" customHeight="1">
      <c r="A97" s="213">
        <v>87</v>
      </c>
      <c r="B97" s="225" t="s">
        <v>61</v>
      </c>
      <c r="C97" s="217" t="s">
        <v>134</v>
      </c>
      <c r="D97" s="218">
        <v>45533</v>
      </c>
      <c r="E97" s="217">
        <v>1162.25</v>
      </c>
      <c r="F97" s="217">
        <v>1167.2166666666667</v>
      </c>
      <c r="G97" s="219">
        <v>1151.7833333333333</v>
      </c>
      <c r="H97" s="219">
        <v>1141.3166666666666</v>
      </c>
      <c r="I97" s="219">
        <v>1125.8833333333332</v>
      </c>
      <c r="J97" s="219">
        <v>1177.6833333333334</v>
      </c>
      <c r="K97" s="219">
        <v>1193.1166666666668</v>
      </c>
      <c r="L97" s="219">
        <v>1203.5833333333335</v>
      </c>
      <c r="M97" s="220">
        <v>1182.6500000000001</v>
      </c>
      <c r="N97" s="220">
        <v>1156.75</v>
      </c>
      <c r="O97" s="220">
        <v>92203300</v>
      </c>
      <c r="P97" s="221">
        <v>2.740922740922741E-2</v>
      </c>
    </row>
    <row r="98" spans="1:16" ht="12.75" customHeight="1">
      <c r="A98" s="213">
        <v>88</v>
      </c>
      <c r="B98" s="225" t="s">
        <v>66</v>
      </c>
      <c r="C98" s="217" t="s">
        <v>135</v>
      </c>
      <c r="D98" s="218">
        <v>45533</v>
      </c>
      <c r="E98" s="217">
        <v>1920.8</v>
      </c>
      <c r="F98" s="217">
        <v>1940.1499999999999</v>
      </c>
      <c r="G98" s="219">
        <v>1895.3499999999997</v>
      </c>
      <c r="H98" s="219">
        <v>1869.8999999999999</v>
      </c>
      <c r="I98" s="219">
        <v>1825.0999999999997</v>
      </c>
      <c r="J98" s="219">
        <v>1965.5999999999997</v>
      </c>
      <c r="K98" s="219">
        <v>2010.3999999999999</v>
      </c>
      <c r="L98" s="219">
        <v>2035.8499999999997</v>
      </c>
      <c r="M98" s="220">
        <v>1984.95</v>
      </c>
      <c r="N98" s="220">
        <v>1914.7</v>
      </c>
      <c r="O98" s="220">
        <v>3958000</v>
      </c>
      <c r="P98" s="221">
        <v>3.5496957403651115E-3</v>
      </c>
    </row>
    <row r="99" spans="1:16" ht="12.75" customHeight="1">
      <c r="A99" s="213">
        <v>89</v>
      </c>
      <c r="B99" s="225" t="s">
        <v>66</v>
      </c>
      <c r="C99" s="217" t="s">
        <v>136</v>
      </c>
      <c r="D99" s="218">
        <v>45533</v>
      </c>
      <c r="E99" s="217">
        <v>704</v>
      </c>
      <c r="F99" s="217">
        <v>712.75</v>
      </c>
      <c r="G99" s="219">
        <v>692.65</v>
      </c>
      <c r="H99" s="219">
        <v>681.3</v>
      </c>
      <c r="I99" s="219">
        <v>661.19999999999993</v>
      </c>
      <c r="J99" s="219">
        <v>724.1</v>
      </c>
      <c r="K99" s="219">
        <v>744.19999999999993</v>
      </c>
      <c r="L99" s="219">
        <v>755.55000000000007</v>
      </c>
      <c r="M99" s="220">
        <v>732.85</v>
      </c>
      <c r="N99" s="220">
        <v>701.4</v>
      </c>
      <c r="O99" s="220">
        <v>9513000</v>
      </c>
      <c r="P99" s="221">
        <v>-5.9561128526645765E-3</v>
      </c>
    </row>
    <row r="100" spans="1:16" ht="12.75" customHeight="1">
      <c r="A100" s="213">
        <v>90</v>
      </c>
      <c r="B100" s="225" t="s">
        <v>77</v>
      </c>
      <c r="C100" s="217" t="s">
        <v>137</v>
      </c>
      <c r="D100" s="218">
        <v>45533</v>
      </c>
      <c r="E100" s="217">
        <v>15.27</v>
      </c>
      <c r="F100" s="217">
        <v>15.476666666666667</v>
      </c>
      <c r="G100" s="219">
        <v>15.003333333333334</v>
      </c>
      <c r="H100" s="219">
        <v>14.736666666666668</v>
      </c>
      <c r="I100" s="219">
        <v>14.263333333333335</v>
      </c>
      <c r="J100" s="219">
        <v>15.743333333333332</v>
      </c>
      <c r="K100" s="219">
        <v>16.216666666666665</v>
      </c>
      <c r="L100" s="219">
        <v>16.483333333333331</v>
      </c>
      <c r="M100" s="220">
        <v>15.95</v>
      </c>
      <c r="N100" s="220">
        <v>15.21</v>
      </c>
      <c r="O100" s="220">
        <v>4721800000</v>
      </c>
      <c r="P100" s="221">
        <v>-3.1161855861637981E-3</v>
      </c>
    </row>
    <row r="101" spans="1:16" ht="12.75" customHeight="1">
      <c r="A101" s="213">
        <v>91</v>
      </c>
      <c r="B101" s="225" t="s">
        <v>66</v>
      </c>
      <c r="C101" s="217" t="s">
        <v>138</v>
      </c>
      <c r="D101" s="218">
        <v>45533</v>
      </c>
      <c r="E101" s="217">
        <v>105.58</v>
      </c>
      <c r="F101" s="217">
        <v>106.23666666666666</v>
      </c>
      <c r="G101" s="219">
        <v>104.03333333333333</v>
      </c>
      <c r="H101" s="219">
        <v>102.48666666666666</v>
      </c>
      <c r="I101" s="219">
        <v>100.28333333333333</v>
      </c>
      <c r="J101" s="219">
        <v>107.78333333333333</v>
      </c>
      <c r="K101" s="219">
        <v>109.98666666666668</v>
      </c>
      <c r="L101" s="219">
        <v>111.53333333333333</v>
      </c>
      <c r="M101" s="220">
        <v>108.44</v>
      </c>
      <c r="N101" s="220">
        <v>104.69</v>
      </c>
      <c r="O101" s="220">
        <v>135265000</v>
      </c>
      <c r="P101" s="221">
        <v>3.9336475303373289E-3</v>
      </c>
    </row>
    <row r="102" spans="1:16" ht="12.75" customHeight="1">
      <c r="A102" s="213">
        <v>92</v>
      </c>
      <c r="B102" s="225" t="s">
        <v>61</v>
      </c>
      <c r="C102" s="223" t="s">
        <v>139</v>
      </c>
      <c r="D102" s="218">
        <v>45533</v>
      </c>
      <c r="E102" s="217">
        <v>71.55</v>
      </c>
      <c r="F102" s="217">
        <v>71.946666666666673</v>
      </c>
      <c r="G102" s="219">
        <v>70.943333333333342</v>
      </c>
      <c r="H102" s="219">
        <v>70.336666666666673</v>
      </c>
      <c r="I102" s="219">
        <v>69.333333333333343</v>
      </c>
      <c r="J102" s="219">
        <v>72.553333333333342</v>
      </c>
      <c r="K102" s="219">
        <v>73.556666666666672</v>
      </c>
      <c r="L102" s="219">
        <v>74.163333333333341</v>
      </c>
      <c r="M102" s="220">
        <v>72.95</v>
      </c>
      <c r="N102" s="220">
        <v>71.34</v>
      </c>
      <c r="O102" s="220">
        <v>504330000</v>
      </c>
      <c r="P102" s="221">
        <v>1.5019094627843439E-2</v>
      </c>
    </row>
    <row r="103" spans="1:16" ht="12.75" customHeight="1">
      <c r="A103" s="213">
        <v>93</v>
      </c>
      <c r="B103" s="225" t="s">
        <v>185</v>
      </c>
      <c r="C103" s="217" t="s">
        <v>140</v>
      </c>
      <c r="D103" s="218">
        <v>45533</v>
      </c>
      <c r="E103" s="217">
        <v>191.09</v>
      </c>
      <c r="F103" s="217">
        <v>192.91</v>
      </c>
      <c r="G103" s="219">
        <v>188.17</v>
      </c>
      <c r="H103" s="219">
        <v>185.25</v>
      </c>
      <c r="I103" s="219">
        <v>180.51</v>
      </c>
      <c r="J103" s="219">
        <v>195.82999999999998</v>
      </c>
      <c r="K103" s="219">
        <v>200.57</v>
      </c>
      <c r="L103" s="219">
        <v>203.48999999999998</v>
      </c>
      <c r="M103" s="220">
        <v>197.65</v>
      </c>
      <c r="N103" s="220">
        <v>189.99</v>
      </c>
      <c r="O103" s="220">
        <v>70297500</v>
      </c>
      <c r="P103" s="221">
        <v>4.0750610703975128E-2</v>
      </c>
    </row>
    <row r="104" spans="1:16" ht="12.75" customHeight="1">
      <c r="A104" s="213">
        <v>94</v>
      </c>
      <c r="B104" s="225" t="s">
        <v>82</v>
      </c>
      <c r="C104" s="224" t="s">
        <v>141</v>
      </c>
      <c r="D104" s="218">
        <v>45533</v>
      </c>
      <c r="E104" s="217">
        <v>538.29999999999995</v>
      </c>
      <c r="F104" s="217">
        <v>539.33333333333337</v>
      </c>
      <c r="G104" s="219">
        <v>528.41666666666674</v>
      </c>
      <c r="H104" s="219">
        <v>518.53333333333342</v>
      </c>
      <c r="I104" s="219">
        <v>507.61666666666679</v>
      </c>
      <c r="J104" s="219">
        <v>549.2166666666667</v>
      </c>
      <c r="K104" s="219">
        <v>560.13333333333344</v>
      </c>
      <c r="L104" s="219">
        <v>570.01666666666665</v>
      </c>
      <c r="M104" s="220">
        <v>550.25</v>
      </c>
      <c r="N104" s="220">
        <v>529.45000000000005</v>
      </c>
      <c r="O104" s="220">
        <v>11196625</v>
      </c>
      <c r="P104" s="221">
        <v>-4.2797750061139639E-3</v>
      </c>
    </row>
    <row r="105" spans="1:16" ht="12.75" customHeight="1">
      <c r="A105" s="213">
        <v>95</v>
      </c>
      <c r="B105" s="225" t="s">
        <v>114</v>
      </c>
      <c r="C105" s="217" t="s">
        <v>142</v>
      </c>
      <c r="D105" s="218">
        <v>45533</v>
      </c>
      <c r="E105" s="217">
        <v>600.15</v>
      </c>
      <c r="F105" s="217">
        <v>606.85</v>
      </c>
      <c r="G105" s="219">
        <v>591.30000000000007</v>
      </c>
      <c r="H105" s="219">
        <v>582.45000000000005</v>
      </c>
      <c r="I105" s="219">
        <v>566.90000000000009</v>
      </c>
      <c r="J105" s="219">
        <v>615.70000000000005</v>
      </c>
      <c r="K105" s="219">
        <v>631.25</v>
      </c>
      <c r="L105" s="219">
        <v>640.1</v>
      </c>
      <c r="M105" s="220">
        <v>622.4</v>
      </c>
      <c r="N105" s="220">
        <v>598</v>
      </c>
      <c r="O105" s="220">
        <v>18728000</v>
      </c>
      <c r="P105" s="221">
        <v>4.2529503451347137E-2</v>
      </c>
    </row>
    <row r="106" spans="1:16" ht="12.75" customHeight="1">
      <c r="A106" s="213">
        <v>96</v>
      </c>
      <c r="B106" s="225" t="s">
        <v>47</v>
      </c>
      <c r="C106" s="224" t="s">
        <v>143</v>
      </c>
      <c r="D106" s="218">
        <v>45533</v>
      </c>
      <c r="E106" s="217">
        <v>364.65</v>
      </c>
      <c r="F106" s="217">
        <v>366.83333333333331</v>
      </c>
      <c r="G106" s="219">
        <v>361.16666666666663</v>
      </c>
      <c r="H106" s="219">
        <v>357.68333333333334</v>
      </c>
      <c r="I106" s="219">
        <v>352.01666666666665</v>
      </c>
      <c r="J106" s="219">
        <v>370.31666666666661</v>
      </c>
      <c r="K106" s="219">
        <v>375.98333333333323</v>
      </c>
      <c r="L106" s="219">
        <v>379.46666666666658</v>
      </c>
      <c r="M106" s="220">
        <v>372.5</v>
      </c>
      <c r="N106" s="220">
        <v>363.35</v>
      </c>
      <c r="O106" s="220">
        <v>22509800</v>
      </c>
      <c r="P106" s="221">
        <v>-5.0868182929811691E-2</v>
      </c>
    </row>
    <row r="107" spans="1:16" ht="12.75" customHeight="1">
      <c r="A107" s="213">
        <v>97</v>
      </c>
      <c r="B107" s="225" t="s">
        <v>57</v>
      </c>
      <c r="C107" s="222" t="s">
        <v>144</v>
      </c>
      <c r="D107" s="218">
        <v>45533</v>
      </c>
      <c r="E107" s="217">
        <v>2655.15</v>
      </c>
      <c r="F107" s="217">
        <v>2647.75</v>
      </c>
      <c r="G107" s="219">
        <v>2608.5</v>
      </c>
      <c r="H107" s="219">
        <v>2561.85</v>
      </c>
      <c r="I107" s="219">
        <v>2522.6</v>
      </c>
      <c r="J107" s="219">
        <v>2694.4</v>
      </c>
      <c r="K107" s="219">
        <v>2733.65</v>
      </c>
      <c r="L107" s="219">
        <v>2780.3</v>
      </c>
      <c r="M107" s="220">
        <v>2687</v>
      </c>
      <c r="N107" s="220">
        <v>2601.1</v>
      </c>
      <c r="O107" s="220">
        <v>2004600</v>
      </c>
      <c r="P107" s="221">
        <v>-3.4113905753107833E-2</v>
      </c>
    </row>
    <row r="108" spans="1:16" ht="12.75" customHeight="1">
      <c r="A108" s="213">
        <v>98</v>
      </c>
      <c r="B108" s="225" t="s">
        <v>114</v>
      </c>
      <c r="C108" s="224" t="s">
        <v>145</v>
      </c>
      <c r="D108" s="218">
        <v>45533</v>
      </c>
      <c r="E108" s="217">
        <v>4273.2</v>
      </c>
      <c r="F108" s="217">
        <v>4295.0166666666673</v>
      </c>
      <c r="G108" s="219">
        <v>4241.0333333333347</v>
      </c>
      <c r="H108" s="219">
        <v>4208.8666666666677</v>
      </c>
      <c r="I108" s="219">
        <v>4154.883333333335</v>
      </c>
      <c r="J108" s="219">
        <v>4327.1833333333343</v>
      </c>
      <c r="K108" s="219">
        <v>4381.1666666666661</v>
      </c>
      <c r="L108" s="219">
        <v>4413.3333333333339</v>
      </c>
      <c r="M108" s="220">
        <v>4349</v>
      </c>
      <c r="N108" s="220">
        <v>4262.8500000000004</v>
      </c>
      <c r="O108" s="220">
        <v>6044400</v>
      </c>
      <c r="P108" s="221">
        <v>-3.2044198895027624E-2</v>
      </c>
    </row>
    <row r="109" spans="1:16" ht="12.75" customHeight="1">
      <c r="A109" s="213">
        <v>99</v>
      </c>
      <c r="B109" s="225" t="s">
        <v>61</v>
      </c>
      <c r="C109" s="217" t="s">
        <v>146</v>
      </c>
      <c r="D109" s="218">
        <v>45533</v>
      </c>
      <c r="E109" s="217">
        <v>1388.5</v>
      </c>
      <c r="F109" s="217">
        <v>1395.7333333333333</v>
      </c>
      <c r="G109" s="219">
        <v>1376.6166666666668</v>
      </c>
      <c r="H109" s="219">
        <v>1364.7333333333333</v>
      </c>
      <c r="I109" s="219">
        <v>1345.6166666666668</v>
      </c>
      <c r="J109" s="219">
        <v>1407.6166666666668</v>
      </c>
      <c r="K109" s="219">
        <v>1426.7333333333331</v>
      </c>
      <c r="L109" s="219">
        <v>1438.6166666666668</v>
      </c>
      <c r="M109" s="220">
        <v>1414.85</v>
      </c>
      <c r="N109" s="220">
        <v>1383.85</v>
      </c>
      <c r="O109" s="220">
        <v>30138000</v>
      </c>
      <c r="P109" s="221">
        <v>2.6615210592853818E-3</v>
      </c>
    </row>
    <row r="110" spans="1:16" ht="12.75" customHeight="1">
      <c r="A110" s="213">
        <v>100</v>
      </c>
      <c r="B110" s="225" t="s">
        <v>77</v>
      </c>
      <c r="C110" s="217" t="s">
        <v>147</v>
      </c>
      <c r="D110" s="218">
        <v>45533</v>
      </c>
      <c r="E110" s="217">
        <v>415.65</v>
      </c>
      <c r="F110" s="217">
        <v>419.38333333333338</v>
      </c>
      <c r="G110" s="219">
        <v>410.46666666666675</v>
      </c>
      <c r="H110" s="219">
        <v>405.28333333333336</v>
      </c>
      <c r="I110" s="219">
        <v>396.36666666666673</v>
      </c>
      <c r="J110" s="219">
        <v>424.56666666666678</v>
      </c>
      <c r="K110" s="219">
        <v>433.48333333333341</v>
      </c>
      <c r="L110" s="219">
        <v>438.6666666666668</v>
      </c>
      <c r="M110" s="220">
        <v>428.3</v>
      </c>
      <c r="N110" s="220">
        <v>414.2</v>
      </c>
      <c r="O110" s="220">
        <v>90572600</v>
      </c>
      <c r="P110" s="221">
        <v>-4.3001868084494896E-2</v>
      </c>
    </row>
    <row r="111" spans="1:16" ht="12.75" customHeight="1">
      <c r="A111" s="213">
        <v>101</v>
      </c>
      <c r="B111" s="225" t="s">
        <v>85</v>
      </c>
      <c r="C111" s="217" t="s">
        <v>148</v>
      </c>
      <c r="D111" s="218">
        <v>45533</v>
      </c>
      <c r="E111" s="217">
        <v>1760.05</v>
      </c>
      <c r="F111" s="217">
        <v>1772.6999999999998</v>
      </c>
      <c r="G111" s="219">
        <v>1741.7999999999997</v>
      </c>
      <c r="H111" s="219">
        <v>1723.55</v>
      </c>
      <c r="I111" s="219">
        <v>1692.6499999999999</v>
      </c>
      <c r="J111" s="219">
        <v>1790.9499999999996</v>
      </c>
      <c r="K111" s="219">
        <v>1821.8499999999997</v>
      </c>
      <c r="L111" s="219">
        <v>1840.0999999999995</v>
      </c>
      <c r="M111" s="220">
        <v>1803.6</v>
      </c>
      <c r="N111" s="220">
        <v>1754.45</v>
      </c>
      <c r="O111" s="220">
        <v>47238800</v>
      </c>
      <c r="P111" s="221">
        <v>2.7922603556476251E-2</v>
      </c>
    </row>
    <row r="112" spans="1:16" ht="12.75" customHeight="1">
      <c r="A112" s="213">
        <v>102</v>
      </c>
      <c r="B112" s="225" t="s">
        <v>82</v>
      </c>
      <c r="C112" s="217" t="s">
        <v>150</v>
      </c>
      <c r="D112" s="218">
        <v>45533</v>
      </c>
      <c r="E112" s="217">
        <v>167.6</v>
      </c>
      <c r="F112" s="217">
        <v>169.81666666666666</v>
      </c>
      <c r="G112" s="219">
        <v>164.73333333333332</v>
      </c>
      <c r="H112" s="219">
        <v>161.86666666666665</v>
      </c>
      <c r="I112" s="219">
        <v>156.7833333333333</v>
      </c>
      <c r="J112" s="219">
        <v>172.68333333333334</v>
      </c>
      <c r="K112" s="219">
        <v>177.76666666666671</v>
      </c>
      <c r="L112" s="219">
        <v>180.63333333333335</v>
      </c>
      <c r="M112" s="220">
        <v>174.9</v>
      </c>
      <c r="N112" s="220">
        <v>166.95</v>
      </c>
      <c r="O112" s="220">
        <v>200240625</v>
      </c>
      <c r="P112" s="221">
        <v>-1.0765377390299119E-2</v>
      </c>
    </row>
    <row r="113" spans="1:16" ht="12.75" customHeight="1">
      <c r="A113" s="213">
        <v>103</v>
      </c>
      <c r="B113" s="225" t="s">
        <v>42</v>
      </c>
      <c r="C113" s="217" t="s">
        <v>151</v>
      </c>
      <c r="D113" s="218">
        <v>45533</v>
      </c>
      <c r="E113" s="217">
        <v>1301.5</v>
      </c>
      <c r="F113" s="217">
        <v>1300.6833333333334</v>
      </c>
      <c r="G113" s="219">
        <v>1273.3666666666668</v>
      </c>
      <c r="H113" s="219">
        <v>1245.2333333333333</v>
      </c>
      <c r="I113" s="219">
        <v>1217.9166666666667</v>
      </c>
      <c r="J113" s="219">
        <v>1328.8166666666668</v>
      </c>
      <c r="K113" s="219">
        <v>1356.1333333333334</v>
      </c>
      <c r="L113" s="219">
        <v>1384.2666666666669</v>
      </c>
      <c r="M113" s="220">
        <v>1328</v>
      </c>
      <c r="N113" s="220">
        <v>1272.55</v>
      </c>
      <c r="O113" s="220">
        <v>2418650</v>
      </c>
      <c r="P113" s="221">
        <v>5.0536420101637496E-2</v>
      </c>
    </row>
    <row r="114" spans="1:16" ht="12.75" customHeight="1">
      <c r="A114" s="213">
        <v>104</v>
      </c>
      <c r="B114" s="225" t="s">
        <v>114</v>
      </c>
      <c r="C114" s="224" t="s">
        <v>152</v>
      </c>
      <c r="D114" s="218">
        <v>45533</v>
      </c>
      <c r="E114" s="217">
        <v>920.65</v>
      </c>
      <c r="F114" s="217">
        <v>928.16666666666663</v>
      </c>
      <c r="G114" s="219">
        <v>909.48333333333323</v>
      </c>
      <c r="H114" s="219">
        <v>898.31666666666661</v>
      </c>
      <c r="I114" s="219">
        <v>879.63333333333321</v>
      </c>
      <c r="J114" s="219">
        <v>939.33333333333326</v>
      </c>
      <c r="K114" s="219">
        <v>958.01666666666665</v>
      </c>
      <c r="L114" s="219">
        <v>969.18333333333328</v>
      </c>
      <c r="M114" s="220">
        <v>946.85</v>
      </c>
      <c r="N114" s="220">
        <v>917</v>
      </c>
      <c r="O114" s="220">
        <v>21133000</v>
      </c>
      <c r="P114" s="221">
        <v>3.4484191283393577E-3</v>
      </c>
    </row>
    <row r="115" spans="1:16" ht="12.75" customHeight="1">
      <c r="A115" s="213">
        <v>105</v>
      </c>
      <c r="B115" s="225" t="s">
        <v>57</v>
      </c>
      <c r="C115" s="217" t="s">
        <v>153</v>
      </c>
      <c r="D115" s="218">
        <v>45533</v>
      </c>
      <c r="E115" s="217">
        <v>489.05</v>
      </c>
      <c r="F115" s="217">
        <v>490.06666666666666</v>
      </c>
      <c r="G115" s="219">
        <v>485.68333333333334</v>
      </c>
      <c r="H115" s="219">
        <v>482.31666666666666</v>
      </c>
      <c r="I115" s="219">
        <v>477.93333333333334</v>
      </c>
      <c r="J115" s="219">
        <v>493.43333333333334</v>
      </c>
      <c r="K115" s="219">
        <v>497.81666666666666</v>
      </c>
      <c r="L115" s="219">
        <v>501.18333333333334</v>
      </c>
      <c r="M115" s="220">
        <v>494.45</v>
      </c>
      <c r="N115" s="220">
        <v>486.7</v>
      </c>
      <c r="O115" s="220">
        <v>118345600</v>
      </c>
      <c r="P115" s="221">
        <v>1.9124252528314366E-2</v>
      </c>
    </row>
    <row r="116" spans="1:16" ht="12.75" customHeight="1">
      <c r="A116" s="213">
        <v>106</v>
      </c>
      <c r="B116" s="225" t="s">
        <v>129</v>
      </c>
      <c r="C116" s="217" t="s">
        <v>154</v>
      </c>
      <c r="D116" s="218">
        <v>45533</v>
      </c>
      <c r="E116" s="217">
        <v>925.85</v>
      </c>
      <c r="F116" s="217">
        <v>929.13333333333321</v>
      </c>
      <c r="G116" s="219">
        <v>918.26666666666642</v>
      </c>
      <c r="H116" s="219">
        <v>910.68333333333317</v>
      </c>
      <c r="I116" s="219">
        <v>899.81666666666638</v>
      </c>
      <c r="J116" s="219">
        <v>936.71666666666647</v>
      </c>
      <c r="K116" s="219">
        <v>947.58333333333326</v>
      </c>
      <c r="L116" s="219">
        <v>955.16666666666652</v>
      </c>
      <c r="M116" s="220">
        <v>940</v>
      </c>
      <c r="N116" s="220">
        <v>921.55</v>
      </c>
      <c r="O116" s="220">
        <v>15700000</v>
      </c>
      <c r="P116" s="221">
        <v>-1.6521807219481637E-2</v>
      </c>
    </row>
    <row r="117" spans="1:16" ht="12.75" customHeight="1">
      <c r="A117" s="213">
        <v>107</v>
      </c>
      <c r="B117" s="225" t="s">
        <v>47</v>
      </c>
      <c r="C117" s="217" t="s">
        <v>155</v>
      </c>
      <c r="D117" s="218">
        <v>45533</v>
      </c>
      <c r="E117" s="217">
        <v>4160.45</v>
      </c>
      <c r="F117" s="217">
        <v>4187.4833333333336</v>
      </c>
      <c r="G117" s="219">
        <v>4119.9666666666672</v>
      </c>
      <c r="H117" s="219">
        <v>4079.4833333333336</v>
      </c>
      <c r="I117" s="219">
        <v>4011.9666666666672</v>
      </c>
      <c r="J117" s="219">
        <v>4227.9666666666672</v>
      </c>
      <c r="K117" s="219">
        <v>4295.4833333333336</v>
      </c>
      <c r="L117" s="219">
        <v>4335.9666666666672</v>
      </c>
      <c r="M117" s="220">
        <v>4255</v>
      </c>
      <c r="N117" s="220">
        <v>4147</v>
      </c>
      <c r="O117" s="220">
        <v>669875</v>
      </c>
      <c r="P117" s="221">
        <v>3.3757716049382713E-2</v>
      </c>
    </row>
    <row r="118" spans="1:16" ht="12.75" customHeight="1">
      <c r="A118" s="213">
        <v>108</v>
      </c>
      <c r="B118" s="225" t="s">
        <v>129</v>
      </c>
      <c r="C118" s="222" t="s">
        <v>156</v>
      </c>
      <c r="D118" s="218">
        <v>45533</v>
      </c>
      <c r="E118" s="217">
        <v>886.25</v>
      </c>
      <c r="F118" s="217">
        <v>885.4</v>
      </c>
      <c r="G118" s="219">
        <v>875.9</v>
      </c>
      <c r="H118" s="219">
        <v>865.55</v>
      </c>
      <c r="I118" s="219">
        <v>856.05</v>
      </c>
      <c r="J118" s="219">
        <v>895.75</v>
      </c>
      <c r="K118" s="219">
        <v>905.25</v>
      </c>
      <c r="L118" s="219">
        <v>915.6</v>
      </c>
      <c r="M118" s="220">
        <v>894.9</v>
      </c>
      <c r="N118" s="220">
        <v>875.05</v>
      </c>
      <c r="O118" s="220">
        <v>19662075</v>
      </c>
      <c r="P118" s="221">
        <v>1.5336888702987208E-2</v>
      </c>
    </row>
    <row r="119" spans="1:16" ht="12.75" customHeight="1">
      <c r="A119" s="213">
        <v>109</v>
      </c>
      <c r="B119" s="225" t="s">
        <v>57</v>
      </c>
      <c r="C119" s="217" t="s">
        <v>157</v>
      </c>
      <c r="D119" s="218">
        <v>45533</v>
      </c>
      <c r="E119" s="217">
        <v>595.25</v>
      </c>
      <c r="F119" s="217">
        <v>598.0333333333333</v>
      </c>
      <c r="G119" s="219">
        <v>589.26666666666665</v>
      </c>
      <c r="H119" s="219">
        <v>583.2833333333333</v>
      </c>
      <c r="I119" s="219">
        <v>574.51666666666665</v>
      </c>
      <c r="J119" s="219">
        <v>604.01666666666665</v>
      </c>
      <c r="K119" s="219">
        <v>612.7833333333333</v>
      </c>
      <c r="L119" s="219">
        <v>618.76666666666665</v>
      </c>
      <c r="M119" s="220">
        <v>606.79999999999995</v>
      </c>
      <c r="N119" s="220">
        <v>592.04999999999995</v>
      </c>
      <c r="O119" s="220">
        <v>21961250</v>
      </c>
      <c r="P119" s="221">
        <v>1.6077728297958477E-2</v>
      </c>
    </row>
    <row r="120" spans="1:16" ht="12.75" customHeight="1">
      <c r="A120" s="213">
        <v>110</v>
      </c>
      <c r="B120" s="225" t="s">
        <v>61</v>
      </c>
      <c r="C120" s="217" t="s">
        <v>158</v>
      </c>
      <c r="D120" s="218">
        <v>45533</v>
      </c>
      <c r="E120" s="217">
        <v>1775.15</v>
      </c>
      <c r="F120" s="217">
        <v>1780.5833333333333</v>
      </c>
      <c r="G120" s="219">
        <v>1762.1666666666665</v>
      </c>
      <c r="H120" s="219">
        <v>1749.1833333333332</v>
      </c>
      <c r="I120" s="219">
        <v>1730.7666666666664</v>
      </c>
      <c r="J120" s="219">
        <v>1793.5666666666666</v>
      </c>
      <c r="K120" s="219">
        <v>1811.9833333333331</v>
      </c>
      <c r="L120" s="219">
        <v>1824.9666666666667</v>
      </c>
      <c r="M120" s="220">
        <v>1799</v>
      </c>
      <c r="N120" s="220">
        <v>1767.6</v>
      </c>
      <c r="O120" s="220">
        <v>35216000</v>
      </c>
      <c r="P120" s="221">
        <v>2.3268788209860759E-2</v>
      </c>
    </row>
    <row r="121" spans="1:16" ht="12.75" customHeight="1">
      <c r="A121" s="213">
        <v>111</v>
      </c>
      <c r="B121" s="225" t="s">
        <v>66</v>
      </c>
      <c r="C121" s="217" t="s">
        <v>841</v>
      </c>
      <c r="D121" s="218">
        <v>45533</v>
      </c>
      <c r="E121" s="217">
        <v>168.04</v>
      </c>
      <c r="F121" s="217">
        <v>170.21</v>
      </c>
      <c r="G121" s="219">
        <v>165.31</v>
      </c>
      <c r="H121" s="219">
        <v>162.57999999999998</v>
      </c>
      <c r="I121" s="219">
        <v>157.67999999999998</v>
      </c>
      <c r="J121" s="219">
        <v>172.94000000000003</v>
      </c>
      <c r="K121" s="219">
        <v>177.84000000000006</v>
      </c>
      <c r="L121" s="219">
        <v>180.57000000000005</v>
      </c>
      <c r="M121" s="220">
        <v>175.11</v>
      </c>
      <c r="N121" s="220">
        <v>167.48</v>
      </c>
      <c r="O121" s="220">
        <v>68290910</v>
      </c>
      <c r="P121" s="221">
        <v>-9.1285769778583457E-3</v>
      </c>
    </row>
    <row r="122" spans="1:16" ht="12.75" customHeight="1">
      <c r="A122" s="213">
        <v>112</v>
      </c>
      <c r="B122" s="225" t="s">
        <v>42</v>
      </c>
      <c r="C122" s="217" t="s">
        <v>159</v>
      </c>
      <c r="D122" s="218">
        <v>45533</v>
      </c>
      <c r="E122" s="217">
        <v>3091.9</v>
      </c>
      <c r="F122" s="217">
        <v>3113.4833333333336</v>
      </c>
      <c r="G122" s="219">
        <v>3049.1166666666672</v>
      </c>
      <c r="H122" s="219">
        <v>3006.3333333333335</v>
      </c>
      <c r="I122" s="219">
        <v>2941.9666666666672</v>
      </c>
      <c r="J122" s="219">
        <v>3156.2666666666673</v>
      </c>
      <c r="K122" s="219">
        <v>3220.6333333333341</v>
      </c>
      <c r="L122" s="219">
        <v>3263.4166666666674</v>
      </c>
      <c r="M122" s="220">
        <v>3177.85</v>
      </c>
      <c r="N122" s="220">
        <v>3070.7</v>
      </c>
      <c r="O122" s="220">
        <v>1079700</v>
      </c>
      <c r="P122" s="221">
        <v>6.9221628045157454E-2</v>
      </c>
    </row>
    <row r="123" spans="1:16" ht="12.75" customHeight="1">
      <c r="A123" s="213">
        <v>113</v>
      </c>
      <c r="B123" s="225" t="s">
        <v>42</v>
      </c>
      <c r="C123" s="217" t="s">
        <v>160</v>
      </c>
      <c r="D123" s="218">
        <v>45533</v>
      </c>
      <c r="E123" s="217">
        <v>424.2</v>
      </c>
      <c r="F123" s="217">
        <v>430.73333333333335</v>
      </c>
      <c r="G123" s="219">
        <v>416.4666666666667</v>
      </c>
      <c r="H123" s="219">
        <v>408.73333333333335</v>
      </c>
      <c r="I123" s="219">
        <v>394.4666666666667</v>
      </c>
      <c r="J123" s="219">
        <v>438.4666666666667</v>
      </c>
      <c r="K123" s="219">
        <v>452.73333333333335</v>
      </c>
      <c r="L123" s="219">
        <v>460.4666666666667</v>
      </c>
      <c r="M123" s="220">
        <v>445</v>
      </c>
      <c r="N123" s="220">
        <v>423</v>
      </c>
      <c r="O123" s="220">
        <v>18564000</v>
      </c>
      <c r="P123" s="221">
        <v>2.3813988374273391E-2</v>
      </c>
    </row>
    <row r="124" spans="1:16" ht="12.75" customHeight="1">
      <c r="A124" s="213">
        <v>114</v>
      </c>
      <c r="B124" s="225" t="s">
        <v>66</v>
      </c>
      <c r="C124" s="222" t="s">
        <v>161</v>
      </c>
      <c r="D124" s="218">
        <v>45533</v>
      </c>
      <c r="E124" s="217">
        <v>646.5</v>
      </c>
      <c r="F124" s="217">
        <v>663.31666666666661</v>
      </c>
      <c r="G124" s="219">
        <v>627.83333333333326</v>
      </c>
      <c r="H124" s="219">
        <v>609.16666666666663</v>
      </c>
      <c r="I124" s="219">
        <v>573.68333333333328</v>
      </c>
      <c r="J124" s="219">
        <v>681.98333333333323</v>
      </c>
      <c r="K124" s="219">
        <v>717.46666666666658</v>
      </c>
      <c r="L124" s="219">
        <v>736.13333333333321</v>
      </c>
      <c r="M124" s="220">
        <v>698.8</v>
      </c>
      <c r="N124" s="220">
        <v>644.65</v>
      </c>
      <c r="O124" s="220">
        <v>35646000</v>
      </c>
      <c r="P124" s="221">
        <v>0.1139375</v>
      </c>
    </row>
    <row r="125" spans="1:16" ht="12.75" customHeight="1">
      <c r="A125" s="213">
        <v>115</v>
      </c>
      <c r="B125" s="225" t="s">
        <v>40</v>
      </c>
      <c r="C125" s="217" t="s">
        <v>162</v>
      </c>
      <c r="D125" s="218">
        <v>45533</v>
      </c>
      <c r="E125" s="217">
        <v>3591.05</v>
      </c>
      <c r="F125" s="217">
        <v>3594.8666666666663</v>
      </c>
      <c r="G125" s="219">
        <v>3545.8833333333328</v>
      </c>
      <c r="H125" s="219">
        <v>3500.7166666666662</v>
      </c>
      <c r="I125" s="219">
        <v>3451.7333333333327</v>
      </c>
      <c r="J125" s="219">
        <v>3640.0333333333328</v>
      </c>
      <c r="K125" s="219">
        <v>3689.0166666666664</v>
      </c>
      <c r="L125" s="219">
        <v>3734.1833333333329</v>
      </c>
      <c r="M125" s="220">
        <v>3643.85</v>
      </c>
      <c r="N125" s="220">
        <v>3549.7</v>
      </c>
      <c r="O125" s="220">
        <v>17103150</v>
      </c>
      <c r="P125" s="221">
        <v>-1.1418613119700358E-2</v>
      </c>
    </row>
    <row r="126" spans="1:16" ht="12.75" customHeight="1">
      <c r="A126" s="213">
        <v>116</v>
      </c>
      <c r="B126" s="225" t="s">
        <v>85</v>
      </c>
      <c r="C126" s="217" t="s">
        <v>163</v>
      </c>
      <c r="D126" s="218">
        <v>45533</v>
      </c>
      <c r="E126" s="217">
        <v>5472.85</v>
      </c>
      <c r="F126" s="217">
        <v>5475.166666666667</v>
      </c>
      <c r="G126" s="219">
        <v>5402.8833333333341</v>
      </c>
      <c r="H126" s="219">
        <v>5332.916666666667</v>
      </c>
      <c r="I126" s="219">
        <v>5260.6333333333341</v>
      </c>
      <c r="J126" s="219">
        <v>5545.1333333333341</v>
      </c>
      <c r="K126" s="219">
        <v>5617.416666666667</v>
      </c>
      <c r="L126" s="219">
        <v>5687.3833333333341</v>
      </c>
      <c r="M126" s="220">
        <v>5547.45</v>
      </c>
      <c r="N126" s="220">
        <v>5405.2</v>
      </c>
      <c r="O126" s="220">
        <v>3420750</v>
      </c>
      <c r="P126" s="221">
        <v>3.6528474606108618E-3</v>
      </c>
    </row>
    <row r="127" spans="1:16" ht="12.75" customHeight="1">
      <c r="A127" s="213">
        <v>117</v>
      </c>
      <c r="B127" s="225" t="s">
        <v>85</v>
      </c>
      <c r="C127" s="217" t="s">
        <v>164</v>
      </c>
      <c r="D127" s="218">
        <v>45533</v>
      </c>
      <c r="E127" s="217">
        <v>4819.5</v>
      </c>
      <c r="F127" s="217">
        <v>4850.083333333333</v>
      </c>
      <c r="G127" s="219">
        <v>4771.7166666666662</v>
      </c>
      <c r="H127" s="219">
        <v>4723.9333333333334</v>
      </c>
      <c r="I127" s="219">
        <v>4645.5666666666666</v>
      </c>
      <c r="J127" s="219">
        <v>4897.8666666666659</v>
      </c>
      <c r="K127" s="219">
        <v>4976.2333333333327</v>
      </c>
      <c r="L127" s="219">
        <v>5024.0166666666655</v>
      </c>
      <c r="M127" s="220">
        <v>4928.45</v>
      </c>
      <c r="N127" s="220">
        <v>4802.3</v>
      </c>
      <c r="O127" s="220">
        <v>1578600</v>
      </c>
      <c r="P127" s="221">
        <v>3.6234738085860578E-2</v>
      </c>
    </row>
    <row r="128" spans="1:16" ht="12.75" customHeight="1">
      <c r="A128" s="213">
        <v>118</v>
      </c>
      <c r="B128" s="225" t="s">
        <v>42</v>
      </c>
      <c r="C128" s="217" t="s">
        <v>165</v>
      </c>
      <c r="D128" s="218">
        <v>45533</v>
      </c>
      <c r="E128" s="217">
        <v>1919.2</v>
      </c>
      <c r="F128" s="217">
        <v>1935.3833333333332</v>
      </c>
      <c r="G128" s="219">
        <v>1895.8166666666664</v>
      </c>
      <c r="H128" s="219">
        <v>1872.4333333333332</v>
      </c>
      <c r="I128" s="219">
        <v>1832.8666666666663</v>
      </c>
      <c r="J128" s="219">
        <v>1958.7666666666664</v>
      </c>
      <c r="K128" s="219">
        <v>1998.333333333333</v>
      </c>
      <c r="L128" s="219">
        <v>2021.7166666666665</v>
      </c>
      <c r="M128" s="220">
        <v>1974.95</v>
      </c>
      <c r="N128" s="220">
        <v>1912</v>
      </c>
      <c r="O128" s="220">
        <v>12184750</v>
      </c>
      <c r="P128" s="221">
        <v>4.1144641754729996E-2</v>
      </c>
    </row>
    <row r="129" spans="1:16" ht="12.75" customHeight="1">
      <c r="A129" s="213">
        <v>119</v>
      </c>
      <c r="B129" s="225" t="s">
        <v>54</v>
      </c>
      <c r="C129" s="217" t="s">
        <v>166</v>
      </c>
      <c r="D129" s="218">
        <v>45533</v>
      </c>
      <c r="E129" s="217">
        <v>2647.25</v>
      </c>
      <c r="F129" s="217">
        <v>2682.5</v>
      </c>
      <c r="G129" s="219">
        <v>2604.85</v>
      </c>
      <c r="H129" s="219">
        <v>2562.4499999999998</v>
      </c>
      <c r="I129" s="219">
        <v>2484.7999999999997</v>
      </c>
      <c r="J129" s="219">
        <v>2724.9</v>
      </c>
      <c r="K129" s="219">
        <v>2802.5499999999997</v>
      </c>
      <c r="L129" s="219">
        <v>2844.9500000000003</v>
      </c>
      <c r="M129" s="220">
        <v>2760.15</v>
      </c>
      <c r="N129" s="220">
        <v>2640.1</v>
      </c>
      <c r="O129" s="220">
        <v>15256850</v>
      </c>
      <c r="P129" s="221">
        <v>2.7822970455777984E-2</v>
      </c>
    </row>
    <row r="130" spans="1:16" ht="12.75" customHeight="1">
      <c r="A130" s="213">
        <v>120</v>
      </c>
      <c r="B130" s="225" t="s">
        <v>66</v>
      </c>
      <c r="C130" s="217" t="s">
        <v>167</v>
      </c>
      <c r="D130" s="218">
        <v>45533</v>
      </c>
      <c r="E130" s="217">
        <v>290.64999999999998</v>
      </c>
      <c r="F130" s="217">
        <v>292.01666666666665</v>
      </c>
      <c r="G130" s="219">
        <v>287.33333333333331</v>
      </c>
      <c r="H130" s="219">
        <v>284.01666666666665</v>
      </c>
      <c r="I130" s="219">
        <v>279.33333333333331</v>
      </c>
      <c r="J130" s="219">
        <v>295.33333333333331</v>
      </c>
      <c r="K130" s="219">
        <v>300.01666666666671</v>
      </c>
      <c r="L130" s="219">
        <v>303.33333333333331</v>
      </c>
      <c r="M130" s="220">
        <v>296.7</v>
      </c>
      <c r="N130" s="220">
        <v>288.7</v>
      </c>
      <c r="O130" s="220">
        <v>39918000</v>
      </c>
      <c r="P130" s="221">
        <v>1.6552918406845269E-2</v>
      </c>
    </row>
    <row r="131" spans="1:16" ht="12.75" customHeight="1">
      <c r="A131" s="213">
        <v>121</v>
      </c>
      <c r="B131" s="225" t="s">
        <v>66</v>
      </c>
      <c r="C131" s="217" t="s">
        <v>168</v>
      </c>
      <c r="D131" s="218">
        <v>45533</v>
      </c>
      <c r="E131" s="217">
        <v>196.66</v>
      </c>
      <c r="F131" s="217">
        <v>199.85999999999999</v>
      </c>
      <c r="G131" s="219">
        <v>192.48999999999998</v>
      </c>
      <c r="H131" s="219">
        <v>188.32</v>
      </c>
      <c r="I131" s="219">
        <v>180.95</v>
      </c>
      <c r="J131" s="219">
        <v>204.02999999999997</v>
      </c>
      <c r="K131" s="219">
        <v>211.39999999999998</v>
      </c>
      <c r="L131" s="219">
        <v>215.56999999999996</v>
      </c>
      <c r="M131" s="220">
        <v>207.23</v>
      </c>
      <c r="N131" s="220">
        <v>195.69</v>
      </c>
      <c r="O131" s="220">
        <v>77703000</v>
      </c>
      <c r="P131" s="221">
        <v>3.5335971539353236E-2</v>
      </c>
    </row>
    <row r="132" spans="1:16" ht="12.75" customHeight="1">
      <c r="A132" s="213">
        <v>122</v>
      </c>
      <c r="B132" s="225" t="s">
        <v>57</v>
      </c>
      <c r="C132" s="217" t="s">
        <v>169</v>
      </c>
      <c r="D132" s="218">
        <v>45533</v>
      </c>
      <c r="E132" s="217">
        <v>628.20000000000005</v>
      </c>
      <c r="F132" s="217">
        <v>640.19999999999993</v>
      </c>
      <c r="G132" s="219">
        <v>614.39999999999986</v>
      </c>
      <c r="H132" s="219">
        <v>600.59999999999991</v>
      </c>
      <c r="I132" s="219">
        <v>574.79999999999984</v>
      </c>
      <c r="J132" s="219">
        <v>653.99999999999989</v>
      </c>
      <c r="K132" s="219">
        <v>679.79999999999984</v>
      </c>
      <c r="L132" s="219">
        <v>693.59999999999991</v>
      </c>
      <c r="M132" s="220">
        <v>666</v>
      </c>
      <c r="N132" s="220">
        <v>626.4</v>
      </c>
      <c r="O132" s="220">
        <v>13065600</v>
      </c>
      <c r="P132" s="221">
        <v>4.7325894574836477E-2</v>
      </c>
    </row>
    <row r="133" spans="1:16" ht="12.75" customHeight="1">
      <c r="A133" s="213">
        <v>123</v>
      </c>
      <c r="B133" s="225" t="s">
        <v>54</v>
      </c>
      <c r="C133" s="217" t="s">
        <v>170</v>
      </c>
      <c r="D133" s="218">
        <v>45533</v>
      </c>
      <c r="E133" s="217">
        <v>12188.95</v>
      </c>
      <c r="F133" s="217">
        <v>12300.816666666666</v>
      </c>
      <c r="G133" s="219">
        <v>12043.733333333332</v>
      </c>
      <c r="H133" s="219">
        <v>11898.516666666666</v>
      </c>
      <c r="I133" s="219">
        <v>11641.433333333332</v>
      </c>
      <c r="J133" s="219">
        <v>12446.033333333331</v>
      </c>
      <c r="K133" s="219">
        <v>12703.116666666667</v>
      </c>
      <c r="L133" s="219">
        <v>12848.33333333333</v>
      </c>
      <c r="M133" s="220">
        <v>12557.9</v>
      </c>
      <c r="N133" s="220">
        <v>12155.6</v>
      </c>
      <c r="O133" s="220">
        <v>2991450</v>
      </c>
      <c r="P133" s="221">
        <v>-3.3847396043601131E-2</v>
      </c>
    </row>
    <row r="134" spans="1:16" ht="12.75" customHeight="1">
      <c r="A134" s="213">
        <v>124</v>
      </c>
      <c r="B134" s="225" t="s">
        <v>57</v>
      </c>
      <c r="C134" s="217" t="s">
        <v>884</v>
      </c>
      <c r="D134" s="218">
        <v>45533</v>
      </c>
      <c r="E134" s="217">
        <v>1416.8</v>
      </c>
      <c r="F134" s="217">
        <v>1410.1166666666668</v>
      </c>
      <c r="G134" s="219">
        <v>1387.5333333333335</v>
      </c>
      <c r="H134" s="219">
        <v>1358.2666666666667</v>
      </c>
      <c r="I134" s="219">
        <v>1335.6833333333334</v>
      </c>
      <c r="J134" s="219">
        <v>1439.3833333333337</v>
      </c>
      <c r="K134" s="219">
        <v>1461.9666666666667</v>
      </c>
      <c r="L134" s="219">
        <v>1491.2333333333338</v>
      </c>
      <c r="M134" s="220">
        <v>1432.7</v>
      </c>
      <c r="N134" s="220">
        <v>1380.85</v>
      </c>
      <c r="O134" s="220">
        <v>10710000</v>
      </c>
      <c r="P134" s="221">
        <v>4.464285714285714E-3</v>
      </c>
    </row>
    <row r="135" spans="1:16" ht="12.75" customHeight="1">
      <c r="A135" s="213">
        <v>125</v>
      </c>
      <c r="B135" s="225" t="s">
        <v>85</v>
      </c>
      <c r="C135" s="217" t="s">
        <v>172</v>
      </c>
      <c r="D135" s="218">
        <v>45533</v>
      </c>
      <c r="E135" s="217">
        <v>4169.8999999999996</v>
      </c>
      <c r="F135" s="217">
        <v>4214.1333333333332</v>
      </c>
      <c r="G135" s="219">
        <v>4110.2666666666664</v>
      </c>
      <c r="H135" s="219">
        <v>4050.6333333333332</v>
      </c>
      <c r="I135" s="219">
        <v>3946.7666666666664</v>
      </c>
      <c r="J135" s="219">
        <v>4273.7666666666664</v>
      </c>
      <c r="K135" s="219">
        <v>4377.6333333333332</v>
      </c>
      <c r="L135" s="219">
        <v>4437.2666666666664</v>
      </c>
      <c r="M135" s="220">
        <v>4318</v>
      </c>
      <c r="N135" s="220">
        <v>4154.5</v>
      </c>
      <c r="O135" s="220">
        <v>2207400</v>
      </c>
      <c r="P135" s="221">
        <v>9.9764193723925264E-4</v>
      </c>
    </row>
    <row r="136" spans="1:16" ht="12.75" customHeight="1">
      <c r="A136" s="213">
        <v>126</v>
      </c>
      <c r="B136" s="225" t="s">
        <v>42</v>
      </c>
      <c r="C136" s="224" t="s">
        <v>173</v>
      </c>
      <c r="D136" s="218">
        <v>45533</v>
      </c>
      <c r="E136" s="217">
        <v>2048.4499999999998</v>
      </c>
      <c r="F136" s="217">
        <v>2068.1666666666665</v>
      </c>
      <c r="G136" s="219">
        <v>2020.333333333333</v>
      </c>
      <c r="H136" s="219">
        <v>1992.2166666666665</v>
      </c>
      <c r="I136" s="219">
        <v>1944.383333333333</v>
      </c>
      <c r="J136" s="219">
        <v>2096.2833333333328</v>
      </c>
      <c r="K136" s="219">
        <v>2144.1166666666659</v>
      </c>
      <c r="L136" s="219">
        <v>2172.2333333333331</v>
      </c>
      <c r="M136" s="220">
        <v>2116</v>
      </c>
      <c r="N136" s="220">
        <v>2040.05</v>
      </c>
      <c r="O136" s="220">
        <v>1361600</v>
      </c>
      <c r="P136" s="221">
        <v>2.283653846153846E-2</v>
      </c>
    </row>
    <row r="137" spans="1:16" ht="12.75" customHeight="1">
      <c r="A137" s="213">
        <v>127</v>
      </c>
      <c r="B137" s="225" t="s">
        <v>66</v>
      </c>
      <c r="C137" s="224" t="s">
        <v>174</v>
      </c>
      <c r="D137" s="218">
        <v>45533</v>
      </c>
      <c r="E137" s="217">
        <v>1060.6500000000001</v>
      </c>
      <c r="F137" s="217">
        <v>1068.1000000000001</v>
      </c>
      <c r="G137" s="219">
        <v>1049.3000000000002</v>
      </c>
      <c r="H137" s="219">
        <v>1037.95</v>
      </c>
      <c r="I137" s="219">
        <v>1019.1500000000001</v>
      </c>
      <c r="J137" s="219">
        <v>1079.4500000000003</v>
      </c>
      <c r="K137" s="219">
        <v>1098.25</v>
      </c>
      <c r="L137" s="219">
        <v>1109.6000000000004</v>
      </c>
      <c r="M137" s="220">
        <v>1086.9000000000001</v>
      </c>
      <c r="N137" s="220">
        <v>1056.75</v>
      </c>
      <c r="O137" s="220">
        <v>3496000</v>
      </c>
      <c r="P137" s="221">
        <v>2.5340215861098078E-2</v>
      </c>
    </row>
    <row r="138" spans="1:16" ht="12.75" customHeight="1">
      <c r="A138" s="213">
        <v>128</v>
      </c>
      <c r="B138" s="225" t="s">
        <v>82</v>
      </c>
      <c r="C138" s="217" t="s">
        <v>175</v>
      </c>
      <c r="D138" s="218">
        <v>45533</v>
      </c>
      <c r="E138" s="217">
        <v>1759.75</v>
      </c>
      <c r="F138" s="217">
        <v>1785</v>
      </c>
      <c r="G138" s="219">
        <v>1725</v>
      </c>
      <c r="H138" s="219">
        <v>1690.25</v>
      </c>
      <c r="I138" s="219">
        <v>1630.25</v>
      </c>
      <c r="J138" s="219">
        <v>1819.75</v>
      </c>
      <c r="K138" s="219">
        <v>1879.75</v>
      </c>
      <c r="L138" s="219">
        <v>1914.5</v>
      </c>
      <c r="M138" s="220">
        <v>1845</v>
      </c>
      <c r="N138" s="220">
        <v>1750.25</v>
      </c>
      <c r="O138" s="220">
        <v>2362800</v>
      </c>
      <c r="P138" s="221">
        <v>2.8377437325905291E-2</v>
      </c>
    </row>
    <row r="139" spans="1:16" ht="12.75" customHeight="1">
      <c r="A139" s="213">
        <v>129</v>
      </c>
      <c r="B139" s="225" t="s">
        <v>54</v>
      </c>
      <c r="C139" s="217" t="s">
        <v>176</v>
      </c>
      <c r="D139" s="218">
        <v>45533</v>
      </c>
      <c r="E139" s="217">
        <v>175.1</v>
      </c>
      <c r="F139" s="217">
        <v>178.42666666666665</v>
      </c>
      <c r="G139" s="219">
        <v>170.8533333333333</v>
      </c>
      <c r="H139" s="219">
        <v>166.60666666666665</v>
      </c>
      <c r="I139" s="219">
        <v>159.0333333333333</v>
      </c>
      <c r="J139" s="219">
        <v>182.67333333333329</v>
      </c>
      <c r="K139" s="219">
        <v>190.24666666666661</v>
      </c>
      <c r="L139" s="219">
        <v>194.49333333333328</v>
      </c>
      <c r="M139" s="220">
        <v>186</v>
      </c>
      <c r="N139" s="220">
        <v>174.18</v>
      </c>
      <c r="O139" s="220">
        <v>139926800</v>
      </c>
      <c r="P139" s="221">
        <v>5.0197165085793458E-2</v>
      </c>
    </row>
    <row r="140" spans="1:16" ht="12.75" customHeight="1">
      <c r="A140" s="213">
        <v>130</v>
      </c>
      <c r="B140" s="225" t="s">
        <v>85</v>
      </c>
      <c r="C140" s="222" t="s">
        <v>177</v>
      </c>
      <c r="D140" s="218">
        <v>45533</v>
      </c>
      <c r="E140" s="217">
        <v>2652.75</v>
      </c>
      <c r="F140" s="217">
        <v>2678.0166666666664</v>
      </c>
      <c r="G140" s="219">
        <v>2620.833333333333</v>
      </c>
      <c r="H140" s="219">
        <v>2588.9166666666665</v>
      </c>
      <c r="I140" s="219">
        <v>2531.7333333333331</v>
      </c>
      <c r="J140" s="219">
        <v>2709.9333333333329</v>
      </c>
      <c r="K140" s="219">
        <v>2767.1166666666663</v>
      </c>
      <c r="L140" s="219">
        <v>2799.0333333333328</v>
      </c>
      <c r="M140" s="220">
        <v>2735.2</v>
      </c>
      <c r="N140" s="220">
        <v>2646.1</v>
      </c>
      <c r="O140" s="220">
        <v>4613675</v>
      </c>
      <c r="P140" s="221">
        <v>-1.5549818096467551E-2</v>
      </c>
    </row>
    <row r="141" spans="1:16" ht="12.75" customHeight="1">
      <c r="A141" s="213">
        <v>131</v>
      </c>
      <c r="B141" s="225" t="s">
        <v>54</v>
      </c>
      <c r="C141" s="217" t="s">
        <v>178</v>
      </c>
      <c r="D141" s="218">
        <v>45533</v>
      </c>
      <c r="E141" s="217">
        <v>136299</v>
      </c>
      <c r="F141" s="217">
        <v>137299.66666666666</v>
      </c>
      <c r="G141" s="219">
        <v>134999.33333333331</v>
      </c>
      <c r="H141" s="219">
        <v>133699.66666666666</v>
      </c>
      <c r="I141" s="219">
        <v>131399.33333333331</v>
      </c>
      <c r="J141" s="219">
        <v>138599.33333333331</v>
      </c>
      <c r="K141" s="219">
        <v>140899.66666666663</v>
      </c>
      <c r="L141" s="219">
        <v>142199.33333333331</v>
      </c>
      <c r="M141" s="220">
        <v>139600</v>
      </c>
      <c r="N141" s="220">
        <v>136000</v>
      </c>
      <c r="O141" s="220">
        <v>60445</v>
      </c>
      <c r="P141" s="221">
        <v>7.5006250520876739E-3</v>
      </c>
    </row>
    <row r="142" spans="1:16" ht="12.75" customHeight="1">
      <c r="A142" s="213">
        <v>132</v>
      </c>
      <c r="B142" s="225" t="s">
        <v>66</v>
      </c>
      <c r="C142" s="217" t="s">
        <v>179</v>
      </c>
      <c r="D142" s="218">
        <v>45533</v>
      </c>
      <c r="E142" s="217">
        <v>1794.05</v>
      </c>
      <c r="F142" s="217">
        <v>1802.4166666666667</v>
      </c>
      <c r="G142" s="219">
        <v>1756.8333333333335</v>
      </c>
      <c r="H142" s="219">
        <v>1719.6166666666668</v>
      </c>
      <c r="I142" s="219">
        <v>1674.0333333333335</v>
      </c>
      <c r="J142" s="219">
        <v>1839.6333333333334</v>
      </c>
      <c r="K142" s="219">
        <v>1885.2166666666669</v>
      </c>
      <c r="L142" s="219">
        <v>1922.4333333333334</v>
      </c>
      <c r="M142" s="220">
        <v>1848</v>
      </c>
      <c r="N142" s="220">
        <v>1765.2</v>
      </c>
      <c r="O142" s="220">
        <v>4501750</v>
      </c>
      <c r="P142" s="221">
        <v>7.756710169908889E-3</v>
      </c>
    </row>
    <row r="143" spans="1:16" ht="12.75" customHeight="1">
      <c r="A143" s="213">
        <v>133</v>
      </c>
      <c r="B143" s="225" t="s">
        <v>129</v>
      </c>
      <c r="C143" s="217" t="s">
        <v>180</v>
      </c>
      <c r="D143" s="218">
        <v>45533</v>
      </c>
      <c r="E143" s="217">
        <v>173</v>
      </c>
      <c r="F143" s="217">
        <v>174.78666666666666</v>
      </c>
      <c r="G143" s="219">
        <v>170.42333333333332</v>
      </c>
      <c r="H143" s="219">
        <v>167.84666666666666</v>
      </c>
      <c r="I143" s="219">
        <v>163.48333333333332</v>
      </c>
      <c r="J143" s="219">
        <v>177.36333333333332</v>
      </c>
      <c r="K143" s="219">
        <v>181.72666666666666</v>
      </c>
      <c r="L143" s="219">
        <v>184.30333333333331</v>
      </c>
      <c r="M143" s="220">
        <v>179.15</v>
      </c>
      <c r="N143" s="220">
        <v>172.21</v>
      </c>
      <c r="O143" s="220">
        <v>57873750</v>
      </c>
      <c r="P143" s="221">
        <v>-1.587807677592144E-2</v>
      </c>
    </row>
    <row r="144" spans="1:16" ht="12.75" customHeight="1">
      <c r="A144" s="213">
        <v>134</v>
      </c>
      <c r="B144" s="225" t="s">
        <v>85</v>
      </c>
      <c r="C144" s="217" t="s">
        <v>181</v>
      </c>
      <c r="D144" s="218">
        <v>45533</v>
      </c>
      <c r="E144" s="217">
        <v>6836.5</v>
      </c>
      <c r="F144" s="217">
        <v>6939.2666666666664</v>
      </c>
      <c r="G144" s="219">
        <v>6713.2333333333327</v>
      </c>
      <c r="H144" s="219">
        <v>6589.9666666666662</v>
      </c>
      <c r="I144" s="219">
        <v>6363.9333333333325</v>
      </c>
      <c r="J144" s="219">
        <v>7062.5333333333328</v>
      </c>
      <c r="K144" s="219">
        <v>7288.5666666666657</v>
      </c>
      <c r="L144" s="219">
        <v>7411.833333333333</v>
      </c>
      <c r="M144" s="220">
        <v>7165.3</v>
      </c>
      <c r="N144" s="220">
        <v>6816</v>
      </c>
      <c r="O144" s="220">
        <v>1298400</v>
      </c>
      <c r="P144" s="221">
        <v>3.4778576396939484E-3</v>
      </c>
    </row>
    <row r="145" spans="1:16" ht="12.75" customHeight="1">
      <c r="A145" s="213">
        <v>135</v>
      </c>
      <c r="B145" s="225" t="s">
        <v>838</v>
      </c>
      <c r="C145" s="217" t="s">
        <v>182</v>
      </c>
      <c r="D145" s="218">
        <v>45533</v>
      </c>
      <c r="E145" s="217">
        <v>3473.1</v>
      </c>
      <c r="F145" s="217">
        <v>3512.25</v>
      </c>
      <c r="G145" s="219">
        <v>3422.85</v>
      </c>
      <c r="H145" s="219">
        <v>3372.6</v>
      </c>
      <c r="I145" s="219">
        <v>3283.2</v>
      </c>
      <c r="J145" s="219">
        <v>3562.5</v>
      </c>
      <c r="K145" s="219">
        <v>3651.8999999999996</v>
      </c>
      <c r="L145" s="219">
        <v>3702.15</v>
      </c>
      <c r="M145" s="220">
        <v>3601.65</v>
      </c>
      <c r="N145" s="220">
        <v>3462</v>
      </c>
      <c r="O145" s="220">
        <v>1801975</v>
      </c>
      <c r="P145" s="221">
        <v>-5.0092250922509227E-2</v>
      </c>
    </row>
    <row r="146" spans="1:16" ht="12.75" customHeight="1">
      <c r="A146" s="213">
        <v>136</v>
      </c>
      <c r="B146" s="225" t="s">
        <v>57</v>
      </c>
      <c r="C146" s="217" t="s">
        <v>183</v>
      </c>
      <c r="D146" s="218">
        <v>45533</v>
      </c>
      <c r="E146" s="217">
        <v>2517.8000000000002</v>
      </c>
      <c r="F146" s="217">
        <v>2521.1</v>
      </c>
      <c r="G146" s="219">
        <v>2505.1999999999998</v>
      </c>
      <c r="H146" s="219">
        <v>2492.6</v>
      </c>
      <c r="I146" s="219">
        <v>2476.6999999999998</v>
      </c>
      <c r="J146" s="219">
        <v>2533.6999999999998</v>
      </c>
      <c r="K146" s="219">
        <v>2549.6000000000004</v>
      </c>
      <c r="L146" s="219">
        <v>2562.1999999999998</v>
      </c>
      <c r="M146" s="220">
        <v>2537</v>
      </c>
      <c r="N146" s="220">
        <v>2508.5</v>
      </c>
      <c r="O146" s="220">
        <v>6585200</v>
      </c>
      <c r="P146" s="221">
        <v>-2.0263635552117118E-2</v>
      </c>
    </row>
    <row r="147" spans="1:16" ht="12.75" customHeight="1">
      <c r="A147" s="213">
        <v>137</v>
      </c>
      <c r="B147" s="225" t="s">
        <v>129</v>
      </c>
      <c r="C147" s="217" t="s">
        <v>184</v>
      </c>
      <c r="D147" s="218">
        <v>45533</v>
      </c>
      <c r="E147" s="217">
        <v>223.57</v>
      </c>
      <c r="F147" s="217">
        <v>226.22</v>
      </c>
      <c r="G147" s="219">
        <v>220.12</v>
      </c>
      <c r="H147" s="219">
        <v>216.67000000000002</v>
      </c>
      <c r="I147" s="219">
        <v>210.57000000000002</v>
      </c>
      <c r="J147" s="219">
        <v>229.67</v>
      </c>
      <c r="K147" s="219">
        <v>235.76999999999995</v>
      </c>
      <c r="L147" s="219">
        <v>239.21999999999997</v>
      </c>
      <c r="M147" s="220">
        <v>232.32</v>
      </c>
      <c r="N147" s="220">
        <v>222.77</v>
      </c>
      <c r="O147" s="220">
        <v>86323500</v>
      </c>
      <c r="P147" s="221">
        <v>-2.54783693843594E-3</v>
      </c>
    </row>
    <row r="148" spans="1:16" ht="12.75" customHeight="1">
      <c r="A148" s="213">
        <v>138</v>
      </c>
      <c r="B148" s="225" t="s">
        <v>185</v>
      </c>
      <c r="C148" s="217" t="s">
        <v>186</v>
      </c>
      <c r="D148" s="218">
        <v>45533</v>
      </c>
      <c r="E148" s="217">
        <v>412.6</v>
      </c>
      <c r="F148" s="217">
        <v>415.56666666666666</v>
      </c>
      <c r="G148" s="219">
        <v>408.2833333333333</v>
      </c>
      <c r="H148" s="219">
        <v>403.96666666666664</v>
      </c>
      <c r="I148" s="219">
        <v>396.68333333333328</v>
      </c>
      <c r="J148" s="219">
        <v>419.88333333333333</v>
      </c>
      <c r="K148" s="219">
        <v>427.16666666666674</v>
      </c>
      <c r="L148" s="219">
        <v>431.48333333333335</v>
      </c>
      <c r="M148" s="220">
        <v>422.85</v>
      </c>
      <c r="N148" s="220">
        <v>411.25</v>
      </c>
      <c r="O148" s="220">
        <v>91438500</v>
      </c>
      <c r="P148" s="221">
        <v>1.576325129555263E-2</v>
      </c>
    </row>
    <row r="149" spans="1:16" ht="12.75" customHeight="1">
      <c r="A149" s="213">
        <v>139</v>
      </c>
      <c r="B149" s="225" t="s">
        <v>105</v>
      </c>
      <c r="C149" s="217" t="s">
        <v>187</v>
      </c>
      <c r="D149" s="218">
        <v>45533</v>
      </c>
      <c r="E149" s="217">
        <v>1725.8</v>
      </c>
      <c r="F149" s="217">
        <v>1742.8666666666668</v>
      </c>
      <c r="G149" s="219">
        <v>1702.9833333333336</v>
      </c>
      <c r="H149" s="219">
        <v>1680.1666666666667</v>
      </c>
      <c r="I149" s="219">
        <v>1640.2833333333335</v>
      </c>
      <c r="J149" s="219">
        <v>1765.6833333333336</v>
      </c>
      <c r="K149" s="219">
        <v>1805.5666666666668</v>
      </c>
      <c r="L149" s="219">
        <v>1828.3833333333337</v>
      </c>
      <c r="M149" s="220">
        <v>1782.75</v>
      </c>
      <c r="N149" s="220">
        <v>1720.05</v>
      </c>
      <c r="O149" s="220">
        <v>6779500</v>
      </c>
      <c r="P149" s="221">
        <v>3.77156327011679E-2</v>
      </c>
    </row>
    <row r="150" spans="1:16" ht="12.75" customHeight="1">
      <c r="A150" s="213">
        <v>140</v>
      </c>
      <c r="B150" s="225" t="s">
        <v>85</v>
      </c>
      <c r="C150" s="222" t="s">
        <v>188</v>
      </c>
      <c r="D150" s="218">
        <v>45533</v>
      </c>
      <c r="E150" s="217">
        <v>9834.7000000000007</v>
      </c>
      <c r="F150" s="217">
        <v>9985.2833333333328</v>
      </c>
      <c r="G150" s="219">
        <v>9657.4166666666661</v>
      </c>
      <c r="H150" s="219">
        <v>9480.1333333333332</v>
      </c>
      <c r="I150" s="219">
        <v>9152.2666666666664</v>
      </c>
      <c r="J150" s="219">
        <v>10162.566666666666</v>
      </c>
      <c r="K150" s="219">
        <v>10490.433333333334</v>
      </c>
      <c r="L150" s="219">
        <v>10667.716666666665</v>
      </c>
      <c r="M150" s="220">
        <v>10313.15</v>
      </c>
      <c r="N150" s="220">
        <v>9808</v>
      </c>
      <c r="O150" s="220">
        <v>1788000</v>
      </c>
      <c r="P150" s="221">
        <v>-1.6339329922429445E-2</v>
      </c>
    </row>
    <row r="151" spans="1:16" ht="12.75" customHeight="1">
      <c r="A151" s="213">
        <v>141</v>
      </c>
      <c r="B151" s="225" t="s">
        <v>82</v>
      </c>
      <c r="C151" s="224" t="s">
        <v>189</v>
      </c>
      <c r="D151" s="218">
        <v>45533</v>
      </c>
      <c r="E151" s="217">
        <v>305.35000000000002</v>
      </c>
      <c r="F151" s="217">
        <v>310.31666666666666</v>
      </c>
      <c r="G151" s="219">
        <v>298.93333333333334</v>
      </c>
      <c r="H151" s="219">
        <v>292.51666666666665</v>
      </c>
      <c r="I151" s="219">
        <v>281.13333333333333</v>
      </c>
      <c r="J151" s="219">
        <v>316.73333333333335</v>
      </c>
      <c r="K151" s="219">
        <v>328.11666666666667</v>
      </c>
      <c r="L151" s="219">
        <v>334.53333333333336</v>
      </c>
      <c r="M151" s="220">
        <v>321.7</v>
      </c>
      <c r="N151" s="220">
        <v>303.89999999999998</v>
      </c>
      <c r="O151" s="220">
        <v>126801675</v>
      </c>
      <c r="P151" s="221">
        <v>1.1983223487118035E-2</v>
      </c>
    </row>
    <row r="152" spans="1:16" ht="12.75" customHeight="1">
      <c r="A152" s="213">
        <v>142</v>
      </c>
      <c r="B152" s="225" t="s">
        <v>45</v>
      </c>
      <c r="C152" s="217" t="s">
        <v>190</v>
      </c>
      <c r="D152" s="218">
        <v>45533</v>
      </c>
      <c r="E152" s="217">
        <v>41152.15</v>
      </c>
      <c r="F152" s="217">
        <v>41539.049999999996</v>
      </c>
      <c r="G152" s="219">
        <v>40653.249999999993</v>
      </c>
      <c r="H152" s="219">
        <v>40154.35</v>
      </c>
      <c r="I152" s="219">
        <v>39268.549999999996</v>
      </c>
      <c r="J152" s="219">
        <v>42037.94999999999</v>
      </c>
      <c r="K152" s="219">
        <v>42923.749999999993</v>
      </c>
      <c r="L152" s="219">
        <v>43422.649999999987</v>
      </c>
      <c r="M152" s="220">
        <v>42424.85</v>
      </c>
      <c r="N152" s="220">
        <v>41040.15</v>
      </c>
      <c r="O152" s="220">
        <v>182145</v>
      </c>
      <c r="P152" s="221">
        <v>1.4283327764784496E-2</v>
      </c>
    </row>
    <row r="153" spans="1:16" ht="12.75" customHeight="1">
      <c r="A153" s="213">
        <v>143</v>
      </c>
      <c r="B153" s="225" t="s">
        <v>42</v>
      </c>
      <c r="C153" s="217" t="s">
        <v>191</v>
      </c>
      <c r="D153" s="218">
        <v>45533</v>
      </c>
      <c r="E153" s="217">
        <v>983.1</v>
      </c>
      <c r="F153" s="217">
        <v>989.66666666666663</v>
      </c>
      <c r="G153" s="219">
        <v>971.38333333333321</v>
      </c>
      <c r="H153" s="219">
        <v>959.66666666666663</v>
      </c>
      <c r="I153" s="219">
        <v>941.38333333333321</v>
      </c>
      <c r="J153" s="219">
        <v>1001.3833333333332</v>
      </c>
      <c r="K153" s="219">
        <v>1019.6666666666667</v>
      </c>
      <c r="L153" s="219">
        <v>1031.3833333333332</v>
      </c>
      <c r="M153" s="220">
        <v>1007.95</v>
      </c>
      <c r="N153" s="220">
        <v>977.95</v>
      </c>
      <c r="O153" s="220">
        <v>10544250</v>
      </c>
      <c r="P153" s="221">
        <v>-4.9543492108429475E-3</v>
      </c>
    </row>
    <row r="154" spans="1:16" ht="12.75" customHeight="1">
      <c r="A154" s="213">
        <v>144</v>
      </c>
      <c r="B154" s="225" t="s">
        <v>85</v>
      </c>
      <c r="C154" s="217" t="s">
        <v>192</v>
      </c>
      <c r="D154" s="218">
        <v>45533</v>
      </c>
      <c r="E154" s="217">
        <v>4520.8999999999996</v>
      </c>
      <c r="F154" s="217">
        <v>4560.6333333333332</v>
      </c>
      <c r="G154" s="219">
        <v>4465.3666666666668</v>
      </c>
      <c r="H154" s="219">
        <v>4409.8333333333339</v>
      </c>
      <c r="I154" s="219">
        <v>4314.5666666666675</v>
      </c>
      <c r="J154" s="219">
        <v>4616.1666666666661</v>
      </c>
      <c r="K154" s="219">
        <v>4711.4333333333325</v>
      </c>
      <c r="L154" s="219">
        <v>4766.9666666666653</v>
      </c>
      <c r="M154" s="220">
        <v>4655.8999999999996</v>
      </c>
      <c r="N154" s="220">
        <v>4505.1000000000004</v>
      </c>
      <c r="O154" s="220">
        <v>2471400</v>
      </c>
      <c r="P154" s="221">
        <v>8.8994121489222727E-3</v>
      </c>
    </row>
    <row r="155" spans="1:16" ht="12.75" customHeight="1">
      <c r="A155" s="213">
        <v>145</v>
      </c>
      <c r="B155" s="225" t="s">
        <v>82</v>
      </c>
      <c r="C155" s="222" t="s">
        <v>193</v>
      </c>
      <c r="D155" s="218">
        <v>45533</v>
      </c>
      <c r="E155" s="217">
        <v>358.3</v>
      </c>
      <c r="F155" s="217">
        <v>360.93333333333334</v>
      </c>
      <c r="G155" s="219">
        <v>354.56666666666666</v>
      </c>
      <c r="H155" s="219">
        <v>350.83333333333331</v>
      </c>
      <c r="I155" s="219">
        <v>344.46666666666664</v>
      </c>
      <c r="J155" s="219">
        <v>364.66666666666669</v>
      </c>
      <c r="K155" s="219">
        <v>371.03333333333336</v>
      </c>
      <c r="L155" s="219">
        <v>374.76666666666671</v>
      </c>
      <c r="M155" s="220">
        <v>367.3</v>
      </c>
      <c r="N155" s="220">
        <v>357.2</v>
      </c>
      <c r="O155" s="220">
        <v>25710000</v>
      </c>
      <c r="P155" s="221">
        <v>-1.7765042979942695E-2</v>
      </c>
    </row>
    <row r="156" spans="1:16" ht="12.75" customHeight="1">
      <c r="A156" s="213">
        <v>146</v>
      </c>
      <c r="B156" s="225" t="s">
        <v>66</v>
      </c>
      <c r="C156" s="217" t="s">
        <v>194</v>
      </c>
      <c r="D156" s="218">
        <v>45533</v>
      </c>
      <c r="E156" s="217">
        <v>475.4</v>
      </c>
      <c r="F156" s="217">
        <v>491.98333333333329</v>
      </c>
      <c r="G156" s="219">
        <v>456.16666666666663</v>
      </c>
      <c r="H156" s="219">
        <v>436.93333333333334</v>
      </c>
      <c r="I156" s="219">
        <v>401.11666666666667</v>
      </c>
      <c r="J156" s="219">
        <v>511.21666666666658</v>
      </c>
      <c r="K156" s="219">
        <v>547.0333333333333</v>
      </c>
      <c r="L156" s="219">
        <v>566.26666666666654</v>
      </c>
      <c r="M156" s="220">
        <v>527.79999999999995</v>
      </c>
      <c r="N156" s="220">
        <v>472.75</v>
      </c>
      <c r="O156" s="220">
        <v>54278900</v>
      </c>
      <c r="P156" s="221">
        <v>1.4357902920169087E-2</v>
      </c>
    </row>
    <row r="157" spans="1:16" ht="12.75" customHeight="1">
      <c r="A157" s="213">
        <v>147</v>
      </c>
      <c r="B157" s="225" t="s">
        <v>57</v>
      </c>
      <c r="C157" s="217" t="s">
        <v>195</v>
      </c>
      <c r="D157" s="218">
        <v>45533</v>
      </c>
      <c r="E157" s="217">
        <v>3068.65</v>
      </c>
      <c r="F157" s="217">
        <v>3092.7333333333336</v>
      </c>
      <c r="G157" s="219">
        <v>3034.5666666666671</v>
      </c>
      <c r="H157" s="219">
        <v>3000.4833333333336</v>
      </c>
      <c r="I157" s="219">
        <v>2942.3166666666671</v>
      </c>
      <c r="J157" s="219">
        <v>3126.8166666666671</v>
      </c>
      <c r="K157" s="219">
        <v>3184.9833333333331</v>
      </c>
      <c r="L157" s="219">
        <v>3219.0666666666671</v>
      </c>
      <c r="M157" s="220">
        <v>3150.9</v>
      </c>
      <c r="N157" s="220">
        <v>3058.65</v>
      </c>
      <c r="O157" s="220">
        <v>2462500</v>
      </c>
      <c r="P157" s="221">
        <v>4.9323532545009055E-2</v>
      </c>
    </row>
    <row r="158" spans="1:16" ht="12.75" customHeight="1">
      <c r="A158" s="213">
        <v>148</v>
      </c>
      <c r="B158" s="225" t="s">
        <v>838</v>
      </c>
      <c r="C158" s="217" t="s">
        <v>196</v>
      </c>
      <c r="D158" s="218">
        <v>45533</v>
      </c>
      <c r="E158" s="217">
        <v>4280.6499999999996</v>
      </c>
      <c r="F158" s="217">
        <v>4292.4000000000005</v>
      </c>
      <c r="G158" s="219">
        <v>4238.4500000000007</v>
      </c>
      <c r="H158" s="219">
        <v>4196.25</v>
      </c>
      <c r="I158" s="219">
        <v>4142.3</v>
      </c>
      <c r="J158" s="219">
        <v>4334.6000000000013</v>
      </c>
      <c r="K158" s="219">
        <v>4388.55</v>
      </c>
      <c r="L158" s="219">
        <v>4430.7500000000018</v>
      </c>
      <c r="M158" s="220">
        <v>4346.3500000000004</v>
      </c>
      <c r="N158" s="220">
        <v>4250.2</v>
      </c>
      <c r="O158" s="220">
        <v>1801000</v>
      </c>
      <c r="P158" s="221">
        <v>4.5876887340301972E-2</v>
      </c>
    </row>
    <row r="159" spans="1:16" ht="12.75" customHeight="1">
      <c r="A159" s="213">
        <v>149</v>
      </c>
      <c r="B159" s="225" t="s">
        <v>61</v>
      </c>
      <c r="C159" s="217" t="s">
        <v>197</v>
      </c>
      <c r="D159" s="218">
        <v>45533</v>
      </c>
      <c r="E159" s="217">
        <v>114.21</v>
      </c>
      <c r="F159" s="217">
        <v>115.45</v>
      </c>
      <c r="G159" s="219">
        <v>112.68</v>
      </c>
      <c r="H159" s="219">
        <v>111.15</v>
      </c>
      <c r="I159" s="219">
        <v>108.38000000000001</v>
      </c>
      <c r="J159" s="219">
        <v>116.98</v>
      </c>
      <c r="K159" s="219">
        <v>119.75000000000001</v>
      </c>
      <c r="L159" s="219">
        <v>121.28</v>
      </c>
      <c r="M159" s="220">
        <v>118.22</v>
      </c>
      <c r="N159" s="220">
        <v>113.92</v>
      </c>
      <c r="O159" s="220">
        <v>272752000</v>
      </c>
      <c r="P159" s="221">
        <v>1.5548671511974265E-2</v>
      </c>
    </row>
    <row r="160" spans="1:16" ht="12.75" customHeight="1">
      <c r="A160" s="213">
        <v>150</v>
      </c>
      <c r="B160" s="225" t="s">
        <v>40</v>
      </c>
      <c r="C160" s="217" t="s">
        <v>198</v>
      </c>
      <c r="D160" s="218">
        <v>45533</v>
      </c>
      <c r="E160" s="217">
        <v>6450.7</v>
      </c>
      <c r="F160" s="217">
        <v>6503.75</v>
      </c>
      <c r="G160" s="219">
        <v>6369.45</v>
      </c>
      <c r="H160" s="219">
        <v>6288.2</v>
      </c>
      <c r="I160" s="219">
        <v>6153.9</v>
      </c>
      <c r="J160" s="219">
        <v>6585</v>
      </c>
      <c r="K160" s="219">
        <v>6719.2999999999993</v>
      </c>
      <c r="L160" s="219">
        <v>6800.55</v>
      </c>
      <c r="M160" s="220">
        <v>6638.05</v>
      </c>
      <c r="N160" s="220">
        <v>6422.5</v>
      </c>
      <c r="O160" s="220">
        <v>2938000</v>
      </c>
      <c r="P160" s="221">
        <v>8.971882378192745E-3</v>
      </c>
    </row>
    <row r="161" spans="1:16" ht="12.75" customHeight="1">
      <c r="A161" s="213">
        <v>151</v>
      </c>
      <c r="B161" s="225" t="s">
        <v>185</v>
      </c>
      <c r="C161" s="224" t="s">
        <v>199</v>
      </c>
      <c r="D161" s="218">
        <v>45533</v>
      </c>
      <c r="E161" s="217">
        <v>339.95</v>
      </c>
      <c r="F161" s="217">
        <v>342.5</v>
      </c>
      <c r="G161" s="219">
        <v>335.6</v>
      </c>
      <c r="H161" s="219">
        <v>331.25</v>
      </c>
      <c r="I161" s="219">
        <v>324.35000000000002</v>
      </c>
      <c r="J161" s="219">
        <v>346.85</v>
      </c>
      <c r="K161" s="219">
        <v>353.75</v>
      </c>
      <c r="L161" s="219">
        <v>358.1</v>
      </c>
      <c r="M161" s="220">
        <v>349.4</v>
      </c>
      <c r="N161" s="220">
        <v>338.15</v>
      </c>
      <c r="O161" s="220">
        <v>70376400</v>
      </c>
      <c r="P161" s="221">
        <v>1.5849095822074413E-2</v>
      </c>
    </row>
    <row r="162" spans="1:16" ht="12.75" customHeight="1">
      <c r="A162" s="213">
        <v>152</v>
      </c>
      <c r="B162" s="225" t="s">
        <v>200</v>
      </c>
      <c r="C162" s="217" t="s">
        <v>201</v>
      </c>
      <c r="D162" s="218">
        <v>45533</v>
      </c>
      <c r="E162" s="217">
        <v>1410.25</v>
      </c>
      <c r="F162" s="217">
        <v>1424.1166666666668</v>
      </c>
      <c r="G162" s="219">
        <v>1392.0333333333335</v>
      </c>
      <c r="H162" s="219">
        <v>1373.8166666666668</v>
      </c>
      <c r="I162" s="219">
        <v>1341.7333333333336</v>
      </c>
      <c r="J162" s="219">
        <v>1442.3333333333335</v>
      </c>
      <c r="K162" s="219">
        <v>1474.4166666666665</v>
      </c>
      <c r="L162" s="219">
        <v>1492.6333333333334</v>
      </c>
      <c r="M162" s="220">
        <v>1456.2</v>
      </c>
      <c r="N162" s="220">
        <v>1405.9</v>
      </c>
      <c r="O162" s="220">
        <v>4526654</v>
      </c>
      <c r="P162" s="221">
        <v>7.6100742888204386E-3</v>
      </c>
    </row>
    <row r="163" spans="1:16" ht="12.75" customHeight="1">
      <c r="A163" s="213">
        <v>153</v>
      </c>
      <c r="B163" s="225" t="s">
        <v>47</v>
      </c>
      <c r="C163" s="217" t="s">
        <v>202</v>
      </c>
      <c r="D163" s="218">
        <v>45533</v>
      </c>
      <c r="E163" s="217">
        <v>809.4</v>
      </c>
      <c r="F163" s="217">
        <v>814.2833333333333</v>
      </c>
      <c r="G163" s="219">
        <v>801.16666666666663</v>
      </c>
      <c r="H163" s="219">
        <v>792.93333333333328</v>
      </c>
      <c r="I163" s="219">
        <v>779.81666666666661</v>
      </c>
      <c r="J163" s="219">
        <v>822.51666666666665</v>
      </c>
      <c r="K163" s="219">
        <v>835.63333333333344</v>
      </c>
      <c r="L163" s="219">
        <v>843.86666666666667</v>
      </c>
      <c r="M163" s="220">
        <v>827.4</v>
      </c>
      <c r="N163" s="220">
        <v>806.05</v>
      </c>
      <c r="O163" s="220">
        <v>9278600</v>
      </c>
      <c r="P163" s="221">
        <v>-5.3758542141230069E-3</v>
      </c>
    </row>
    <row r="164" spans="1:16" ht="12.75" customHeight="1">
      <c r="A164" s="213">
        <v>154</v>
      </c>
      <c r="B164" s="225" t="s">
        <v>61</v>
      </c>
      <c r="C164" s="217" t="s">
        <v>203</v>
      </c>
      <c r="D164" s="218">
        <v>45533</v>
      </c>
      <c r="E164" s="217">
        <v>212.83</v>
      </c>
      <c r="F164" s="217">
        <v>214.83</v>
      </c>
      <c r="G164" s="219">
        <v>208.21000000000004</v>
      </c>
      <c r="H164" s="219">
        <v>203.59000000000003</v>
      </c>
      <c r="I164" s="219">
        <v>196.97000000000006</v>
      </c>
      <c r="J164" s="219">
        <v>219.45000000000002</v>
      </c>
      <c r="K164" s="219">
        <v>226.06999999999996</v>
      </c>
      <c r="L164" s="219">
        <v>230.69</v>
      </c>
      <c r="M164" s="220">
        <v>221.45</v>
      </c>
      <c r="N164" s="220">
        <v>210.21</v>
      </c>
      <c r="O164" s="220">
        <v>72702500</v>
      </c>
      <c r="P164" s="221">
        <v>-1.2831392783190197E-2</v>
      </c>
    </row>
    <row r="165" spans="1:16" ht="12.75" customHeight="1">
      <c r="A165" s="213">
        <v>155</v>
      </c>
      <c r="B165" s="225" t="s">
        <v>66</v>
      </c>
      <c r="C165" s="217" t="s">
        <v>204</v>
      </c>
      <c r="D165" s="218">
        <v>45533</v>
      </c>
      <c r="E165" s="217">
        <v>565.15</v>
      </c>
      <c r="F165" s="217">
        <v>579.01666666666665</v>
      </c>
      <c r="G165" s="219">
        <v>548.88333333333333</v>
      </c>
      <c r="H165" s="219">
        <v>532.61666666666667</v>
      </c>
      <c r="I165" s="219">
        <v>502.48333333333335</v>
      </c>
      <c r="J165" s="219">
        <v>595.2833333333333</v>
      </c>
      <c r="K165" s="219">
        <v>625.41666666666652</v>
      </c>
      <c r="L165" s="219">
        <v>641.68333333333328</v>
      </c>
      <c r="M165" s="220">
        <v>609.15</v>
      </c>
      <c r="N165" s="220">
        <v>562.75</v>
      </c>
      <c r="O165" s="220">
        <v>49758000</v>
      </c>
      <c r="P165" s="221">
        <v>1.7504396548198436E-2</v>
      </c>
    </row>
    <row r="166" spans="1:16" ht="12.75" customHeight="1">
      <c r="A166" s="213">
        <v>156</v>
      </c>
      <c r="B166" s="225" t="s">
        <v>82</v>
      </c>
      <c r="C166" s="217" t="s">
        <v>205</v>
      </c>
      <c r="D166" s="218">
        <v>45533</v>
      </c>
      <c r="E166" s="217">
        <v>2917.9</v>
      </c>
      <c r="F166" s="217">
        <v>2927.65</v>
      </c>
      <c r="G166" s="219">
        <v>2897.75</v>
      </c>
      <c r="H166" s="219">
        <v>2877.6</v>
      </c>
      <c r="I166" s="219">
        <v>2847.7</v>
      </c>
      <c r="J166" s="219">
        <v>2947.8</v>
      </c>
      <c r="K166" s="219">
        <v>2977.7000000000007</v>
      </c>
      <c r="L166" s="219">
        <v>2997.8500000000004</v>
      </c>
      <c r="M166" s="220">
        <v>2957.55</v>
      </c>
      <c r="N166" s="220">
        <v>2907.5</v>
      </c>
      <c r="O166" s="220">
        <v>42113750</v>
      </c>
      <c r="P166" s="221">
        <v>-2.0718641545410681E-2</v>
      </c>
    </row>
    <row r="167" spans="1:16" ht="12.75" customHeight="1">
      <c r="A167" s="213">
        <v>157</v>
      </c>
      <c r="B167" s="225" t="s">
        <v>129</v>
      </c>
      <c r="C167" s="217" t="s">
        <v>206</v>
      </c>
      <c r="D167" s="218">
        <v>45533</v>
      </c>
      <c r="E167" s="217">
        <v>135.88999999999999</v>
      </c>
      <c r="F167" s="217">
        <v>137.55333333333334</v>
      </c>
      <c r="G167" s="219">
        <v>133.51666666666668</v>
      </c>
      <c r="H167" s="219">
        <v>131.14333333333335</v>
      </c>
      <c r="I167" s="219">
        <v>127.10666666666668</v>
      </c>
      <c r="J167" s="219">
        <v>139.92666666666668</v>
      </c>
      <c r="K167" s="219">
        <v>143.96333333333331</v>
      </c>
      <c r="L167" s="219">
        <v>146.33666666666667</v>
      </c>
      <c r="M167" s="220">
        <v>141.59</v>
      </c>
      <c r="N167" s="220">
        <v>135.18</v>
      </c>
      <c r="O167" s="220">
        <v>137380000</v>
      </c>
      <c r="P167" s="221">
        <v>3.3889392035992873E-3</v>
      </c>
    </row>
    <row r="168" spans="1:16" ht="12.75" customHeight="1">
      <c r="A168" s="213">
        <v>158</v>
      </c>
      <c r="B168" s="225" t="s">
        <v>66</v>
      </c>
      <c r="C168" s="217" t="s">
        <v>207</v>
      </c>
      <c r="D168" s="218">
        <v>45533</v>
      </c>
      <c r="E168" s="217">
        <v>695.7</v>
      </c>
      <c r="F168" s="217">
        <v>698.73333333333323</v>
      </c>
      <c r="G168" s="219">
        <v>691.26666666666642</v>
      </c>
      <c r="H168" s="219">
        <v>686.83333333333314</v>
      </c>
      <c r="I168" s="219">
        <v>679.36666666666633</v>
      </c>
      <c r="J168" s="219">
        <v>703.16666666666652</v>
      </c>
      <c r="K168" s="219">
        <v>710.63333333333344</v>
      </c>
      <c r="L168" s="219">
        <v>715.06666666666661</v>
      </c>
      <c r="M168" s="220">
        <v>706.2</v>
      </c>
      <c r="N168" s="220">
        <v>694.3</v>
      </c>
      <c r="O168" s="220">
        <v>24816800</v>
      </c>
      <c r="P168" s="221">
        <v>-6.565041952219304E-3</v>
      </c>
    </row>
    <row r="169" spans="1:16" ht="12.75" customHeight="1">
      <c r="A169" s="213">
        <v>159</v>
      </c>
      <c r="B169" s="225" t="s">
        <v>66</v>
      </c>
      <c r="C169" s="222" t="s">
        <v>208</v>
      </c>
      <c r="D169" s="218">
        <v>45533</v>
      </c>
      <c r="E169" s="217">
        <v>1682.95</v>
      </c>
      <c r="F169" s="217">
        <v>1701.9333333333334</v>
      </c>
      <c r="G169" s="219">
        <v>1660.2166666666667</v>
      </c>
      <c r="H169" s="219">
        <v>1637.4833333333333</v>
      </c>
      <c r="I169" s="219">
        <v>1595.7666666666667</v>
      </c>
      <c r="J169" s="219">
        <v>1724.6666666666667</v>
      </c>
      <c r="K169" s="219">
        <v>1766.3833333333334</v>
      </c>
      <c r="L169" s="219">
        <v>1789.1166666666668</v>
      </c>
      <c r="M169" s="220">
        <v>1743.65</v>
      </c>
      <c r="N169" s="220">
        <v>1679.2</v>
      </c>
      <c r="O169" s="220">
        <v>6866250</v>
      </c>
      <c r="P169" s="221">
        <v>8.7460369520061219E-4</v>
      </c>
    </row>
    <row r="170" spans="1:16" ht="12.75" customHeight="1">
      <c r="A170" s="213">
        <v>160</v>
      </c>
      <c r="B170" s="225" t="s">
        <v>61</v>
      </c>
      <c r="C170" s="217" t="s">
        <v>209</v>
      </c>
      <c r="D170" s="218">
        <v>45533</v>
      </c>
      <c r="E170" s="217">
        <v>801.2</v>
      </c>
      <c r="F170" s="217">
        <v>809.66666666666663</v>
      </c>
      <c r="G170" s="219">
        <v>790.68333333333328</v>
      </c>
      <c r="H170" s="219">
        <v>780.16666666666663</v>
      </c>
      <c r="I170" s="219">
        <v>761.18333333333328</v>
      </c>
      <c r="J170" s="219">
        <v>820.18333333333328</v>
      </c>
      <c r="K170" s="219">
        <v>839.16666666666663</v>
      </c>
      <c r="L170" s="219">
        <v>849.68333333333328</v>
      </c>
      <c r="M170" s="220">
        <v>828.65</v>
      </c>
      <c r="N170" s="220">
        <v>799.15</v>
      </c>
      <c r="O170" s="220">
        <v>86557500</v>
      </c>
      <c r="P170" s="221">
        <v>3.94768840011889E-2</v>
      </c>
    </row>
    <row r="171" spans="1:16" ht="12.75" customHeight="1">
      <c r="A171" s="213">
        <v>161</v>
      </c>
      <c r="B171" s="225" t="s">
        <v>47</v>
      </c>
      <c r="C171" s="217" t="s">
        <v>210</v>
      </c>
      <c r="D171" s="218">
        <v>45533</v>
      </c>
      <c r="E171" s="217">
        <v>26048</v>
      </c>
      <c r="F171" s="217">
        <v>26382.45</v>
      </c>
      <c r="G171" s="219">
        <v>25621</v>
      </c>
      <c r="H171" s="219">
        <v>25194</v>
      </c>
      <c r="I171" s="219">
        <v>24432.55</v>
      </c>
      <c r="J171" s="219">
        <v>26809.45</v>
      </c>
      <c r="K171" s="219">
        <v>27570.900000000005</v>
      </c>
      <c r="L171" s="219">
        <v>27997.9</v>
      </c>
      <c r="M171" s="220">
        <v>27143.9</v>
      </c>
      <c r="N171" s="220">
        <v>25955.45</v>
      </c>
      <c r="O171" s="220">
        <v>275650</v>
      </c>
      <c r="P171" s="221">
        <v>-6.7332092708509553E-2</v>
      </c>
    </row>
    <row r="172" spans="1:16" ht="12.75" customHeight="1">
      <c r="A172" s="213">
        <v>162</v>
      </c>
      <c r="B172" s="225" t="s">
        <v>40</v>
      </c>
      <c r="C172" s="217" t="s">
        <v>211</v>
      </c>
      <c r="D172" s="218">
        <v>45533</v>
      </c>
      <c r="E172" s="217">
        <v>6622.1</v>
      </c>
      <c r="F172" s="217">
        <v>6690.7333333333336</v>
      </c>
      <c r="G172" s="219">
        <v>6527.4666666666672</v>
      </c>
      <c r="H172" s="219">
        <v>6432.8333333333339</v>
      </c>
      <c r="I172" s="219">
        <v>6269.5666666666675</v>
      </c>
      <c r="J172" s="219">
        <v>6785.3666666666668</v>
      </c>
      <c r="K172" s="219">
        <v>6948.6333333333332</v>
      </c>
      <c r="L172" s="219">
        <v>7043.2666666666664</v>
      </c>
      <c r="M172" s="220">
        <v>6854</v>
      </c>
      <c r="N172" s="220">
        <v>6596.1</v>
      </c>
      <c r="O172" s="220">
        <v>2249550</v>
      </c>
      <c r="P172" s="221">
        <v>-5.240116741841337E-3</v>
      </c>
    </row>
    <row r="173" spans="1:16" ht="12.75" customHeight="1">
      <c r="A173" s="213">
        <v>163</v>
      </c>
      <c r="B173" s="225" t="s">
        <v>45</v>
      </c>
      <c r="C173" s="217" t="s">
        <v>212</v>
      </c>
      <c r="D173" s="218">
        <v>45533</v>
      </c>
      <c r="E173" s="217">
        <v>2502.35</v>
      </c>
      <c r="F173" s="217">
        <v>2523.1</v>
      </c>
      <c r="G173" s="219">
        <v>2475.3999999999996</v>
      </c>
      <c r="H173" s="219">
        <v>2448.4499999999998</v>
      </c>
      <c r="I173" s="219">
        <v>2400.7499999999995</v>
      </c>
      <c r="J173" s="219">
        <v>2550.0499999999997</v>
      </c>
      <c r="K173" s="219">
        <v>2597.7499999999995</v>
      </c>
      <c r="L173" s="219">
        <v>2624.7</v>
      </c>
      <c r="M173" s="220">
        <v>2570.8000000000002</v>
      </c>
      <c r="N173" s="220">
        <v>2496.15</v>
      </c>
      <c r="O173" s="220">
        <v>5036250</v>
      </c>
      <c r="P173" s="221">
        <v>-1.1482408361548653E-2</v>
      </c>
    </row>
    <row r="174" spans="1:16" ht="12.75" customHeight="1">
      <c r="A174" s="213">
        <v>164</v>
      </c>
      <c r="B174" s="225" t="s">
        <v>66</v>
      </c>
      <c r="C174" s="217" t="s">
        <v>213</v>
      </c>
      <c r="D174" s="218">
        <v>45533</v>
      </c>
      <c r="E174" s="217">
        <v>2843.2</v>
      </c>
      <c r="F174" s="217">
        <v>2874.4500000000003</v>
      </c>
      <c r="G174" s="219">
        <v>2800.1500000000005</v>
      </c>
      <c r="H174" s="219">
        <v>2757.1000000000004</v>
      </c>
      <c r="I174" s="219">
        <v>2682.8000000000006</v>
      </c>
      <c r="J174" s="219">
        <v>2917.5000000000005</v>
      </c>
      <c r="K174" s="219">
        <v>2991.8000000000006</v>
      </c>
      <c r="L174" s="219">
        <v>3034.8500000000004</v>
      </c>
      <c r="M174" s="220">
        <v>2948.75</v>
      </c>
      <c r="N174" s="220">
        <v>2831.4</v>
      </c>
      <c r="O174" s="220">
        <v>7145100</v>
      </c>
      <c r="P174" s="221">
        <v>-1.1701730362255695E-2</v>
      </c>
    </row>
    <row r="175" spans="1:16" ht="12.75" customHeight="1">
      <c r="A175" s="213">
        <v>165</v>
      </c>
      <c r="B175" s="225" t="s">
        <v>42</v>
      </c>
      <c r="C175" s="217" t="s">
        <v>214</v>
      </c>
      <c r="D175" s="218">
        <v>45533</v>
      </c>
      <c r="E175" s="217">
        <v>1714.65</v>
      </c>
      <c r="F175" s="217">
        <v>1720.8666666666668</v>
      </c>
      <c r="G175" s="219">
        <v>1703.9833333333336</v>
      </c>
      <c r="H175" s="219">
        <v>1693.3166666666668</v>
      </c>
      <c r="I175" s="219">
        <v>1676.4333333333336</v>
      </c>
      <c r="J175" s="219">
        <v>1731.5333333333335</v>
      </c>
      <c r="K175" s="219">
        <v>1748.4166666666667</v>
      </c>
      <c r="L175" s="219">
        <v>1759.0833333333335</v>
      </c>
      <c r="M175" s="220">
        <v>1737.75</v>
      </c>
      <c r="N175" s="220">
        <v>1710.2</v>
      </c>
      <c r="O175" s="220">
        <v>16077600</v>
      </c>
      <c r="P175" s="221">
        <v>-4.4644792163321921E-3</v>
      </c>
    </row>
    <row r="176" spans="1:16" ht="12.75" customHeight="1">
      <c r="A176" s="213">
        <v>166</v>
      </c>
      <c r="B176" s="225" t="s">
        <v>200</v>
      </c>
      <c r="C176" s="217" t="s">
        <v>215</v>
      </c>
      <c r="D176" s="218">
        <v>45533</v>
      </c>
      <c r="E176" s="217">
        <v>869.25</v>
      </c>
      <c r="F176" s="217">
        <v>877.25</v>
      </c>
      <c r="G176" s="219">
        <v>858.15</v>
      </c>
      <c r="H176" s="219">
        <v>847.05</v>
      </c>
      <c r="I176" s="219">
        <v>827.94999999999993</v>
      </c>
      <c r="J176" s="219">
        <v>888.35</v>
      </c>
      <c r="K176" s="219">
        <v>907.44999999999993</v>
      </c>
      <c r="L176" s="219">
        <v>918.55000000000007</v>
      </c>
      <c r="M176" s="220">
        <v>896.35</v>
      </c>
      <c r="N176" s="220">
        <v>866.15</v>
      </c>
      <c r="O176" s="220">
        <v>7365000</v>
      </c>
      <c r="P176" s="221">
        <v>-1.8588846691984809E-2</v>
      </c>
    </row>
    <row r="177" spans="1:16" ht="12.75" customHeight="1">
      <c r="A177" s="213">
        <v>167</v>
      </c>
      <c r="B177" s="225" t="s">
        <v>42</v>
      </c>
      <c r="C177" s="217" t="s">
        <v>216</v>
      </c>
      <c r="D177" s="218">
        <v>45533</v>
      </c>
      <c r="E177" s="217">
        <v>816.95</v>
      </c>
      <c r="F177" s="217">
        <v>816.9</v>
      </c>
      <c r="G177" s="219">
        <v>809.05</v>
      </c>
      <c r="H177" s="219">
        <v>801.15</v>
      </c>
      <c r="I177" s="219">
        <v>793.3</v>
      </c>
      <c r="J177" s="219">
        <v>824.8</v>
      </c>
      <c r="K177" s="219">
        <v>832.65000000000009</v>
      </c>
      <c r="L177" s="219">
        <v>840.55</v>
      </c>
      <c r="M177" s="220">
        <v>824.75</v>
      </c>
      <c r="N177" s="220">
        <v>809</v>
      </c>
      <c r="O177" s="220">
        <v>6237000</v>
      </c>
      <c r="P177" s="221">
        <v>5.6433408577878106E-3</v>
      </c>
    </row>
    <row r="178" spans="1:16" ht="12.75" customHeight="1">
      <c r="A178" s="213">
        <v>168</v>
      </c>
      <c r="B178" s="225" t="s">
        <v>838</v>
      </c>
      <c r="C178" s="224" t="s">
        <v>217</v>
      </c>
      <c r="D178" s="218">
        <v>45533</v>
      </c>
      <c r="E178" s="217">
        <v>1036.95</v>
      </c>
      <c r="F178" s="217">
        <v>1050.6499999999999</v>
      </c>
      <c r="G178" s="219">
        <v>1018.7999999999997</v>
      </c>
      <c r="H178" s="219">
        <v>1000.6499999999999</v>
      </c>
      <c r="I178" s="219">
        <v>968.79999999999973</v>
      </c>
      <c r="J178" s="219">
        <v>1068.7999999999997</v>
      </c>
      <c r="K178" s="219">
        <v>1100.6499999999996</v>
      </c>
      <c r="L178" s="219">
        <v>1118.7999999999997</v>
      </c>
      <c r="M178" s="220">
        <v>1082.5</v>
      </c>
      <c r="N178" s="220">
        <v>1032.5</v>
      </c>
      <c r="O178" s="220">
        <v>9264750</v>
      </c>
      <c r="P178" s="221">
        <v>-2.4100573547303168E-2</v>
      </c>
    </row>
    <row r="179" spans="1:16" ht="12.75" customHeight="1">
      <c r="A179" s="213">
        <v>169</v>
      </c>
      <c r="B179" s="225" t="s">
        <v>77</v>
      </c>
      <c r="C179" s="217" t="s">
        <v>218</v>
      </c>
      <c r="D179" s="218">
        <v>45533</v>
      </c>
      <c r="E179" s="217">
        <v>1853.6</v>
      </c>
      <c r="F179" s="217">
        <v>1872.2666666666667</v>
      </c>
      <c r="G179" s="219">
        <v>1826.5333333333333</v>
      </c>
      <c r="H179" s="219">
        <v>1799.4666666666667</v>
      </c>
      <c r="I179" s="219">
        <v>1753.7333333333333</v>
      </c>
      <c r="J179" s="219">
        <v>1899.3333333333333</v>
      </c>
      <c r="K179" s="219">
        <v>1945.0666666666664</v>
      </c>
      <c r="L179" s="219">
        <v>1972.1333333333332</v>
      </c>
      <c r="M179" s="220">
        <v>1918</v>
      </c>
      <c r="N179" s="220">
        <v>1845.2</v>
      </c>
      <c r="O179" s="220">
        <v>6820000</v>
      </c>
      <c r="P179" s="221">
        <v>-1.1809027023110917E-2</v>
      </c>
    </row>
    <row r="180" spans="1:16" ht="12.75" customHeight="1">
      <c r="A180" s="213">
        <v>170</v>
      </c>
      <c r="B180" s="225" t="s">
        <v>57</v>
      </c>
      <c r="C180" s="223" t="s">
        <v>219</v>
      </c>
      <c r="D180" s="218">
        <v>45533</v>
      </c>
      <c r="E180" s="217">
        <v>1192.25</v>
      </c>
      <c r="F180" s="217">
        <v>1198.9333333333332</v>
      </c>
      <c r="G180" s="219">
        <v>1183.6666666666663</v>
      </c>
      <c r="H180" s="219">
        <v>1175.083333333333</v>
      </c>
      <c r="I180" s="219">
        <v>1159.8166666666662</v>
      </c>
      <c r="J180" s="219">
        <v>1207.5166666666664</v>
      </c>
      <c r="K180" s="219">
        <v>1222.7833333333333</v>
      </c>
      <c r="L180" s="219">
        <v>1231.3666666666666</v>
      </c>
      <c r="M180" s="220">
        <v>1214.2</v>
      </c>
      <c r="N180" s="220">
        <v>1190.3499999999999</v>
      </c>
      <c r="O180" s="220">
        <v>11087640</v>
      </c>
      <c r="P180" s="221">
        <v>2.9699294641752257E-3</v>
      </c>
    </row>
    <row r="181" spans="1:16" ht="12.75" customHeight="1">
      <c r="A181" s="213">
        <v>171</v>
      </c>
      <c r="B181" s="225" t="s">
        <v>54</v>
      </c>
      <c r="C181" s="217" t="s">
        <v>220</v>
      </c>
      <c r="D181" s="218">
        <v>45533</v>
      </c>
      <c r="E181" s="217">
        <v>1014.25</v>
      </c>
      <c r="F181" s="217">
        <v>1027.2833333333335</v>
      </c>
      <c r="G181" s="219">
        <v>995.26666666666711</v>
      </c>
      <c r="H181" s="219">
        <v>976.28333333333353</v>
      </c>
      <c r="I181" s="219">
        <v>944.26666666666711</v>
      </c>
      <c r="J181" s="219">
        <v>1046.2666666666671</v>
      </c>
      <c r="K181" s="219">
        <v>1078.2833333333335</v>
      </c>
      <c r="L181" s="219">
        <v>1097.2666666666671</v>
      </c>
      <c r="M181" s="220">
        <v>1059.3</v>
      </c>
      <c r="N181" s="220">
        <v>1008.3</v>
      </c>
      <c r="O181" s="220">
        <v>64389600</v>
      </c>
      <c r="P181" s="221">
        <v>6.3870573975534908E-3</v>
      </c>
    </row>
    <row r="182" spans="1:16" ht="12.75" customHeight="1">
      <c r="A182" s="213">
        <v>172</v>
      </c>
      <c r="B182" s="225" t="s">
        <v>185</v>
      </c>
      <c r="C182" s="217" t="s">
        <v>221</v>
      </c>
      <c r="D182" s="218">
        <v>45533</v>
      </c>
      <c r="E182" s="217">
        <v>439.4</v>
      </c>
      <c r="F182" s="217">
        <v>442.25</v>
      </c>
      <c r="G182" s="219">
        <v>432.85</v>
      </c>
      <c r="H182" s="219">
        <v>426.3</v>
      </c>
      <c r="I182" s="219">
        <v>416.90000000000003</v>
      </c>
      <c r="J182" s="219">
        <v>448.8</v>
      </c>
      <c r="K182" s="219">
        <v>458.2</v>
      </c>
      <c r="L182" s="219">
        <v>464.75</v>
      </c>
      <c r="M182" s="220">
        <v>451.65</v>
      </c>
      <c r="N182" s="220">
        <v>435.7</v>
      </c>
      <c r="O182" s="220">
        <v>94360950</v>
      </c>
      <c r="P182" s="221">
        <v>-1.6947483896374224E-2</v>
      </c>
    </row>
    <row r="183" spans="1:16" ht="12.75" customHeight="1">
      <c r="A183" s="213">
        <v>173</v>
      </c>
      <c r="B183" s="225" t="s">
        <v>129</v>
      </c>
      <c r="C183" s="217" t="s">
        <v>222</v>
      </c>
      <c r="D183" s="218">
        <v>45533</v>
      </c>
      <c r="E183" s="217">
        <v>151.19999999999999</v>
      </c>
      <c r="F183" s="217">
        <v>151.99666666666664</v>
      </c>
      <c r="G183" s="219">
        <v>149.65333333333328</v>
      </c>
      <c r="H183" s="219">
        <v>148.10666666666663</v>
      </c>
      <c r="I183" s="219">
        <v>145.76333333333326</v>
      </c>
      <c r="J183" s="219">
        <v>153.54333333333329</v>
      </c>
      <c r="K183" s="219">
        <v>155.88666666666666</v>
      </c>
      <c r="L183" s="219">
        <v>157.43333333333331</v>
      </c>
      <c r="M183" s="220">
        <v>154.34</v>
      </c>
      <c r="N183" s="220">
        <v>150.44999999999999</v>
      </c>
      <c r="O183" s="220">
        <v>296092500</v>
      </c>
      <c r="P183" s="221">
        <v>8.5804747363096463E-3</v>
      </c>
    </row>
    <row r="184" spans="1:16" ht="12.75" customHeight="1">
      <c r="A184" s="213">
        <v>174</v>
      </c>
      <c r="B184" s="225" t="s">
        <v>85</v>
      </c>
      <c r="C184" s="217" t="s">
        <v>223</v>
      </c>
      <c r="D184" s="218">
        <v>45533</v>
      </c>
      <c r="E184" s="217">
        <v>4194.3999999999996</v>
      </c>
      <c r="F184" s="217">
        <v>4218.1166666666659</v>
      </c>
      <c r="G184" s="219">
        <v>4158.2333333333318</v>
      </c>
      <c r="H184" s="219">
        <v>4122.0666666666657</v>
      </c>
      <c r="I184" s="219">
        <v>4062.1833333333316</v>
      </c>
      <c r="J184" s="219">
        <v>4254.2833333333319</v>
      </c>
      <c r="K184" s="219">
        <v>4314.1666666666652</v>
      </c>
      <c r="L184" s="219">
        <v>4350.3333333333321</v>
      </c>
      <c r="M184" s="220">
        <v>4278</v>
      </c>
      <c r="N184" s="220">
        <v>4181.95</v>
      </c>
      <c r="O184" s="220">
        <v>14568225</v>
      </c>
      <c r="P184" s="221">
        <v>1.596309449712591E-2</v>
      </c>
    </row>
    <row r="185" spans="1:16" ht="12.75" customHeight="1">
      <c r="A185" s="213">
        <v>175</v>
      </c>
      <c r="B185" s="225" t="s">
        <v>85</v>
      </c>
      <c r="C185" s="217" t="s">
        <v>224</v>
      </c>
      <c r="D185" s="218">
        <v>45533</v>
      </c>
      <c r="E185" s="217">
        <v>1488.2</v>
      </c>
      <c r="F185" s="217">
        <v>1489.25</v>
      </c>
      <c r="G185" s="219">
        <v>1471.5</v>
      </c>
      <c r="H185" s="219">
        <v>1454.8</v>
      </c>
      <c r="I185" s="219">
        <v>1437.05</v>
      </c>
      <c r="J185" s="219">
        <v>1505.95</v>
      </c>
      <c r="K185" s="219">
        <v>1523.7</v>
      </c>
      <c r="L185" s="219">
        <v>1540.4</v>
      </c>
      <c r="M185" s="220">
        <v>1507</v>
      </c>
      <c r="N185" s="220">
        <v>1472.55</v>
      </c>
      <c r="O185" s="220">
        <v>13085400</v>
      </c>
      <c r="P185" s="221">
        <v>-2.7642783895849125E-2</v>
      </c>
    </row>
    <row r="186" spans="1:16" ht="12.75" customHeight="1">
      <c r="A186" s="213">
        <v>176</v>
      </c>
      <c r="B186" s="225" t="s">
        <v>57</v>
      </c>
      <c r="C186" s="217" t="s">
        <v>225</v>
      </c>
      <c r="D186" s="218">
        <v>45533</v>
      </c>
      <c r="E186" s="217">
        <v>3355.5</v>
      </c>
      <c r="F186" s="217">
        <v>3374.4833333333336</v>
      </c>
      <c r="G186" s="219">
        <v>3319.0166666666673</v>
      </c>
      <c r="H186" s="219">
        <v>3282.5333333333338</v>
      </c>
      <c r="I186" s="219">
        <v>3227.0666666666675</v>
      </c>
      <c r="J186" s="219">
        <v>3410.9666666666672</v>
      </c>
      <c r="K186" s="219">
        <v>3466.4333333333334</v>
      </c>
      <c r="L186" s="219">
        <v>3502.916666666667</v>
      </c>
      <c r="M186" s="220">
        <v>3429.95</v>
      </c>
      <c r="N186" s="220">
        <v>3338</v>
      </c>
      <c r="O186" s="220">
        <v>10138800</v>
      </c>
      <c r="P186" s="221">
        <v>1.936912008854455E-3</v>
      </c>
    </row>
    <row r="187" spans="1:16" ht="12.75" customHeight="1">
      <c r="A187" s="213">
        <v>177</v>
      </c>
      <c r="B187" s="225" t="s">
        <v>42</v>
      </c>
      <c r="C187" s="217" t="s">
        <v>226</v>
      </c>
      <c r="D187" s="218">
        <v>45533</v>
      </c>
      <c r="E187" s="217">
        <v>3200.4</v>
      </c>
      <c r="F187" s="217">
        <v>3210.9</v>
      </c>
      <c r="G187" s="219">
        <v>3169.5</v>
      </c>
      <c r="H187" s="219">
        <v>3138.6</v>
      </c>
      <c r="I187" s="219">
        <v>3097.2</v>
      </c>
      <c r="J187" s="219">
        <v>3241.8</v>
      </c>
      <c r="K187" s="219">
        <v>3283.2000000000007</v>
      </c>
      <c r="L187" s="219">
        <v>3314.1000000000004</v>
      </c>
      <c r="M187" s="220">
        <v>3252.3</v>
      </c>
      <c r="N187" s="220">
        <v>3180</v>
      </c>
      <c r="O187" s="220">
        <v>1699000</v>
      </c>
      <c r="P187" s="221">
        <v>8.8056356067883451E-2</v>
      </c>
    </row>
    <row r="188" spans="1:16" ht="12.75" customHeight="1">
      <c r="A188" s="213">
        <v>178</v>
      </c>
      <c r="B188" s="225" t="s">
        <v>45</v>
      </c>
      <c r="C188" s="217" t="s">
        <v>227</v>
      </c>
      <c r="D188" s="218">
        <v>45533</v>
      </c>
      <c r="E188" s="217">
        <v>5238.05</v>
      </c>
      <c r="F188" s="217">
        <v>5312.6333333333341</v>
      </c>
      <c r="G188" s="219">
        <v>5129.7166666666681</v>
      </c>
      <c r="H188" s="219">
        <v>5021.3833333333341</v>
      </c>
      <c r="I188" s="219">
        <v>4838.4666666666681</v>
      </c>
      <c r="J188" s="219">
        <v>5420.9666666666681</v>
      </c>
      <c r="K188" s="219">
        <v>5603.8833333333341</v>
      </c>
      <c r="L188" s="219">
        <v>5712.2166666666681</v>
      </c>
      <c r="M188" s="220">
        <v>5495.55</v>
      </c>
      <c r="N188" s="220">
        <v>5204.3</v>
      </c>
      <c r="O188" s="220">
        <v>3036200</v>
      </c>
      <c r="P188" s="221">
        <v>3.9225082146768897E-2</v>
      </c>
    </row>
    <row r="189" spans="1:16" ht="12.75" customHeight="1">
      <c r="A189" s="213">
        <v>179</v>
      </c>
      <c r="B189" s="225" t="s">
        <v>54</v>
      </c>
      <c r="C189" s="217" t="s">
        <v>228</v>
      </c>
      <c r="D189" s="218">
        <v>45533</v>
      </c>
      <c r="E189" s="217">
        <v>2483.35</v>
      </c>
      <c r="F189" s="217">
        <v>2484.4</v>
      </c>
      <c r="G189" s="219">
        <v>2432.65</v>
      </c>
      <c r="H189" s="219">
        <v>2381.9499999999998</v>
      </c>
      <c r="I189" s="219">
        <v>2330.1999999999998</v>
      </c>
      <c r="J189" s="219">
        <v>2535.1000000000004</v>
      </c>
      <c r="K189" s="219">
        <v>2586.8500000000004</v>
      </c>
      <c r="L189" s="219">
        <v>2637.5500000000006</v>
      </c>
      <c r="M189" s="220">
        <v>2536.15</v>
      </c>
      <c r="N189" s="220">
        <v>2433.6999999999998</v>
      </c>
      <c r="O189" s="220">
        <v>5317200</v>
      </c>
      <c r="P189" s="221">
        <v>8.6151426324444128E-2</v>
      </c>
    </row>
    <row r="190" spans="1:16" ht="12.75" customHeight="1">
      <c r="A190" s="213">
        <v>180</v>
      </c>
      <c r="B190" s="225" t="s">
        <v>57</v>
      </c>
      <c r="C190" s="217" t="s">
        <v>229</v>
      </c>
      <c r="D190" s="218">
        <v>45533</v>
      </c>
      <c r="E190" s="217">
        <v>1987.55</v>
      </c>
      <c r="F190" s="217">
        <v>1982.3999999999999</v>
      </c>
      <c r="G190" s="219">
        <v>1950.1499999999996</v>
      </c>
      <c r="H190" s="219">
        <v>1912.7499999999998</v>
      </c>
      <c r="I190" s="219">
        <v>1880.4999999999995</v>
      </c>
      <c r="J190" s="219">
        <v>2019.7999999999997</v>
      </c>
      <c r="K190" s="219">
        <v>2052.0500000000002</v>
      </c>
      <c r="L190" s="219">
        <v>2089.4499999999998</v>
      </c>
      <c r="M190" s="220">
        <v>2014.65</v>
      </c>
      <c r="N190" s="220">
        <v>1945</v>
      </c>
      <c r="O190" s="220">
        <v>2262000</v>
      </c>
      <c r="P190" s="221">
        <v>-0.1029505076142132</v>
      </c>
    </row>
    <row r="191" spans="1:16" ht="12.75" customHeight="1">
      <c r="A191" s="213">
        <v>181</v>
      </c>
      <c r="B191" s="225" t="s">
        <v>47</v>
      </c>
      <c r="C191" s="217" t="s">
        <v>230</v>
      </c>
      <c r="D191" s="218">
        <v>45533</v>
      </c>
      <c r="E191" s="217">
        <v>11389.45</v>
      </c>
      <c r="F191" s="217">
        <v>11446.1</v>
      </c>
      <c r="G191" s="219">
        <v>11272.900000000001</v>
      </c>
      <c r="H191" s="219">
        <v>11156.35</v>
      </c>
      <c r="I191" s="219">
        <v>10983.150000000001</v>
      </c>
      <c r="J191" s="219">
        <v>11562.650000000001</v>
      </c>
      <c r="K191" s="219">
        <v>11735.850000000002</v>
      </c>
      <c r="L191" s="219">
        <v>11852.400000000001</v>
      </c>
      <c r="M191" s="220">
        <v>11619.3</v>
      </c>
      <c r="N191" s="220">
        <v>11329.55</v>
      </c>
      <c r="O191" s="220">
        <v>2276200</v>
      </c>
      <c r="P191" s="221">
        <v>-4.7658606969524725E-3</v>
      </c>
    </row>
    <row r="192" spans="1:16" ht="12.75" customHeight="1">
      <c r="A192" s="213">
        <v>182</v>
      </c>
      <c r="B192" s="225" t="s">
        <v>838</v>
      </c>
      <c r="C192" s="217" t="s">
        <v>231</v>
      </c>
      <c r="D192" s="218">
        <v>45533</v>
      </c>
      <c r="E192" s="217">
        <v>535.4</v>
      </c>
      <c r="F192" s="217">
        <v>540.13333333333333</v>
      </c>
      <c r="G192" s="219">
        <v>528.26666666666665</v>
      </c>
      <c r="H192" s="219">
        <v>521.13333333333333</v>
      </c>
      <c r="I192" s="219">
        <v>509.26666666666665</v>
      </c>
      <c r="J192" s="219">
        <v>547.26666666666665</v>
      </c>
      <c r="K192" s="219">
        <v>559.13333333333321</v>
      </c>
      <c r="L192" s="219">
        <v>566.26666666666665</v>
      </c>
      <c r="M192" s="220">
        <v>552</v>
      </c>
      <c r="N192" s="220">
        <v>533</v>
      </c>
      <c r="O192" s="220">
        <v>36822500</v>
      </c>
      <c r="P192" s="221">
        <v>-3.1359004172081255E-2</v>
      </c>
    </row>
    <row r="193" spans="1:16" ht="12.75" customHeight="1">
      <c r="A193" s="213">
        <v>183</v>
      </c>
      <c r="B193" s="225" t="s">
        <v>129</v>
      </c>
      <c r="C193" s="217" t="s">
        <v>232</v>
      </c>
      <c r="D193" s="218">
        <v>45533</v>
      </c>
      <c r="E193" s="217">
        <v>415.4</v>
      </c>
      <c r="F193" s="217">
        <v>417.48333333333335</v>
      </c>
      <c r="G193" s="219">
        <v>410.7166666666667</v>
      </c>
      <c r="H193" s="219">
        <v>406.03333333333336</v>
      </c>
      <c r="I193" s="219">
        <v>399.26666666666671</v>
      </c>
      <c r="J193" s="219">
        <v>422.16666666666669</v>
      </c>
      <c r="K193" s="219">
        <v>428.93333333333334</v>
      </c>
      <c r="L193" s="219">
        <v>433.61666666666667</v>
      </c>
      <c r="M193" s="220">
        <v>424.25</v>
      </c>
      <c r="N193" s="220">
        <v>412.8</v>
      </c>
      <c r="O193" s="220">
        <v>159385400</v>
      </c>
      <c r="P193" s="221">
        <v>1.3380518549932E-2</v>
      </c>
    </row>
    <row r="194" spans="1:16" ht="12.75" customHeight="1">
      <c r="A194" s="213">
        <v>184</v>
      </c>
      <c r="B194" s="225" t="s">
        <v>40</v>
      </c>
      <c r="C194" s="217" t="s">
        <v>233</v>
      </c>
      <c r="D194" s="218">
        <v>45533</v>
      </c>
      <c r="E194" s="217">
        <v>1467.8</v>
      </c>
      <c r="F194" s="217">
        <v>1478.0833333333333</v>
      </c>
      <c r="G194" s="219">
        <v>1448.7166666666665</v>
      </c>
      <c r="H194" s="219">
        <v>1429.6333333333332</v>
      </c>
      <c r="I194" s="219">
        <v>1400.2666666666664</v>
      </c>
      <c r="J194" s="219">
        <v>1497.1666666666665</v>
      </c>
      <c r="K194" s="219">
        <v>1526.5333333333333</v>
      </c>
      <c r="L194" s="219">
        <v>1545.6166666666666</v>
      </c>
      <c r="M194" s="220">
        <v>1507.45</v>
      </c>
      <c r="N194" s="220">
        <v>1459</v>
      </c>
      <c r="O194" s="220">
        <v>8926800</v>
      </c>
      <c r="P194" s="221">
        <v>2.4255491173696265E-3</v>
      </c>
    </row>
    <row r="195" spans="1:16" ht="12.75" customHeight="1">
      <c r="A195" s="213">
        <v>185</v>
      </c>
      <c r="B195" s="225" t="s">
        <v>85</v>
      </c>
      <c r="C195" s="217" t="s">
        <v>234</v>
      </c>
      <c r="D195" s="218">
        <v>45533</v>
      </c>
      <c r="E195" s="217">
        <v>492.25</v>
      </c>
      <c r="F195" s="217">
        <v>493.95</v>
      </c>
      <c r="G195" s="219">
        <v>486.04999999999995</v>
      </c>
      <c r="H195" s="219">
        <v>479.84999999999997</v>
      </c>
      <c r="I195" s="219">
        <v>471.94999999999993</v>
      </c>
      <c r="J195" s="219">
        <v>500.15</v>
      </c>
      <c r="K195" s="219">
        <v>508.04999999999995</v>
      </c>
      <c r="L195" s="219">
        <v>514.25</v>
      </c>
      <c r="M195" s="220">
        <v>501.85</v>
      </c>
      <c r="N195" s="220">
        <v>487.75</v>
      </c>
      <c r="O195" s="220">
        <v>55255500</v>
      </c>
      <c r="P195" s="221">
        <v>-1.0529425985119127E-2</v>
      </c>
    </row>
    <row r="196" spans="1:16" ht="12.75" customHeight="1">
      <c r="A196" s="213">
        <v>186</v>
      </c>
      <c r="B196" s="225" t="s">
        <v>42</v>
      </c>
      <c r="C196" s="217" t="s">
        <v>236</v>
      </c>
      <c r="D196" s="218">
        <v>45533</v>
      </c>
      <c r="E196" s="217">
        <v>1234.9000000000001</v>
      </c>
      <c r="F196" s="217">
        <v>1242.6666666666667</v>
      </c>
      <c r="G196" s="219">
        <v>1222.3333333333335</v>
      </c>
      <c r="H196" s="219">
        <v>1209.7666666666667</v>
      </c>
      <c r="I196" s="219">
        <v>1189.4333333333334</v>
      </c>
      <c r="J196" s="219">
        <v>1255.2333333333336</v>
      </c>
      <c r="K196" s="219">
        <v>1275.5666666666671</v>
      </c>
      <c r="L196" s="219">
        <v>1288.1333333333337</v>
      </c>
      <c r="M196" s="220">
        <v>1263</v>
      </c>
      <c r="N196" s="220">
        <v>1230.0999999999999</v>
      </c>
      <c r="O196" s="220">
        <v>17491500</v>
      </c>
      <c r="P196" s="221">
        <v>4.4446741433665825E-3</v>
      </c>
    </row>
    <row r="197" spans="1:16" ht="12.75" customHeight="1">
      <c r="A197" s="213"/>
      <c r="B197" s="225"/>
      <c r="C197" s="217"/>
      <c r="D197" s="218"/>
      <c r="E197" s="217"/>
      <c r="F197" s="217"/>
      <c r="G197" s="219"/>
      <c r="H197" s="219"/>
      <c r="I197" s="219"/>
      <c r="J197" s="219"/>
      <c r="K197" s="219"/>
      <c r="L197" s="219"/>
      <c r="M197" s="220"/>
      <c r="N197" s="220"/>
      <c r="O197" s="220"/>
      <c r="P197" s="221"/>
    </row>
    <row r="198" spans="1:16" ht="12.75" customHeight="1">
      <c r="A198" s="213"/>
      <c r="B198" s="43"/>
      <c r="C198" s="207"/>
      <c r="D198" s="208"/>
      <c r="E198" s="209"/>
      <c r="F198" s="209"/>
      <c r="G198" s="210"/>
      <c r="H198" s="210"/>
      <c r="I198" s="210"/>
      <c r="J198" s="210"/>
      <c r="K198" s="210"/>
      <c r="L198" s="210"/>
      <c r="M198" s="207"/>
      <c r="N198" s="207"/>
      <c r="O198" s="211"/>
      <c r="P198" s="212"/>
    </row>
    <row r="199" spans="1:16" ht="12.75" customHeight="1">
      <c r="A199" s="207"/>
      <c r="B199" s="43"/>
      <c r="C199" s="37"/>
      <c r="D199" s="38"/>
      <c r="E199" s="39"/>
      <c r="F199" s="39"/>
      <c r="G199" s="40"/>
      <c r="H199" s="40"/>
      <c r="I199" s="40"/>
      <c r="J199" s="40"/>
      <c r="K199" s="40"/>
      <c r="L199" s="40"/>
      <c r="M199" s="37"/>
      <c r="N199" s="37"/>
      <c r="O199" s="41"/>
      <c r="P199" s="42"/>
    </row>
    <row r="200" spans="1:16" ht="12.75" customHeight="1">
      <c r="A200" s="207"/>
      <c r="B200" s="43"/>
      <c r="C200" s="37"/>
      <c r="D200" s="38"/>
      <c r="E200" s="39"/>
      <c r="F200" s="39"/>
      <c r="G200" s="40"/>
      <c r="H200" s="40"/>
      <c r="I200" s="40"/>
      <c r="J200" s="40"/>
      <c r="K200" s="40"/>
      <c r="L200" s="1"/>
      <c r="M200" s="1"/>
      <c r="N200" s="1"/>
      <c r="O200" s="1"/>
      <c r="P200" s="1"/>
    </row>
    <row r="201" spans="1:16" ht="12.75" customHeight="1">
      <c r="A201" s="207"/>
      <c r="B201" s="43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207"/>
      <c r="B202" s="43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207"/>
      <c r="B203" s="43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207"/>
      <c r="B204" s="43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20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20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20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20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44" t="s">
        <v>237</v>
      </c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44" t="s">
        <v>238</v>
      </c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4" t="s">
        <v>239</v>
      </c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4" t="s">
        <v>240</v>
      </c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44" t="s">
        <v>241</v>
      </c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24" t="s">
        <v>242</v>
      </c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45" t="s">
        <v>243</v>
      </c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45" t="s">
        <v>244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45" t="s">
        <v>245</v>
      </c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45" t="s">
        <v>246</v>
      </c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5" t="s">
        <v>247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5" t="s">
        <v>248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5" t="s">
        <v>249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5" t="s">
        <v>250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5" t="s">
        <v>251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3"/>
  <sheetViews>
    <sheetView zoomScale="85" zoomScaleNormal="85" workbookViewId="0">
      <pane ySplit="9" topLeftCell="A10" activePane="bottomLeft" state="frozen"/>
      <selection activeCell="C11" sqref="C11:N218"/>
      <selection pane="bottomLeft" activeCell="B10" sqref="B10"/>
    </sheetView>
  </sheetViews>
  <sheetFormatPr defaultColWidth="14.44140625" defaultRowHeight="15" customHeight="1"/>
  <cols>
    <col min="1" max="1" width="5.6640625" customWidth="1"/>
    <col min="2" max="2" width="14.33203125" customWidth="1"/>
    <col min="3" max="3" width="9" customWidth="1"/>
    <col min="4" max="4" width="9.5546875" customWidth="1"/>
    <col min="5" max="12" width="9.88671875" customWidth="1"/>
    <col min="13" max="13" width="12.6640625" customWidth="1"/>
    <col min="14" max="15" width="9.332031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46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47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47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47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46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45511</v>
      </c>
      <c r="L6" s="46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46"/>
      <c r="M7" s="1"/>
      <c r="N7" s="1"/>
      <c r="O7" s="1"/>
    </row>
    <row r="8" spans="1:15" ht="28.5" customHeight="1">
      <c r="A8" s="310" t="s">
        <v>16</v>
      </c>
      <c r="B8" s="312"/>
      <c r="C8" s="315" t="s">
        <v>20</v>
      </c>
      <c r="D8" s="315" t="s">
        <v>21</v>
      </c>
      <c r="E8" s="307" t="s">
        <v>22</v>
      </c>
      <c r="F8" s="308"/>
      <c r="G8" s="309"/>
      <c r="H8" s="307" t="s">
        <v>23</v>
      </c>
      <c r="I8" s="308"/>
      <c r="J8" s="309"/>
      <c r="K8" s="26"/>
      <c r="L8" s="48"/>
      <c r="M8" s="48"/>
      <c r="N8" s="1"/>
      <c r="O8" s="1"/>
    </row>
    <row r="9" spans="1:15" ht="36" customHeight="1">
      <c r="A9" s="311"/>
      <c r="B9" s="314"/>
      <c r="C9" s="314"/>
      <c r="D9" s="314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49" t="s">
        <v>32</v>
      </c>
      <c r="M9" s="50" t="s">
        <v>252</v>
      </c>
      <c r="N9" s="1"/>
      <c r="O9" s="1"/>
    </row>
    <row r="10" spans="1:15" ht="12.75" customHeight="1">
      <c r="A10" s="51">
        <v>1</v>
      </c>
      <c r="B10" s="34" t="s">
        <v>253</v>
      </c>
      <c r="C10" s="34">
        <v>23992.55</v>
      </c>
      <c r="D10" s="34">
        <v>24111.849999999995</v>
      </c>
      <c r="E10" s="34">
        <v>23841.099999999991</v>
      </c>
      <c r="F10" s="34">
        <v>23689.649999999998</v>
      </c>
      <c r="G10" s="34">
        <v>23418.899999999994</v>
      </c>
      <c r="H10" s="34">
        <v>24263.299999999988</v>
      </c>
      <c r="I10" s="34">
        <v>24534.049999999996</v>
      </c>
      <c r="J10" s="34">
        <v>24685.499999999985</v>
      </c>
      <c r="K10" s="34">
        <v>24382.6</v>
      </c>
      <c r="L10" s="34">
        <v>23960.400000000001</v>
      </c>
      <c r="M10" s="52"/>
      <c r="N10" s="1"/>
      <c r="O10" s="1"/>
    </row>
    <row r="11" spans="1:15" ht="12.75" customHeight="1">
      <c r="A11" s="51">
        <v>2</v>
      </c>
      <c r="B11" s="35" t="s">
        <v>254</v>
      </c>
      <c r="C11" s="34">
        <v>49748.3</v>
      </c>
      <c r="D11" s="34">
        <v>50032.05000000001</v>
      </c>
      <c r="E11" s="34">
        <v>49375.300000000017</v>
      </c>
      <c r="F11" s="34">
        <v>49002.30000000001</v>
      </c>
      <c r="G11" s="34">
        <v>48345.550000000017</v>
      </c>
      <c r="H11" s="34">
        <v>50405.050000000017</v>
      </c>
      <c r="I11" s="34">
        <v>51061.8</v>
      </c>
      <c r="J11" s="34">
        <v>51434.800000000017</v>
      </c>
      <c r="K11" s="34">
        <v>50688.800000000003</v>
      </c>
      <c r="L11" s="34">
        <v>49659.05</v>
      </c>
      <c r="M11" s="52"/>
      <c r="N11" s="1"/>
      <c r="O11" s="1"/>
    </row>
    <row r="12" spans="1:15" ht="12.75" customHeight="1">
      <c r="A12" s="51">
        <v>3</v>
      </c>
      <c r="B12" s="31" t="s">
        <v>255</v>
      </c>
      <c r="C12" s="36">
        <v>7148.7</v>
      </c>
      <c r="D12" s="36">
        <v>7229.666666666667</v>
      </c>
      <c r="E12" s="36">
        <v>7051.9833333333336</v>
      </c>
      <c r="F12" s="36">
        <v>6955.2666666666664</v>
      </c>
      <c r="G12" s="36">
        <v>6777.583333333333</v>
      </c>
      <c r="H12" s="36">
        <v>7326.3833333333341</v>
      </c>
      <c r="I12" s="36">
        <v>7504.0666666666666</v>
      </c>
      <c r="J12" s="36">
        <v>7600.7833333333347</v>
      </c>
      <c r="K12" s="36">
        <v>7407.35</v>
      </c>
      <c r="L12" s="36">
        <v>7132.95</v>
      </c>
      <c r="M12" s="52"/>
      <c r="N12" s="1"/>
      <c r="O12" s="1"/>
    </row>
    <row r="13" spans="1:15" ht="12.75" customHeight="1">
      <c r="A13" s="51">
        <v>4</v>
      </c>
      <c r="B13" s="31" t="s">
        <v>256</v>
      </c>
      <c r="C13" s="36">
        <v>9059.5</v>
      </c>
      <c r="D13" s="36">
        <v>9116.8833333333332</v>
      </c>
      <c r="E13" s="36">
        <v>8983.2666666666664</v>
      </c>
      <c r="F13" s="36">
        <v>8907.0333333333328</v>
      </c>
      <c r="G13" s="36">
        <v>8773.4166666666661</v>
      </c>
      <c r="H13" s="36">
        <v>9193.1166666666668</v>
      </c>
      <c r="I13" s="36">
        <v>9326.7333333333318</v>
      </c>
      <c r="J13" s="36">
        <v>9402.9666666666672</v>
      </c>
      <c r="K13" s="36">
        <v>9250.5</v>
      </c>
      <c r="L13" s="36">
        <v>9040.65</v>
      </c>
      <c r="M13" s="52"/>
      <c r="N13" s="1"/>
      <c r="O13" s="1"/>
    </row>
    <row r="14" spans="1:15" ht="12.75" customHeight="1">
      <c r="A14" s="51">
        <v>5</v>
      </c>
      <c r="B14" s="31" t="s">
        <v>257</v>
      </c>
      <c r="C14" s="36">
        <v>38624.199999999997</v>
      </c>
      <c r="D14" s="36">
        <v>38857.1</v>
      </c>
      <c r="E14" s="36">
        <v>38318.799999999996</v>
      </c>
      <c r="F14" s="36">
        <v>38013.399999999994</v>
      </c>
      <c r="G14" s="36">
        <v>37475.099999999991</v>
      </c>
      <c r="H14" s="36">
        <v>39162.5</v>
      </c>
      <c r="I14" s="36">
        <v>39700.800000000003</v>
      </c>
      <c r="J14" s="36">
        <v>40006.200000000004</v>
      </c>
      <c r="K14" s="36">
        <v>39395.4</v>
      </c>
      <c r="L14" s="36">
        <v>38551.699999999997</v>
      </c>
      <c r="M14" s="52"/>
      <c r="N14" s="1"/>
      <c r="O14" s="1"/>
    </row>
    <row r="15" spans="1:15" ht="12.75" customHeight="1">
      <c r="A15" s="51">
        <v>6</v>
      </c>
      <c r="B15" s="31" t="s">
        <v>258</v>
      </c>
      <c r="C15" s="36">
        <v>10957.95</v>
      </c>
      <c r="D15" s="36">
        <v>11099.866666666667</v>
      </c>
      <c r="E15" s="36">
        <v>10786.733333333334</v>
      </c>
      <c r="F15" s="36">
        <v>10615.516666666666</v>
      </c>
      <c r="G15" s="36">
        <v>10302.383333333333</v>
      </c>
      <c r="H15" s="36">
        <v>11271.083333333334</v>
      </c>
      <c r="I15" s="36">
        <v>11584.216666666669</v>
      </c>
      <c r="J15" s="36">
        <v>11755.433333333334</v>
      </c>
      <c r="K15" s="36">
        <v>11413</v>
      </c>
      <c r="L15" s="36">
        <v>10928.65</v>
      </c>
      <c r="M15" s="52"/>
      <c r="N15" s="1"/>
      <c r="O15" s="1"/>
    </row>
    <row r="16" spans="1:15" ht="12.75" customHeight="1">
      <c r="A16" s="51">
        <v>7</v>
      </c>
      <c r="B16" s="31" t="s">
        <v>259</v>
      </c>
      <c r="C16" s="36">
        <v>15654.65</v>
      </c>
      <c r="D16" s="36">
        <v>15777.966666666667</v>
      </c>
      <c r="E16" s="36">
        <v>15489.533333333335</v>
      </c>
      <c r="F16" s="36">
        <v>15324.416666666668</v>
      </c>
      <c r="G16" s="36">
        <v>15035.983333333335</v>
      </c>
      <c r="H16" s="36">
        <v>15943.083333333334</v>
      </c>
      <c r="I16" s="36">
        <v>16231.516666666668</v>
      </c>
      <c r="J16" s="36">
        <v>16396.633333333331</v>
      </c>
      <c r="K16" s="36">
        <v>16066.4</v>
      </c>
      <c r="L16" s="36">
        <v>15612.85</v>
      </c>
      <c r="M16" s="52"/>
      <c r="N16" s="1"/>
      <c r="O16" s="1"/>
    </row>
    <row r="17" spans="1:15" ht="12.75" customHeight="1">
      <c r="A17" s="51">
        <v>8</v>
      </c>
      <c r="B17" s="53" t="s">
        <v>41</v>
      </c>
      <c r="C17" s="31">
        <v>7465.7</v>
      </c>
      <c r="D17" s="36">
        <v>7514.5666666666666</v>
      </c>
      <c r="E17" s="36">
        <v>7379.1333333333332</v>
      </c>
      <c r="F17" s="36">
        <v>7292.5666666666666</v>
      </c>
      <c r="G17" s="36">
        <v>7157.1333333333332</v>
      </c>
      <c r="H17" s="36">
        <v>7601.1333333333332</v>
      </c>
      <c r="I17" s="36">
        <v>7736.5666666666657</v>
      </c>
      <c r="J17" s="36">
        <v>7823.1333333333332</v>
      </c>
      <c r="K17" s="31">
        <v>7650</v>
      </c>
      <c r="L17" s="31">
        <v>7428</v>
      </c>
      <c r="M17" s="31">
        <v>2.71285</v>
      </c>
      <c r="N17" s="1"/>
      <c r="O17" s="1"/>
    </row>
    <row r="18" spans="1:15" ht="12.75" customHeight="1">
      <c r="A18" s="51">
        <v>9</v>
      </c>
      <c r="B18" s="53" t="s">
        <v>48</v>
      </c>
      <c r="C18" s="31">
        <v>2342.35</v>
      </c>
      <c r="D18" s="36">
        <v>2368.7833333333333</v>
      </c>
      <c r="E18" s="36">
        <v>2309.5666666666666</v>
      </c>
      <c r="F18" s="36">
        <v>2276.7833333333333</v>
      </c>
      <c r="G18" s="36">
        <v>2217.5666666666666</v>
      </c>
      <c r="H18" s="36">
        <v>2401.5666666666666</v>
      </c>
      <c r="I18" s="36">
        <v>2460.7833333333328</v>
      </c>
      <c r="J18" s="36">
        <v>2493.5666666666666</v>
      </c>
      <c r="K18" s="31">
        <v>2428</v>
      </c>
      <c r="L18" s="31">
        <v>2336</v>
      </c>
      <c r="M18" s="31">
        <v>4.3088699999999998</v>
      </c>
      <c r="N18" s="1"/>
      <c r="O18" s="1"/>
    </row>
    <row r="19" spans="1:15" ht="12.75" customHeight="1">
      <c r="A19" s="51">
        <v>10</v>
      </c>
      <c r="B19" s="53" t="s">
        <v>309</v>
      </c>
      <c r="C19" s="31">
        <v>1414.4</v>
      </c>
      <c r="D19" s="36">
        <v>1429.0333333333335</v>
      </c>
      <c r="E19" s="36">
        <v>1392.5666666666671</v>
      </c>
      <c r="F19" s="36">
        <v>1370.7333333333336</v>
      </c>
      <c r="G19" s="36">
        <v>1334.2666666666671</v>
      </c>
      <c r="H19" s="36">
        <v>1450.866666666667</v>
      </c>
      <c r="I19" s="36">
        <v>1487.3333333333337</v>
      </c>
      <c r="J19" s="36">
        <v>1509.166666666667</v>
      </c>
      <c r="K19" s="31">
        <v>1465.5</v>
      </c>
      <c r="L19" s="31">
        <v>1407.2</v>
      </c>
      <c r="M19" s="31">
        <v>2.6483599999999998</v>
      </c>
      <c r="N19" s="1"/>
      <c r="O19" s="1"/>
    </row>
    <row r="20" spans="1:15" ht="12.75" customHeight="1">
      <c r="A20" s="51">
        <v>11</v>
      </c>
      <c r="B20" s="53" t="s">
        <v>62</v>
      </c>
      <c r="C20" s="31">
        <v>635.9</v>
      </c>
      <c r="D20" s="36">
        <v>637.93333333333328</v>
      </c>
      <c r="E20" s="36">
        <v>630.96666666666658</v>
      </c>
      <c r="F20" s="36">
        <v>626.0333333333333</v>
      </c>
      <c r="G20" s="36">
        <v>619.06666666666661</v>
      </c>
      <c r="H20" s="36">
        <v>642.86666666666656</v>
      </c>
      <c r="I20" s="36">
        <v>649.83333333333326</v>
      </c>
      <c r="J20" s="36">
        <v>654.76666666666654</v>
      </c>
      <c r="K20" s="31">
        <v>644.9</v>
      </c>
      <c r="L20" s="31">
        <v>633</v>
      </c>
      <c r="M20" s="31">
        <v>16.35549</v>
      </c>
      <c r="N20" s="1"/>
      <c r="O20" s="1"/>
    </row>
    <row r="21" spans="1:15" ht="12.75" customHeight="1">
      <c r="A21" s="51">
        <v>12</v>
      </c>
      <c r="B21" s="53" t="s">
        <v>823</v>
      </c>
      <c r="C21" s="31">
        <v>1124.8499999999999</v>
      </c>
      <c r="D21" s="36">
        <v>1134.1833333333334</v>
      </c>
      <c r="E21" s="36">
        <v>1084.9666666666667</v>
      </c>
      <c r="F21" s="36">
        <v>1045.0833333333333</v>
      </c>
      <c r="G21" s="36">
        <v>995.86666666666656</v>
      </c>
      <c r="H21" s="36">
        <v>1174.0666666666668</v>
      </c>
      <c r="I21" s="36">
        <v>1223.2833333333335</v>
      </c>
      <c r="J21" s="36">
        <v>1263.166666666667</v>
      </c>
      <c r="K21" s="31">
        <v>1183.4000000000001</v>
      </c>
      <c r="L21" s="31">
        <v>1094.3</v>
      </c>
      <c r="M21" s="31">
        <v>119.68411999999999</v>
      </c>
      <c r="N21" s="1"/>
      <c r="O21" s="1"/>
    </row>
    <row r="22" spans="1:15" ht="12.75" customHeight="1">
      <c r="A22" s="51">
        <v>13</v>
      </c>
      <c r="B22" s="53" t="s">
        <v>49</v>
      </c>
      <c r="C22" s="31">
        <v>3072.7</v>
      </c>
      <c r="D22" s="36">
        <v>3090.9166666666665</v>
      </c>
      <c r="E22" s="36">
        <v>3039.0333333333328</v>
      </c>
      <c r="F22" s="36">
        <v>3005.3666666666663</v>
      </c>
      <c r="G22" s="36">
        <v>2953.4833333333327</v>
      </c>
      <c r="H22" s="36">
        <v>3124.583333333333</v>
      </c>
      <c r="I22" s="36">
        <v>3176.4666666666672</v>
      </c>
      <c r="J22" s="36">
        <v>3210.1333333333332</v>
      </c>
      <c r="K22" s="31">
        <v>3142.8</v>
      </c>
      <c r="L22" s="31">
        <v>3057.25</v>
      </c>
      <c r="M22" s="31">
        <v>21.252009999999999</v>
      </c>
      <c r="N22" s="1"/>
      <c r="O22" s="1"/>
    </row>
    <row r="23" spans="1:15" ht="12.75" customHeight="1">
      <c r="A23" s="51">
        <v>14</v>
      </c>
      <c r="B23" s="53" t="s">
        <v>260</v>
      </c>
      <c r="C23" s="31">
        <v>1749.6</v>
      </c>
      <c r="D23" s="36">
        <v>1771.6333333333332</v>
      </c>
      <c r="E23" s="36">
        <v>1720.2666666666664</v>
      </c>
      <c r="F23" s="36">
        <v>1690.9333333333332</v>
      </c>
      <c r="G23" s="36">
        <v>1639.5666666666664</v>
      </c>
      <c r="H23" s="36">
        <v>1800.9666666666665</v>
      </c>
      <c r="I23" s="36">
        <v>1852.3333333333333</v>
      </c>
      <c r="J23" s="36">
        <v>1881.6666666666665</v>
      </c>
      <c r="K23" s="31">
        <v>1823</v>
      </c>
      <c r="L23" s="31">
        <v>1742.3</v>
      </c>
      <c r="M23" s="31">
        <v>11.25446</v>
      </c>
      <c r="N23" s="1"/>
      <c r="O23" s="1"/>
    </row>
    <row r="24" spans="1:15" ht="12.75" customHeight="1">
      <c r="A24" s="51">
        <v>15</v>
      </c>
      <c r="B24" s="53" t="s">
        <v>50</v>
      </c>
      <c r="C24" s="31">
        <v>1494.1</v>
      </c>
      <c r="D24" s="36">
        <v>1507.3166666666666</v>
      </c>
      <c r="E24" s="36">
        <v>1474.8833333333332</v>
      </c>
      <c r="F24" s="36">
        <v>1455.6666666666665</v>
      </c>
      <c r="G24" s="36">
        <v>1423.2333333333331</v>
      </c>
      <c r="H24" s="36">
        <v>1526.5333333333333</v>
      </c>
      <c r="I24" s="36">
        <v>1558.9666666666667</v>
      </c>
      <c r="J24" s="36">
        <v>1578.1833333333334</v>
      </c>
      <c r="K24" s="31">
        <v>1539.75</v>
      </c>
      <c r="L24" s="31">
        <v>1488.1</v>
      </c>
      <c r="M24" s="31">
        <v>31.599710000000002</v>
      </c>
      <c r="N24" s="1"/>
      <c r="O24" s="1"/>
    </row>
    <row r="25" spans="1:15" ht="12.75" customHeight="1">
      <c r="A25" s="51">
        <v>16</v>
      </c>
      <c r="B25" s="53" t="s">
        <v>788</v>
      </c>
      <c r="C25" s="31">
        <v>689.4</v>
      </c>
      <c r="D25" s="36">
        <v>693.01666666666677</v>
      </c>
      <c r="E25" s="36">
        <v>679.38333333333355</v>
      </c>
      <c r="F25" s="36">
        <v>669.36666666666679</v>
      </c>
      <c r="G25" s="36">
        <v>655.73333333333358</v>
      </c>
      <c r="H25" s="36">
        <v>703.03333333333353</v>
      </c>
      <c r="I25" s="36">
        <v>716.66666666666674</v>
      </c>
      <c r="J25" s="36">
        <v>726.68333333333351</v>
      </c>
      <c r="K25" s="31">
        <v>706.65</v>
      </c>
      <c r="L25" s="31">
        <v>683</v>
      </c>
      <c r="M25" s="31">
        <v>146.94147000000001</v>
      </c>
      <c r="N25" s="1"/>
      <c r="O25" s="1"/>
    </row>
    <row r="26" spans="1:15" ht="12.75" customHeight="1">
      <c r="A26" s="51">
        <v>17</v>
      </c>
      <c r="B26" s="53" t="s">
        <v>261</v>
      </c>
      <c r="C26" s="31">
        <v>868.1</v>
      </c>
      <c r="D26" s="36">
        <v>873.66666666666663</v>
      </c>
      <c r="E26" s="36">
        <v>854.48333333333323</v>
      </c>
      <c r="F26" s="36">
        <v>840.86666666666656</v>
      </c>
      <c r="G26" s="36">
        <v>821.68333333333317</v>
      </c>
      <c r="H26" s="36">
        <v>887.2833333333333</v>
      </c>
      <c r="I26" s="36">
        <v>906.4666666666667</v>
      </c>
      <c r="J26" s="36">
        <v>920.08333333333337</v>
      </c>
      <c r="K26" s="31">
        <v>892.85</v>
      </c>
      <c r="L26" s="31">
        <v>860.05</v>
      </c>
      <c r="M26" s="31">
        <v>27.217759999999998</v>
      </c>
      <c r="N26" s="1"/>
      <c r="O26" s="1"/>
    </row>
    <row r="27" spans="1:15" ht="12.75" customHeight="1">
      <c r="A27" s="51">
        <v>18</v>
      </c>
      <c r="B27" s="53" t="s">
        <v>262</v>
      </c>
      <c r="C27" s="31">
        <v>364.4</v>
      </c>
      <c r="D27" s="36">
        <v>375.58333333333331</v>
      </c>
      <c r="E27" s="36">
        <v>349.16666666666663</v>
      </c>
      <c r="F27" s="36">
        <v>333.93333333333334</v>
      </c>
      <c r="G27" s="36">
        <v>307.51666666666665</v>
      </c>
      <c r="H27" s="36">
        <v>390.81666666666661</v>
      </c>
      <c r="I27" s="36">
        <v>417.23333333333323</v>
      </c>
      <c r="J27" s="36">
        <v>432.46666666666658</v>
      </c>
      <c r="K27" s="31">
        <v>402</v>
      </c>
      <c r="L27" s="31">
        <v>360.35</v>
      </c>
      <c r="M27" s="31">
        <v>123.39179</v>
      </c>
      <c r="N27" s="1"/>
      <c r="O27" s="1"/>
    </row>
    <row r="28" spans="1:15" ht="12.75" customHeight="1">
      <c r="A28" s="51">
        <v>19</v>
      </c>
      <c r="B28" s="53" t="s">
        <v>44</v>
      </c>
      <c r="C28" s="31">
        <v>204.17</v>
      </c>
      <c r="D28" s="36">
        <v>205.90333333333334</v>
      </c>
      <c r="E28" s="36">
        <v>200.90666666666667</v>
      </c>
      <c r="F28" s="36">
        <v>197.64333333333332</v>
      </c>
      <c r="G28" s="36">
        <v>192.64666666666665</v>
      </c>
      <c r="H28" s="36">
        <v>209.16666666666669</v>
      </c>
      <c r="I28" s="36">
        <v>214.16333333333336</v>
      </c>
      <c r="J28" s="36">
        <v>217.4266666666667</v>
      </c>
      <c r="K28" s="31">
        <v>210.9</v>
      </c>
      <c r="L28" s="31">
        <v>202.64</v>
      </c>
      <c r="M28" s="31">
        <v>55.266019999999997</v>
      </c>
      <c r="N28" s="1"/>
      <c r="O28" s="1"/>
    </row>
    <row r="29" spans="1:15" ht="12.75" customHeight="1">
      <c r="A29" s="51">
        <v>20</v>
      </c>
      <c r="B29" s="53" t="s">
        <v>46</v>
      </c>
      <c r="C29" s="31">
        <v>318.89999999999998</v>
      </c>
      <c r="D29" s="36">
        <v>323.3</v>
      </c>
      <c r="E29" s="36">
        <v>313.10000000000002</v>
      </c>
      <c r="F29" s="36">
        <v>307.3</v>
      </c>
      <c r="G29" s="36">
        <v>297.10000000000002</v>
      </c>
      <c r="H29" s="36">
        <v>329.1</v>
      </c>
      <c r="I29" s="36">
        <v>339.29999999999995</v>
      </c>
      <c r="J29" s="36">
        <v>345.1</v>
      </c>
      <c r="K29" s="31">
        <v>333.5</v>
      </c>
      <c r="L29" s="31">
        <v>317.5</v>
      </c>
      <c r="M29" s="31">
        <v>25.50752</v>
      </c>
      <c r="N29" s="1"/>
      <c r="O29" s="1"/>
    </row>
    <row r="30" spans="1:15" ht="12.75" customHeight="1">
      <c r="A30" s="51">
        <v>21</v>
      </c>
      <c r="B30" s="53" t="s">
        <v>51</v>
      </c>
      <c r="C30" s="31">
        <v>5323.1</v>
      </c>
      <c r="D30" s="36">
        <v>5357.8833333333332</v>
      </c>
      <c r="E30" s="36">
        <v>5269.8166666666666</v>
      </c>
      <c r="F30" s="36">
        <v>5216.5333333333338</v>
      </c>
      <c r="G30" s="36">
        <v>5128.4666666666672</v>
      </c>
      <c r="H30" s="36">
        <v>5411.1666666666661</v>
      </c>
      <c r="I30" s="36">
        <v>5499.2333333333318</v>
      </c>
      <c r="J30" s="36">
        <v>5552.5166666666655</v>
      </c>
      <c r="K30" s="31">
        <v>5445.95</v>
      </c>
      <c r="L30" s="31">
        <v>5304.6</v>
      </c>
      <c r="M30" s="31">
        <v>2.9509599999999998</v>
      </c>
      <c r="N30" s="1"/>
      <c r="O30" s="1"/>
    </row>
    <row r="31" spans="1:15" ht="12.75" customHeight="1">
      <c r="A31" s="51">
        <v>22</v>
      </c>
      <c r="B31" s="53" t="s">
        <v>52</v>
      </c>
      <c r="C31" s="31">
        <v>625.54999999999995</v>
      </c>
      <c r="D31" s="36">
        <v>632.5</v>
      </c>
      <c r="E31" s="36">
        <v>616</v>
      </c>
      <c r="F31" s="36">
        <v>606.45000000000005</v>
      </c>
      <c r="G31" s="36">
        <v>589.95000000000005</v>
      </c>
      <c r="H31" s="36">
        <v>642.04999999999995</v>
      </c>
      <c r="I31" s="36">
        <v>658.55</v>
      </c>
      <c r="J31" s="36">
        <v>668.09999999999991</v>
      </c>
      <c r="K31" s="31">
        <v>649</v>
      </c>
      <c r="L31" s="31">
        <v>622.95000000000005</v>
      </c>
      <c r="M31" s="31">
        <v>25.190550000000002</v>
      </c>
      <c r="N31" s="1"/>
      <c r="O31" s="1"/>
    </row>
    <row r="32" spans="1:15" ht="12.75" customHeight="1">
      <c r="A32" s="51">
        <v>23</v>
      </c>
      <c r="B32" s="53" t="s">
        <v>53</v>
      </c>
      <c r="C32" s="31">
        <v>6657.7</v>
      </c>
      <c r="D32" s="36">
        <v>6674.583333333333</v>
      </c>
      <c r="E32" s="36">
        <v>6614.1666666666661</v>
      </c>
      <c r="F32" s="36">
        <v>6570.6333333333332</v>
      </c>
      <c r="G32" s="36">
        <v>6510.2166666666662</v>
      </c>
      <c r="H32" s="36">
        <v>6718.1166666666659</v>
      </c>
      <c r="I32" s="36">
        <v>6778.5333333333319</v>
      </c>
      <c r="J32" s="36">
        <v>6822.0666666666657</v>
      </c>
      <c r="K32" s="31">
        <v>6735</v>
      </c>
      <c r="L32" s="31">
        <v>6631.05</v>
      </c>
      <c r="M32" s="31">
        <v>3.3493599999999999</v>
      </c>
      <c r="N32" s="1"/>
      <c r="O32" s="1"/>
    </row>
    <row r="33" spans="1:15" ht="12.75" customHeight="1">
      <c r="A33" s="51">
        <v>24</v>
      </c>
      <c r="B33" s="53" t="s">
        <v>55</v>
      </c>
      <c r="C33" s="31">
        <v>515.35</v>
      </c>
      <c r="D33" s="36">
        <v>520.21666666666658</v>
      </c>
      <c r="E33" s="36">
        <v>507.93333333333317</v>
      </c>
      <c r="F33" s="36">
        <v>500.51666666666654</v>
      </c>
      <c r="G33" s="36">
        <v>488.23333333333312</v>
      </c>
      <c r="H33" s="36">
        <v>527.63333333333321</v>
      </c>
      <c r="I33" s="36">
        <v>539.91666666666674</v>
      </c>
      <c r="J33" s="36">
        <v>547.33333333333326</v>
      </c>
      <c r="K33" s="31">
        <v>532.5</v>
      </c>
      <c r="L33" s="31">
        <v>512.79999999999995</v>
      </c>
      <c r="M33" s="31">
        <v>12.05402</v>
      </c>
      <c r="N33" s="1"/>
      <c r="O33" s="1"/>
    </row>
    <row r="34" spans="1:15" ht="12.75" customHeight="1">
      <c r="A34" s="51">
        <v>25</v>
      </c>
      <c r="B34" s="53" t="s">
        <v>56</v>
      </c>
      <c r="C34" s="31">
        <v>243.15</v>
      </c>
      <c r="D34" s="36">
        <v>245.78333333333333</v>
      </c>
      <c r="E34" s="36">
        <v>239.61666666666667</v>
      </c>
      <c r="F34" s="36">
        <v>236.08333333333334</v>
      </c>
      <c r="G34" s="36">
        <v>229.91666666666669</v>
      </c>
      <c r="H34" s="36">
        <v>249.31666666666666</v>
      </c>
      <c r="I34" s="36">
        <v>255.48333333333335</v>
      </c>
      <c r="J34" s="36">
        <v>259.01666666666665</v>
      </c>
      <c r="K34" s="31">
        <v>251.95</v>
      </c>
      <c r="L34" s="31">
        <v>242.25</v>
      </c>
      <c r="M34" s="31">
        <v>110.7002</v>
      </c>
      <c r="N34" s="1"/>
      <c r="O34" s="1"/>
    </row>
    <row r="35" spans="1:15" ht="12.75" customHeight="1">
      <c r="A35" s="51">
        <v>26</v>
      </c>
      <c r="B35" s="53" t="s">
        <v>58</v>
      </c>
      <c r="C35" s="31">
        <v>3101.75</v>
      </c>
      <c r="D35" s="36">
        <v>3107.6</v>
      </c>
      <c r="E35" s="36">
        <v>3080.2</v>
      </c>
      <c r="F35" s="36">
        <v>3058.65</v>
      </c>
      <c r="G35" s="36">
        <v>3031.25</v>
      </c>
      <c r="H35" s="36">
        <v>3129.1499999999996</v>
      </c>
      <c r="I35" s="36">
        <v>3156.55</v>
      </c>
      <c r="J35" s="36">
        <v>3178.0999999999995</v>
      </c>
      <c r="K35" s="31">
        <v>3135</v>
      </c>
      <c r="L35" s="31">
        <v>3086.05</v>
      </c>
      <c r="M35" s="31">
        <v>8.8574300000000008</v>
      </c>
      <c r="N35" s="1"/>
      <c r="O35" s="1"/>
    </row>
    <row r="36" spans="1:15" ht="12.75" customHeight="1">
      <c r="A36" s="51">
        <v>27</v>
      </c>
      <c r="B36" s="53" t="s">
        <v>59</v>
      </c>
      <c r="C36" s="31">
        <v>2090.75</v>
      </c>
      <c r="D36" s="36">
        <v>2106.6666666666665</v>
      </c>
      <c r="E36" s="36">
        <v>2064.833333333333</v>
      </c>
      <c r="F36" s="36">
        <v>2038.9166666666665</v>
      </c>
      <c r="G36" s="36">
        <v>1997.083333333333</v>
      </c>
      <c r="H36" s="36">
        <v>2132.583333333333</v>
      </c>
      <c r="I36" s="36">
        <v>2174.4166666666661</v>
      </c>
      <c r="J36" s="36">
        <v>2200.333333333333</v>
      </c>
      <c r="K36" s="31">
        <v>2148.5</v>
      </c>
      <c r="L36" s="31">
        <v>2080.75</v>
      </c>
      <c r="M36" s="31">
        <v>3.8012700000000001</v>
      </c>
      <c r="N36" s="1"/>
      <c r="O36" s="1"/>
    </row>
    <row r="37" spans="1:15" ht="12.75" customHeight="1">
      <c r="A37" s="51">
        <v>28</v>
      </c>
      <c r="B37" s="53" t="s">
        <v>63</v>
      </c>
      <c r="C37" s="31">
        <v>1401.6</v>
      </c>
      <c r="D37" s="36">
        <v>1412.0166666666667</v>
      </c>
      <c r="E37" s="36">
        <v>1384.5833333333333</v>
      </c>
      <c r="F37" s="36">
        <v>1367.5666666666666</v>
      </c>
      <c r="G37" s="36">
        <v>1340.1333333333332</v>
      </c>
      <c r="H37" s="36">
        <v>1429.0333333333333</v>
      </c>
      <c r="I37" s="36">
        <v>1456.4666666666667</v>
      </c>
      <c r="J37" s="36">
        <v>1473.4833333333333</v>
      </c>
      <c r="K37" s="31">
        <v>1439.45</v>
      </c>
      <c r="L37" s="31">
        <v>1395</v>
      </c>
      <c r="M37" s="31">
        <v>8.4678799999999992</v>
      </c>
      <c r="N37" s="1"/>
      <c r="O37" s="1"/>
    </row>
    <row r="38" spans="1:15" ht="12.75" customHeight="1">
      <c r="A38" s="51">
        <v>29</v>
      </c>
      <c r="B38" s="53" t="s">
        <v>263</v>
      </c>
      <c r="C38" s="31">
        <v>4909.8999999999996</v>
      </c>
      <c r="D38" s="36">
        <v>4924.4333333333334</v>
      </c>
      <c r="E38" s="36">
        <v>4803.6166666666668</v>
      </c>
      <c r="F38" s="36">
        <v>4697.333333333333</v>
      </c>
      <c r="G38" s="36">
        <v>4576.5166666666664</v>
      </c>
      <c r="H38" s="36">
        <v>5030.7166666666672</v>
      </c>
      <c r="I38" s="36">
        <v>5151.5333333333347</v>
      </c>
      <c r="J38" s="36">
        <v>5257.8166666666675</v>
      </c>
      <c r="K38" s="31">
        <v>5045.25</v>
      </c>
      <c r="L38" s="31">
        <v>4818.1499999999996</v>
      </c>
      <c r="M38" s="31">
        <v>7.9871999999999996</v>
      </c>
      <c r="N38" s="1"/>
      <c r="O38" s="1"/>
    </row>
    <row r="39" spans="1:15" ht="12.75" customHeight="1">
      <c r="A39" s="51">
        <v>30</v>
      </c>
      <c r="B39" s="53" t="s">
        <v>64</v>
      </c>
      <c r="C39" s="31">
        <v>1126.0999999999999</v>
      </c>
      <c r="D39" s="36">
        <v>1133.3999999999999</v>
      </c>
      <c r="E39" s="36">
        <v>1115.7999999999997</v>
      </c>
      <c r="F39" s="36">
        <v>1105.4999999999998</v>
      </c>
      <c r="G39" s="36">
        <v>1087.8999999999996</v>
      </c>
      <c r="H39" s="36">
        <v>1143.6999999999998</v>
      </c>
      <c r="I39" s="36">
        <v>1161.2999999999997</v>
      </c>
      <c r="J39" s="36">
        <v>1171.5999999999999</v>
      </c>
      <c r="K39" s="31">
        <v>1151</v>
      </c>
      <c r="L39" s="31">
        <v>1123.0999999999999</v>
      </c>
      <c r="M39" s="31">
        <v>85.711219999999997</v>
      </c>
      <c r="N39" s="1"/>
      <c r="O39" s="1"/>
    </row>
    <row r="40" spans="1:15" ht="12.75" customHeight="1">
      <c r="A40" s="51">
        <v>31</v>
      </c>
      <c r="B40" s="53" t="s">
        <v>65</v>
      </c>
      <c r="C40" s="31">
        <v>9427.4</v>
      </c>
      <c r="D40" s="36">
        <v>9482.4666666666672</v>
      </c>
      <c r="E40" s="36">
        <v>9344.9333333333343</v>
      </c>
      <c r="F40" s="36">
        <v>9262.4666666666672</v>
      </c>
      <c r="G40" s="36">
        <v>9124.9333333333343</v>
      </c>
      <c r="H40" s="36">
        <v>9564.9333333333343</v>
      </c>
      <c r="I40" s="36">
        <v>9702.4666666666672</v>
      </c>
      <c r="J40" s="36">
        <v>9784.9333333333343</v>
      </c>
      <c r="K40" s="31">
        <v>9620</v>
      </c>
      <c r="L40" s="31">
        <v>9400</v>
      </c>
      <c r="M40" s="31">
        <v>2.4654099999999999</v>
      </c>
      <c r="N40" s="1"/>
      <c r="O40" s="1"/>
    </row>
    <row r="41" spans="1:15" ht="12.75" customHeight="1">
      <c r="A41" s="51">
        <v>32</v>
      </c>
      <c r="B41" s="53" t="s">
        <v>68</v>
      </c>
      <c r="C41" s="31">
        <v>6538.35</v>
      </c>
      <c r="D41" s="36">
        <v>6582.2833333333328</v>
      </c>
      <c r="E41" s="36">
        <v>6467.5666666666657</v>
      </c>
      <c r="F41" s="36">
        <v>6396.7833333333328</v>
      </c>
      <c r="G41" s="36">
        <v>6282.0666666666657</v>
      </c>
      <c r="H41" s="36">
        <v>6653.0666666666657</v>
      </c>
      <c r="I41" s="36">
        <v>6767.7833333333328</v>
      </c>
      <c r="J41" s="36">
        <v>6838.5666666666657</v>
      </c>
      <c r="K41" s="31">
        <v>6697</v>
      </c>
      <c r="L41" s="31">
        <v>6511.5</v>
      </c>
      <c r="M41" s="31">
        <v>8.9182799999999993</v>
      </c>
      <c r="N41" s="1"/>
      <c r="O41" s="1"/>
    </row>
    <row r="42" spans="1:15" ht="12.75" customHeight="1">
      <c r="A42" s="51">
        <v>33</v>
      </c>
      <c r="B42" s="53" t="s">
        <v>67</v>
      </c>
      <c r="C42" s="31">
        <v>1564.1</v>
      </c>
      <c r="D42" s="36">
        <v>1573.0666666666666</v>
      </c>
      <c r="E42" s="36">
        <v>1548.1333333333332</v>
      </c>
      <c r="F42" s="36">
        <v>1532.1666666666665</v>
      </c>
      <c r="G42" s="36">
        <v>1507.2333333333331</v>
      </c>
      <c r="H42" s="36">
        <v>1589.0333333333333</v>
      </c>
      <c r="I42" s="36">
        <v>1613.9666666666667</v>
      </c>
      <c r="J42" s="36">
        <v>1629.9333333333334</v>
      </c>
      <c r="K42" s="31">
        <v>1598</v>
      </c>
      <c r="L42" s="31">
        <v>1557.1</v>
      </c>
      <c r="M42" s="31">
        <v>18.979420000000001</v>
      </c>
      <c r="N42" s="1"/>
      <c r="O42" s="1"/>
    </row>
    <row r="43" spans="1:15" ht="12.75" customHeight="1">
      <c r="A43" s="51">
        <v>34</v>
      </c>
      <c r="B43" s="53" t="s">
        <v>264</v>
      </c>
      <c r="C43" s="31">
        <v>9189.9500000000007</v>
      </c>
      <c r="D43" s="36">
        <v>9224.9333333333325</v>
      </c>
      <c r="E43" s="36">
        <v>9082.2166666666653</v>
      </c>
      <c r="F43" s="36">
        <v>8974.4833333333336</v>
      </c>
      <c r="G43" s="36">
        <v>8831.7666666666664</v>
      </c>
      <c r="H43" s="36">
        <v>9332.6666666666642</v>
      </c>
      <c r="I43" s="36">
        <v>9475.3833333333314</v>
      </c>
      <c r="J43" s="36">
        <v>9583.1166666666631</v>
      </c>
      <c r="K43" s="31">
        <v>9367.65</v>
      </c>
      <c r="L43" s="31">
        <v>9117.2000000000007</v>
      </c>
      <c r="M43" s="31">
        <v>0.27023000000000003</v>
      </c>
      <c r="N43" s="1"/>
      <c r="O43" s="1"/>
    </row>
    <row r="44" spans="1:15" ht="12.75" customHeight="1">
      <c r="A44" s="51">
        <v>35</v>
      </c>
      <c r="B44" s="53" t="s">
        <v>69</v>
      </c>
      <c r="C44" s="31">
        <v>3150.95</v>
      </c>
      <c r="D44" s="36">
        <v>3171.6666666666665</v>
      </c>
      <c r="E44" s="36">
        <v>3114.4833333333331</v>
      </c>
      <c r="F44" s="36">
        <v>3078.0166666666664</v>
      </c>
      <c r="G44" s="36">
        <v>3020.833333333333</v>
      </c>
      <c r="H44" s="36">
        <v>3208.1333333333332</v>
      </c>
      <c r="I44" s="36">
        <v>3265.3166666666666</v>
      </c>
      <c r="J44" s="36">
        <v>3301.7833333333333</v>
      </c>
      <c r="K44" s="31">
        <v>3228.85</v>
      </c>
      <c r="L44" s="31">
        <v>3135.2</v>
      </c>
      <c r="M44" s="31">
        <v>4.2468500000000002</v>
      </c>
      <c r="N44" s="1"/>
      <c r="O44" s="1"/>
    </row>
    <row r="45" spans="1:15" ht="12.75" customHeight="1">
      <c r="A45" s="51">
        <v>36</v>
      </c>
      <c r="B45" s="53" t="s">
        <v>71</v>
      </c>
      <c r="C45" s="31">
        <v>201.08</v>
      </c>
      <c r="D45" s="36">
        <v>202.42</v>
      </c>
      <c r="E45" s="36">
        <v>198.33999999999997</v>
      </c>
      <c r="F45" s="36">
        <v>195.6</v>
      </c>
      <c r="G45" s="36">
        <v>191.51999999999998</v>
      </c>
      <c r="H45" s="36">
        <v>205.15999999999997</v>
      </c>
      <c r="I45" s="36">
        <v>209.23999999999995</v>
      </c>
      <c r="J45" s="36">
        <v>211.97999999999996</v>
      </c>
      <c r="K45" s="31">
        <v>206.5</v>
      </c>
      <c r="L45" s="31">
        <v>199.68</v>
      </c>
      <c r="M45" s="31">
        <v>92.016779999999997</v>
      </c>
      <c r="N45" s="1"/>
      <c r="O45" s="1"/>
    </row>
    <row r="46" spans="1:15" ht="12.75" customHeight="1">
      <c r="A46" s="51">
        <v>37</v>
      </c>
      <c r="B46" s="53" t="s">
        <v>72</v>
      </c>
      <c r="C46" s="31">
        <v>239.5</v>
      </c>
      <c r="D46" s="36">
        <v>241.51666666666665</v>
      </c>
      <c r="E46" s="36">
        <v>236.68333333333331</v>
      </c>
      <c r="F46" s="36">
        <v>233.86666666666665</v>
      </c>
      <c r="G46" s="36">
        <v>229.0333333333333</v>
      </c>
      <c r="H46" s="36">
        <v>244.33333333333331</v>
      </c>
      <c r="I46" s="36">
        <v>249.16666666666669</v>
      </c>
      <c r="J46" s="36">
        <v>251.98333333333332</v>
      </c>
      <c r="K46" s="31">
        <v>246.35</v>
      </c>
      <c r="L46" s="31">
        <v>238.7</v>
      </c>
      <c r="M46" s="31">
        <v>226.17452</v>
      </c>
      <c r="N46" s="1"/>
      <c r="O46" s="1"/>
    </row>
    <row r="47" spans="1:15" ht="12.75" customHeight="1">
      <c r="A47" s="51">
        <v>38</v>
      </c>
      <c r="B47" s="53" t="s">
        <v>265</v>
      </c>
      <c r="C47" s="31">
        <v>118.93</v>
      </c>
      <c r="D47" s="36">
        <v>120.68</v>
      </c>
      <c r="E47" s="36">
        <v>116.46000000000001</v>
      </c>
      <c r="F47" s="36">
        <v>113.99</v>
      </c>
      <c r="G47" s="36">
        <v>109.77</v>
      </c>
      <c r="H47" s="36">
        <v>123.15000000000002</v>
      </c>
      <c r="I47" s="36">
        <v>127.37000000000002</v>
      </c>
      <c r="J47" s="36">
        <v>129.84000000000003</v>
      </c>
      <c r="K47" s="31">
        <v>124.9</v>
      </c>
      <c r="L47" s="31">
        <v>118.21</v>
      </c>
      <c r="M47" s="31">
        <v>80.172349999999994</v>
      </c>
      <c r="N47" s="1"/>
      <c r="O47" s="1"/>
    </row>
    <row r="48" spans="1:15" ht="12.75" customHeight="1">
      <c r="A48" s="51">
        <v>39</v>
      </c>
      <c r="B48" s="53" t="s">
        <v>73</v>
      </c>
      <c r="C48" s="31">
        <v>1515.1</v>
      </c>
      <c r="D48" s="36">
        <v>1535.4666666666665</v>
      </c>
      <c r="E48" s="36">
        <v>1485.333333333333</v>
      </c>
      <c r="F48" s="36">
        <v>1455.5666666666666</v>
      </c>
      <c r="G48" s="36">
        <v>1405.4333333333332</v>
      </c>
      <c r="H48" s="36">
        <v>1565.2333333333329</v>
      </c>
      <c r="I48" s="36">
        <v>1615.3666666666666</v>
      </c>
      <c r="J48" s="36">
        <v>1645.1333333333328</v>
      </c>
      <c r="K48" s="31">
        <v>1585.6</v>
      </c>
      <c r="L48" s="31">
        <v>1505.7</v>
      </c>
      <c r="M48" s="31">
        <v>5.1673999999999998</v>
      </c>
      <c r="N48" s="1"/>
      <c r="O48" s="1"/>
    </row>
    <row r="49" spans="1:15" ht="12.75" customHeight="1">
      <c r="A49" s="51">
        <v>40</v>
      </c>
      <c r="B49" s="53" t="s">
        <v>75</v>
      </c>
      <c r="C49" s="31">
        <v>540.70000000000005</v>
      </c>
      <c r="D49" s="36">
        <v>543.21666666666658</v>
      </c>
      <c r="E49" s="36">
        <v>536.78333333333319</v>
      </c>
      <c r="F49" s="36">
        <v>532.86666666666656</v>
      </c>
      <c r="G49" s="36">
        <v>526.43333333333317</v>
      </c>
      <c r="H49" s="36">
        <v>547.13333333333321</v>
      </c>
      <c r="I49" s="36">
        <v>553.56666666666661</v>
      </c>
      <c r="J49" s="36">
        <v>557.48333333333323</v>
      </c>
      <c r="K49" s="31">
        <v>549.65</v>
      </c>
      <c r="L49" s="31">
        <v>539.29999999999995</v>
      </c>
      <c r="M49" s="31">
        <v>5.5117000000000003</v>
      </c>
      <c r="N49" s="1"/>
      <c r="O49" s="1"/>
    </row>
    <row r="50" spans="1:15" ht="12.75" customHeight="1">
      <c r="A50" s="51">
        <v>41</v>
      </c>
      <c r="B50" s="53" t="s">
        <v>328</v>
      </c>
      <c r="C50" s="31">
        <v>1342.55</v>
      </c>
      <c r="D50" s="36">
        <v>1363.5166666666667</v>
      </c>
      <c r="E50" s="36">
        <v>1317.0333333333333</v>
      </c>
      <c r="F50" s="36">
        <v>1291.5166666666667</v>
      </c>
      <c r="G50" s="36">
        <v>1245.0333333333333</v>
      </c>
      <c r="H50" s="36">
        <v>1389.0333333333333</v>
      </c>
      <c r="I50" s="36">
        <v>1435.5166666666664</v>
      </c>
      <c r="J50" s="36">
        <v>1461.0333333333333</v>
      </c>
      <c r="K50" s="31">
        <v>1410</v>
      </c>
      <c r="L50" s="31">
        <v>1338</v>
      </c>
      <c r="M50" s="31">
        <v>16.447569999999999</v>
      </c>
      <c r="N50" s="1"/>
      <c r="O50" s="1"/>
    </row>
    <row r="51" spans="1:15" ht="12.75" customHeight="1">
      <c r="A51" s="51">
        <v>42</v>
      </c>
      <c r="B51" s="53" t="s">
        <v>74</v>
      </c>
      <c r="C51" s="31">
        <v>287.25</v>
      </c>
      <c r="D51" s="36">
        <v>292.06666666666666</v>
      </c>
      <c r="E51" s="36">
        <v>281.5333333333333</v>
      </c>
      <c r="F51" s="36">
        <v>275.81666666666666</v>
      </c>
      <c r="G51" s="36">
        <v>265.2833333333333</v>
      </c>
      <c r="H51" s="36">
        <v>297.7833333333333</v>
      </c>
      <c r="I51" s="36">
        <v>308.31666666666672</v>
      </c>
      <c r="J51" s="36">
        <v>314.0333333333333</v>
      </c>
      <c r="K51" s="31">
        <v>302.60000000000002</v>
      </c>
      <c r="L51" s="31">
        <v>286.35000000000002</v>
      </c>
      <c r="M51" s="31">
        <v>391.71935999999999</v>
      </c>
      <c r="N51" s="1"/>
      <c r="O51" s="1"/>
    </row>
    <row r="52" spans="1:15" ht="12.75" customHeight="1">
      <c r="A52" s="51">
        <v>43</v>
      </c>
      <c r="B52" s="53" t="s">
        <v>76</v>
      </c>
      <c r="C52" s="31">
        <v>1517.45</v>
      </c>
      <c r="D52" s="36">
        <v>1545.5333333333335</v>
      </c>
      <c r="E52" s="36">
        <v>1482.3166666666671</v>
      </c>
      <c r="F52" s="36">
        <v>1447.1833333333336</v>
      </c>
      <c r="G52" s="36">
        <v>1383.9666666666672</v>
      </c>
      <c r="H52" s="36">
        <v>1580.666666666667</v>
      </c>
      <c r="I52" s="36">
        <v>1643.8833333333337</v>
      </c>
      <c r="J52" s="36">
        <v>1679.0166666666669</v>
      </c>
      <c r="K52" s="31">
        <v>1608.75</v>
      </c>
      <c r="L52" s="31">
        <v>1510.4</v>
      </c>
      <c r="M52" s="31">
        <v>20.39941</v>
      </c>
      <c r="N52" s="1"/>
      <c r="O52" s="1"/>
    </row>
    <row r="53" spans="1:15" ht="12.75" customHeight="1">
      <c r="A53" s="51">
        <v>44</v>
      </c>
      <c r="B53" s="53" t="s">
        <v>79</v>
      </c>
      <c r="C53" s="31">
        <v>287.55</v>
      </c>
      <c r="D53" s="36">
        <v>291.7166666666667</v>
      </c>
      <c r="E53" s="36">
        <v>281.53333333333342</v>
      </c>
      <c r="F53" s="36">
        <v>275.51666666666671</v>
      </c>
      <c r="G53" s="36">
        <v>265.33333333333343</v>
      </c>
      <c r="H53" s="36">
        <v>297.73333333333341</v>
      </c>
      <c r="I53" s="36">
        <v>307.91666666666669</v>
      </c>
      <c r="J53" s="36">
        <v>313.93333333333339</v>
      </c>
      <c r="K53" s="31">
        <v>301.89999999999998</v>
      </c>
      <c r="L53" s="31">
        <v>285.7</v>
      </c>
      <c r="M53" s="31">
        <v>177.19054</v>
      </c>
      <c r="N53" s="1"/>
      <c r="O53" s="1"/>
    </row>
    <row r="54" spans="1:15" ht="12.75" customHeight="1">
      <c r="A54" s="51">
        <v>45</v>
      </c>
      <c r="B54" s="53" t="s">
        <v>83</v>
      </c>
      <c r="C54" s="31">
        <v>334.7</v>
      </c>
      <c r="D54" s="36">
        <v>339.24999999999994</v>
      </c>
      <c r="E54" s="36">
        <v>328.84999999999991</v>
      </c>
      <c r="F54" s="36">
        <v>322.99999999999994</v>
      </c>
      <c r="G54" s="36">
        <v>312.59999999999991</v>
      </c>
      <c r="H54" s="36">
        <v>345.09999999999991</v>
      </c>
      <c r="I54" s="36">
        <v>355.49999999999989</v>
      </c>
      <c r="J54" s="36">
        <v>361.34999999999991</v>
      </c>
      <c r="K54" s="31">
        <v>349.65</v>
      </c>
      <c r="L54" s="31">
        <v>333.4</v>
      </c>
      <c r="M54" s="31">
        <v>137.02018000000001</v>
      </c>
      <c r="N54" s="1"/>
      <c r="O54" s="1"/>
    </row>
    <row r="55" spans="1:15" ht="12.75" customHeight="1">
      <c r="A55" s="51">
        <v>46</v>
      </c>
      <c r="B55" s="53" t="s">
        <v>78</v>
      </c>
      <c r="C55" s="31">
        <v>1443.55</v>
      </c>
      <c r="D55" s="36">
        <v>1455.8499999999997</v>
      </c>
      <c r="E55" s="36">
        <v>1418.7999999999993</v>
      </c>
      <c r="F55" s="36">
        <v>1394.0499999999995</v>
      </c>
      <c r="G55" s="36">
        <v>1356.9999999999991</v>
      </c>
      <c r="H55" s="36">
        <v>1480.5999999999995</v>
      </c>
      <c r="I55" s="36">
        <v>1517.65</v>
      </c>
      <c r="J55" s="36">
        <v>1542.3999999999996</v>
      </c>
      <c r="K55" s="31">
        <v>1492.9</v>
      </c>
      <c r="L55" s="31">
        <v>1431.1</v>
      </c>
      <c r="M55" s="31">
        <v>82.495729999999995</v>
      </c>
      <c r="N55" s="1"/>
      <c r="O55" s="1"/>
    </row>
    <row r="56" spans="1:15" ht="12.75" customHeight="1">
      <c r="A56" s="51">
        <v>47</v>
      </c>
      <c r="B56" s="53" t="s">
        <v>80</v>
      </c>
      <c r="C56" s="31">
        <v>334.5</v>
      </c>
      <c r="D56" s="36">
        <v>338.71666666666664</v>
      </c>
      <c r="E56" s="36">
        <v>328.0333333333333</v>
      </c>
      <c r="F56" s="36">
        <v>321.56666666666666</v>
      </c>
      <c r="G56" s="36">
        <v>310.88333333333333</v>
      </c>
      <c r="H56" s="36">
        <v>345.18333333333328</v>
      </c>
      <c r="I56" s="36">
        <v>355.86666666666656</v>
      </c>
      <c r="J56" s="36">
        <v>362.33333333333326</v>
      </c>
      <c r="K56" s="31">
        <v>349.4</v>
      </c>
      <c r="L56" s="31">
        <v>332.25</v>
      </c>
      <c r="M56" s="31">
        <v>29.818380000000001</v>
      </c>
      <c r="N56" s="1"/>
      <c r="O56" s="1"/>
    </row>
    <row r="57" spans="1:15" ht="12.75" customHeight="1">
      <c r="A57" s="51">
        <v>48</v>
      </c>
      <c r="B57" s="53" t="s">
        <v>81</v>
      </c>
      <c r="C57" s="31">
        <v>32699.4</v>
      </c>
      <c r="D57" s="36">
        <v>32758.199999999997</v>
      </c>
      <c r="E57" s="36">
        <v>32296.399999999994</v>
      </c>
      <c r="F57" s="36">
        <v>31893.399999999998</v>
      </c>
      <c r="G57" s="36">
        <v>31431.599999999995</v>
      </c>
      <c r="H57" s="36">
        <v>33161.199999999997</v>
      </c>
      <c r="I57" s="36">
        <v>33623</v>
      </c>
      <c r="J57" s="36">
        <v>34025.999999999993</v>
      </c>
      <c r="K57" s="31">
        <v>33220</v>
      </c>
      <c r="L57" s="31">
        <v>32355.200000000001</v>
      </c>
      <c r="M57" s="31">
        <v>0.29693000000000003</v>
      </c>
      <c r="N57" s="1"/>
      <c r="O57" s="1"/>
    </row>
    <row r="58" spans="1:15" ht="12.75" customHeight="1">
      <c r="A58" s="51">
        <v>49</v>
      </c>
      <c r="B58" s="53" t="s">
        <v>84</v>
      </c>
      <c r="C58" s="31">
        <v>5854.5</v>
      </c>
      <c r="D58" s="36">
        <v>5828.55</v>
      </c>
      <c r="E58" s="36">
        <v>5736.1</v>
      </c>
      <c r="F58" s="36">
        <v>5617.7</v>
      </c>
      <c r="G58" s="36">
        <v>5525.25</v>
      </c>
      <c r="H58" s="36">
        <v>5946.9500000000007</v>
      </c>
      <c r="I58" s="36">
        <v>6039.4</v>
      </c>
      <c r="J58" s="36">
        <v>6157.8000000000011</v>
      </c>
      <c r="K58" s="31">
        <v>5921</v>
      </c>
      <c r="L58" s="31">
        <v>5710.15</v>
      </c>
      <c r="M58" s="31">
        <v>7.2786900000000001</v>
      </c>
      <c r="N58" s="1"/>
      <c r="O58" s="1"/>
    </row>
    <row r="59" spans="1:15" ht="12.75" customHeight="1">
      <c r="A59" s="51">
        <v>50</v>
      </c>
      <c r="B59" s="53" t="s">
        <v>338</v>
      </c>
      <c r="C59" s="31">
        <v>668.55</v>
      </c>
      <c r="D59" s="36">
        <v>680.6</v>
      </c>
      <c r="E59" s="36">
        <v>653.5</v>
      </c>
      <c r="F59" s="36">
        <v>638.44999999999993</v>
      </c>
      <c r="G59" s="36">
        <v>611.34999999999991</v>
      </c>
      <c r="H59" s="36">
        <v>695.65000000000009</v>
      </c>
      <c r="I59" s="36">
        <v>722.75000000000023</v>
      </c>
      <c r="J59" s="36">
        <v>737.80000000000018</v>
      </c>
      <c r="K59" s="31">
        <v>707.7</v>
      </c>
      <c r="L59" s="31">
        <v>665.55</v>
      </c>
      <c r="M59" s="31">
        <v>28.1203</v>
      </c>
      <c r="N59" s="1"/>
      <c r="O59" s="1"/>
    </row>
    <row r="60" spans="1:15" ht="12.75" customHeight="1">
      <c r="A60" s="51">
        <v>51</v>
      </c>
      <c r="B60" s="53" t="s">
        <v>87</v>
      </c>
      <c r="C60" s="31">
        <v>105.03</v>
      </c>
      <c r="D60" s="36">
        <v>106.00333333333333</v>
      </c>
      <c r="E60" s="36">
        <v>103.82666666666665</v>
      </c>
      <c r="F60" s="36">
        <v>102.62333333333332</v>
      </c>
      <c r="G60" s="36">
        <v>100.44666666666664</v>
      </c>
      <c r="H60" s="36">
        <v>107.20666666666666</v>
      </c>
      <c r="I60" s="36">
        <v>109.38333333333334</v>
      </c>
      <c r="J60" s="36">
        <v>110.58666666666667</v>
      </c>
      <c r="K60" s="31">
        <v>108.18</v>
      </c>
      <c r="L60" s="31">
        <v>104.8</v>
      </c>
      <c r="M60" s="31">
        <v>187.60783000000001</v>
      </c>
      <c r="N60" s="1"/>
      <c r="O60" s="1"/>
    </row>
    <row r="61" spans="1:15" ht="12.75" customHeight="1">
      <c r="A61" s="51">
        <v>52</v>
      </c>
      <c r="B61" s="53" t="s">
        <v>90</v>
      </c>
      <c r="C61" s="31">
        <v>1335.35</v>
      </c>
      <c r="D61" s="36">
        <v>1349.7666666666667</v>
      </c>
      <c r="E61" s="36">
        <v>1315.9333333333334</v>
      </c>
      <c r="F61" s="36">
        <v>1296.5166666666667</v>
      </c>
      <c r="G61" s="36">
        <v>1262.6833333333334</v>
      </c>
      <c r="H61" s="36">
        <v>1369.1833333333334</v>
      </c>
      <c r="I61" s="36">
        <v>1403.0166666666669</v>
      </c>
      <c r="J61" s="36">
        <v>1422.4333333333334</v>
      </c>
      <c r="K61" s="31">
        <v>1383.6</v>
      </c>
      <c r="L61" s="31">
        <v>1330.35</v>
      </c>
      <c r="M61" s="31">
        <v>10.39991</v>
      </c>
      <c r="N61" s="1"/>
      <c r="O61" s="1"/>
    </row>
    <row r="62" spans="1:15" ht="12.75" customHeight="1">
      <c r="A62" s="51">
        <v>53</v>
      </c>
      <c r="B62" s="53" t="s">
        <v>91</v>
      </c>
      <c r="C62" s="31">
        <v>1531.9</v>
      </c>
      <c r="D62" s="36">
        <v>1526.6499999999999</v>
      </c>
      <c r="E62" s="36">
        <v>1510.9499999999998</v>
      </c>
      <c r="F62" s="36">
        <v>1490</v>
      </c>
      <c r="G62" s="36">
        <v>1474.3</v>
      </c>
      <c r="H62" s="36">
        <v>1547.5999999999997</v>
      </c>
      <c r="I62" s="36">
        <v>1563.3</v>
      </c>
      <c r="J62" s="36">
        <v>1584.2499999999995</v>
      </c>
      <c r="K62" s="31">
        <v>1542.35</v>
      </c>
      <c r="L62" s="31">
        <v>1505.7</v>
      </c>
      <c r="M62" s="31">
        <v>17.750160000000001</v>
      </c>
      <c r="N62" s="1"/>
      <c r="O62" s="1"/>
    </row>
    <row r="63" spans="1:15" ht="12.75" customHeight="1">
      <c r="A63" s="51">
        <v>54</v>
      </c>
      <c r="B63" s="53" t="s">
        <v>92</v>
      </c>
      <c r="C63" s="31">
        <v>499.6</v>
      </c>
      <c r="D63" s="36">
        <v>504.93333333333339</v>
      </c>
      <c r="E63" s="36">
        <v>492.66666666666674</v>
      </c>
      <c r="F63" s="36">
        <v>485.73333333333335</v>
      </c>
      <c r="G63" s="36">
        <v>473.4666666666667</v>
      </c>
      <c r="H63" s="36">
        <v>511.86666666666679</v>
      </c>
      <c r="I63" s="36">
        <v>524.13333333333344</v>
      </c>
      <c r="J63" s="36">
        <v>531.06666666666683</v>
      </c>
      <c r="K63" s="31">
        <v>517.20000000000005</v>
      </c>
      <c r="L63" s="31">
        <v>498</v>
      </c>
      <c r="M63" s="31">
        <v>71.422690000000003</v>
      </c>
      <c r="N63" s="1"/>
      <c r="O63" s="1"/>
    </row>
    <row r="64" spans="1:15" ht="12.75" customHeight="1">
      <c r="A64" s="51">
        <v>55</v>
      </c>
      <c r="B64" s="53" t="s">
        <v>93</v>
      </c>
      <c r="C64" s="31">
        <v>5896</v>
      </c>
      <c r="D64" s="36">
        <v>5955.45</v>
      </c>
      <c r="E64" s="36">
        <v>5811.9</v>
      </c>
      <c r="F64" s="36">
        <v>5727.8</v>
      </c>
      <c r="G64" s="36">
        <v>5584.25</v>
      </c>
      <c r="H64" s="36">
        <v>6039.5499999999993</v>
      </c>
      <c r="I64" s="36">
        <v>6183.1</v>
      </c>
      <c r="J64" s="36">
        <v>6267.1999999999989</v>
      </c>
      <c r="K64" s="31">
        <v>6099</v>
      </c>
      <c r="L64" s="31">
        <v>5871.35</v>
      </c>
      <c r="M64" s="31">
        <v>3.7431100000000002</v>
      </c>
      <c r="N64" s="1"/>
      <c r="O64" s="1"/>
    </row>
    <row r="65" spans="1:15" ht="12.75" customHeight="1">
      <c r="A65" s="51">
        <v>56</v>
      </c>
      <c r="B65" s="53" t="s">
        <v>94</v>
      </c>
      <c r="C65" s="31">
        <v>3390.65</v>
      </c>
      <c r="D65" s="36">
        <v>3391.9</v>
      </c>
      <c r="E65" s="36">
        <v>3353.8500000000004</v>
      </c>
      <c r="F65" s="36">
        <v>3317.05</v>
      </c>
      <c r="G65" s="36">
        <v>3279.0000000000005</v>
      </c>
      <c r="H65" s="36">
        <v>3428.7000000000003</v>
      </c>
      <c r="I65" s="36">
        <v>3466.7500000000005</v>
      </c>
      <c r="J65" s="36">
        <v>3503.55</v>
      </c>
      <c r="K65" s="31">
        <v>3429.95</v>
      </c>
      <c r="L65" s="31">
        <v>3355.1</v>
      </c>
      <c r="M65" s="31">
        <v>4.2884500000000001</v>
      </c>
      <c r="N65" s="1"/>
      <c r="O65" s="1"/>
    </row>
    <row r="66" spans="1:15" ht="12.75" customHeight="1">
      <c r="A66" s="51">
        <v>57</v>
      </c>
      <c r="B66" s="53" t="s">
        <v>95</v>
      </c>
      <c r="C66" s="31">
        <v>982.5</v>
      </c>
      <c r="D66" s="36">
        <v>990.31666666666661</v>
      </c>
      <c r="E66" s="36">
        <v>970.58333333333326</v>
      </c>
      <c r="F66" s="36">
        <v>958.66666666666663</v>
      </c>
      <c r="G66" s="36">
        <v>938.93333333333328</v>
      </c>
      <c r="H66" s="36">
        <v>1002.2333333333332</v>
      </c>
      <c r="I66" s="36">
        <v>1021.9666666666666</v>
      </c>
      <c r="J66" s="36">
        <v>1033.8833333333332</v>
      </c>
      <c r="K66" s="31">
        <v>1010.05</v>
      </c>
      <c r="L66" s="31">
        <v>978.4</v>
      </c>
      <c r="M66" s="31">
        <v>17.748100000000001</v>
      </c>
      <c r="N66" s="1"/>
      <c r="O66" s="1"/>
    </row>
    <row r="67" spans="1:15" ht="12.75" customHeight="1">
      <c r="A67" s="51">
        <v>58</v>
      </c>
      <c r="B67" s="53" t="s">
        <v>96</v>
      </c>
      <c r="C67" s="31">
        <v>1608.15</v>
      </c>
      <c r="D67" s="36">
        <v>1623.0666666666668</v>
      </c>
      <c r="E67" s="36">
        <v>1586.2333333333336</v>
      </c>
      <c r="F67" s="36">
        <v>1564.3166666666668</v>
      </c>
      <c r="G67" s="36">
        <v>1527.4833333333336</v>
      </c>
      <c r="H67" s="36">
        <v>1644.9833333333336</v>
      </c>
      <c r="I67" s="36">
        <v>1681.8166666666671</v>
      </c>
      <c r="J67" s="36">
        <v>1703.7333333333336</v>
      </c>
      <c r="K67" s="31">
        <v>1659.9</v>
      </c>
      <c r="L67" s="31">
        <v>1601.15</v>
      </c>
      <c r="M67" s="31">
        <v>4.5704900000000004</v>
      </c>
      <c r="N67" s="1"/>
      <c r="O67" s="1"/>
    </row>
    <row r="68" spans="1:15" ht="12.75" customHeight="1">
      <c r="A68" s="51">
        <v>59</v>
      </c>
      <c r="B68" s="53" t="s">
        <v>97</v>
      </c>
      <c r="C68" s="31">
        <v>416.5</v>
      </c>
      <c r="D68" s="36">
        <v>422.58333333333331</v>
      </c>
      <c r="E68" s="36">
        <v>408.96666666666664</v>
      </c>
      <c r="F68" s="36">
        <v>401.43333333333334</v>
      </c>
      <c r="G68" s="36">
        <v>387.81666666666666</v>
      </c>
      <c r="H68" s="36">
        <v>430.11666666666662</v>
      </c>
      <c r="I68" s="36">
        <v>443.73333333333329</v>
      </c>
      <c r="J68" s="36">
        <v>451.26666666666659</v>
      </c>
      <c r="K68" s="31">
        <v>436.2</v>
      </c>
      <c r="L68" s="31">
        <v>415.05</v>
      </c>
      <c r="M68" s="31">
        <v>24.524159999999998</v>
      </c>
      <c r="N68" s="1"/>
      <c r="O68" s="1"/>
    </row>
    <row r="69" spans="1:15" ht="12.75" customHeight="1">
      <c r="A69" s="51">
        <v>60</v>
      </c>
      <c r="B69" s="53" t="s">
        <v>99</v>
      </c>
      <c r="C69" s="31">
        <v>3522.1</v>
      </c>
      <c r="D69" s="36">
        <v>3539.8833333333332</v>
      </c>
      <c r="E69" s="36">
        <v>3483.2166666666662</v>
      </c>
      <c r="F69" s="36">
        <v>3444.333333333333</v>
      </c>
      <c r="G69" s="36">
        <v>3387.6666666666661</v>
      </c>
      <c r="H69" s="36">
        <v>3578.7666666666664</v>
      </c>
      <c r="I69" s="36">
        <v>3635.4333333333334</v>
      </c>
      <c r="J69" s="36">
        <v>3674.3166666666666</v>
      </c>
      <c r="K69" s="31">
        <v>3596.55</v>
      </c>
      <c r="L69" s="31">
        <v>3501</v>
      </c>
      <c r="M69" s="31">
        <v>13.679130000000001</v>
      </c>
      <c r="N69" s="1"/>
      <c r="O69" s="1"/>
    </row>
    <row r="70" spans="1:15" ht="12.75" customHeight="1">
      <c r="A70" s="51">
        <v>61</v>
      </c>
      <c r="B70" s="53" t="s">
        <v>106</v>
      </c>
      <c r="C70" s="31">
        <v>820.7</v>
      </c>
      <c r="D70" s="36">
        <v>827.6</v>
      </c>
      <c r="E70" s="36">
        <v>810.90000000000009</v>
      </c>
      <c r="F70" s="36">
        <v>801.1</v>
      </c>
      <c r="G70" s="36">
        <v>784.40000000000009</v>
      </c>
      <c r="H70" s="36">
        <v>837.40000000000009</v>
      </c>
      <c r="I70" s="36">
        <v>854.10000000000014</v>
      </c>
      <c r="J70" s="36">
        <v>863.90000000000009</v>
      </c>
      <c r="K70" s="31">
        <v>844.3</v>
      </c>
      <c r="L70" s="31">
        <v>817.8</v>
      </c>
      <c r="M70" s="31">
        <v>50.359430000000003</v>
      </c>
      <c r="N70" s="1"/>
      <c r="O70" s="1"/>
    </row>
    <row r="71" spans="1:15" ht="12.75" customHeight="1">
      <c r="A71" s="51">
        <v>62</v>
      </c>
      <c r="B71" s="53" t="s">
        <v>100</v>
      </c>
      <c r="C71" s="31">
        <v>629.15</v>
      </c>
      <c r="D71" s="36">
        <v>633.05000000000007</v>
      </c>
      <c r="E71" s="36">
        <v>623.10000000000014</v>
      </c>
      <c r="F71" s="36">
        <v>617.05000000000007</v>
      </c>
      <c r="G71" s="36">
        <v>607.10000000000014</v>
      </c>
      <c r="H71" s="36">
        <v>639.10000000000014</v>
      </c>
      <c r="I71" s="36">
        <v>649.05000000000018</v>
      </c>
      <c r="J71" s="36">
        <v>655.10000000000014</v>
      </c>
      <c r="K71" s="31">
        <v>643</v>
      </c>
      <c r="L71" s="31">
        <v>627</v>
      </c>
      <c r="M71" s="31">
        <v>18.54542</v>
      </c>
      <c r="N71" s="1"/>
      <c r="O71" s="1"/>
    </row>
    <row r="72" spans="1:15" ht="12.75" customHeight="1">
      <c r="A72" s="51">
        <v>63</v>
      </c>
      <c r="B72" s="53" t="s">
        <v>101</v>
      </c>
      <c r="C72" s="31">
        <v>1730.75</v>
      </c>
      <c r="D72" s="36">
        <v>1749.05</v>
      </c>
      <c r="E72" s="36">
        <v>1703.8999999999999</v>
      </c>
      <c r="F72" s="36">
        <v>1677.05</v>
      </c>
      <c r="G72" s="36">
        <v>1631.8999999999999</v>
      </c>
      <c r="H72" s="36">
        <v>1775.8999999999999</v>
      </c>
      <c r="I72" s="36">
        <v>1821.05</v>
      </c>
      <c r="J72" s="36">
        <v>1847.8999999999999</v>
      </c>
      <c r="K72" s="31">
        <v>1794.2</v>
      </c>
      <c r="L72" s="31">
        <v>1722.2</v>
      </c>
      <c r="M72" s="31">
        <v>2.8866900000000002</v>
      </c>
      <c r="N72" s="1"/>
      <c r="O72" s="1"/>
    </row>
    <row r="73" spans="1:15" ht="12.75" customHeight="1">
      <c r="A73" s="51">
        <v>64</v>
      </c>
      <c r="B73" s="53" t="s">
        <v>102</v>
      </c>
      <c r="C73" s="31">
        <v>3022.75</v>
      </c>
      <c r="D73" s="36">
        <v>3011.15</v>
      </c>
      <c r="E73" s="36">
        <v>2942.6000000000004</v>
      </c>
      <c r="F73" s="36">
        <v>2862.4500000000003</v>
      </c>
      <c r="G73" s="36">
        <v>2793.9000000000005</v>
      </c>
      <c r="H73" s="36">
        <v>3091.3</v>
      </c>
      <c r="I73" s="36">
        <v>3159.8500000000004</v>
      </c>
      <c r="J73" s="36">
        <v>3240</v>
      </c>
      <c r="K73" s="31">
        <v>3079.7</v>
      </c>
      <c r="L73" s="31">
        <v>2931</v>
      </c>
      <c r="M73" s="31">
        <v>16.25957</v>
      </c>
      <c r="N73" s="1"/>
      <c r="O73" s="1"/>
    </row>
    <row r="74" spans="1:15" ht="12.75" customHeight="1">
      <c r="A74" s="51">
        <v>65</v>
      </c>
      <c r="B74" s="53" t="s">
        <v>267</v>
      </c>
      <c r="C74" s="31">
        <v>407.05</v>
      </c>
      <c r="D74" s="36">
        <v>409.34999999999997</v>
      </c>
      <c r="E74" s="36">
        <v>400.69999999999993</v>
      </c>
      <c r="F74" s="36">
        <v>394.34999999999997</v>
      </c>
      <c r="G74" s="36">
        <v>385.69999999999993</v>
      </c>
      <c r="H74" s="36">
        <v>415.69999999999993</v>
      </c>
      <c r="I74" s="36">
        <v>424.34999999999991</v>
      </c>
      <c r="J74" s="36">
        <v>430.69999999999993</v>
      </c>
      <c r="K74" s="31">
        <v>418</v>
      </c>
      <c r="L74" s="31">
        <v>403</v>
      </c>
      <c r="M74" s="31">
        <v>70.824449999999999</v>
      </c>
      <c r="N74" s="1"/>
      <c r="O74" s="1"/>
    </row>
    <row r="75" spans="1:15" ht="12.75" customHeight="1">
      <c r="A75" s="51">
        <v>66</v>
      </c>
      <c r="B75" s="53" t="s">
        <v>360</v>
      </c>
      <c r="C75" s="31">
        <v>179.95</v>
      </c>
      <c r="D75" s="36">
        <v>179.33333333333334</v>
      </c>
      <c r="E75" s="36">
        <v>174.7766666666667</v>
      </c>
      <c r="F75" s="36">
        <v>169.60333333333335</v>
      </c>
      <c r="G75" s="36">
        <v>165.04666666666671</v>
      </c>
      <c r="H75" s="36">
        <v>184.50666666666669</v>
      </c>
      <c r="I75" s="36">
        <v>189.06333333333336</v>
      </c>
      <c r="J75" s="36">
        <v>194.23666666666668</v>
      </c>
      <c r="K75" s="31">
        <v>183.89</v>
      </c>
      <c r="L75" s="31">
        <v>174.16</v>
      </c>
      <c r="M75" s="31">
        <v>56.153829999999999</v>
      </c>
      <c r="N75" s="1"/>
      <c r="O75" s="1"/>
    </row>
    <row r="76" spans="1:15" ht="12.75" customHeight="1">
      <c r="A76" s="51">
        <v>67</v>
      </c>
      <c r="B76" s="53" t="s">
        <v>103</v>
      </c>
      <c r="C76" s="31">
        <v>4827.55</v>
      </c>
      <c r="D76" s="36">
        <v>4867.2</v>
      </c>
      <c r="E76" s="36">
        <v>4775.3999999999996</v>
      </c>
      <c r="F76" s="36">
        <v>4723.25</v>
      </c>
      <c r="G76" s="36">
        <v>4631.45</v>
      </c>
      <c r="H76" s="36">
        <v>4919.3499999999995</v>
      </c>
      <c r="I76" s="36">
        <v>5011.1500000000005</v>
      </c>
      <c r="J76" s="36">
        <v>5063.2999999999993</v>
      </c>
      <c r="K76" s="31">
        <v>4959</v>
      </c>
      <c r="L76" s="31">
        <v>4815.05</v>
      </c>
      <c r="M76" s="31">
        <v>4.0321100000000003</v>
      </c>
      <c r="N76" s="1"/>
      <c r="O76" s="1"/>
    </row>
    <row r="77" spans="1:15" ht="12.75" customHeight="1">
      <c r="A77" s="51">
        <v>68</v>
      </c>
      <c r="B77" s="53" t="s">
        <v>104</v>
      </c>
      <c r="C77" s="31">
        <v>11110.85</v>
      </c>
      <c r="D77" s="36">
        <v>11249.183333333334</v>
      </c>
      <c r="E77" s="36">
        <v>10928.416666666668</v>
      </c>
      <c r="F77" s="36">
        <v>10745.983333333334</v>
      </c>
      <c r="G77" s="36">
        <v>10425.216666666667</v>
      </c>
      <c r="H77" s="36">
        <v>11431.616666666669</v>
      </c>
      <c r="I77" s="36">
        <v>11752.383333333335</v>
      </c>
      <c r="J77" s="36">
        <v>11934.816666666669</v>
      </c>
      <c r="K77" s="31">
        <v>11569.95</v>
      </c>
      <c r="L77" s="31">
        <v>11066.75</v>
      </c>
      <c r="M77" s="31">
        <v>4.8873600000000001</v>
      </c>
      <c r="N77" s="1"/>
      <c r="O77" s="1"/>
    </row>
    <row r="78" spans="1:15" ht="12.75" customHeight="1">
      <c r="A78" s="51">
        <v>69</v>
      </c>
      <c r="B78" s="53" t="s">
        <v>159</v>
      </c>
      <c r="C78" s="31">
        <v>3168.25</v>
      </c>
      <c r="D78" s="36">
        <v>3163.0666666666671</v>
      </c>
      <c r="E78" s="36">
        <v>3116.1333333333341</v>
      </c>
      <c r="F78" s="36">
        <v>3064.0166666666669</v>
      </c>
      <c r="G78" s="36">
        <v>3017.0833333333339</v>
      </c>
      <c r="H78" s="36">
        <v>3215.1833333333343</v>
      </c>
      <c r="I78" s="36">
        <v>3262.1166666666677</v>
      </c>
      <c r="J78" s="36">
        <v>3314.2333333333345</v>
      </c>
      <c r="K78" s="31">
        <v>3210</v>
      </c>
      <c r="L78" s="31">
        <v>3110.95</v>
      </c>
      <c r="M78" s="31">
        <v>3.9499399999999998</v>
      </c>
      <c r="N78" s="1"/>
      <c r="O78" s="1"/>
    </row>
    <row r="79" spans="1:15" ht="12.75" customHeight="1">
      <c r="A79" s="51">
        <v>70</v>
      </c>
      <c r="B79" s="53" t="s">
        <v>107</v>
      </c>
      <c r="C79" s="31">
        <v>6807.4</v>
      </c>
      <c r="D79" s="36">
        <v>6839.333333333333</v>
      </c>
      <c r="E79" s="36">
        <v>6763.3666666666659</v>
      </c>
      <c r="F79" s="36">
        <v>6719.333333333333</v>
      </c>
      <c r="G79" s="36">
        <v>6643.3666666666659</v>
      </c>
      <c r="H79" s="36">
        <v>6883.3666666666659</v>
      </c>
      <c r="I79" s="36">
        <v>6959.333333333333</v>
      </c>
      <c r="J79" s="36">
        <v>7003.3666666666659</v>
      </c>
      <c r="K79" s="31">
        <v>6915.3</v>
      </c>
      <c r="L79" s="31">
        <v>6795.3</v>
      </c>
      <c r="M79" s="31">
        <v>2.4542700000000002</v>
      </c>
      <c r="N79" s="1"/>
      <c r="O79" s="1"/>
    </row>
    <row r="80" spans="1:15" ht="12.75" customHeight="1">
      <c r="A80" s="51">
        <v>71</v>
      </c>
      <c r="B80" s="53" t="s">
        <v>108</v>
      </c>
      <c r="C80" s="31">
        <v>4653.8999999999996</v>
      </c>
      <c r="D80" s="36">
        <v>4681.3166666666666</v>
      </c>
      <c r="E80" s="36">
        <v>4610.6333333333332</v>
      </c>
      <c r="F80" s="36">
        <v>4567.3666666666668</v>
      </c>
      <c r="G80" s="36">
        <v>4496.6833333333334</v>
      </c>
      <c r="H80" s="36">
        <v>4724.583333333333</v>
      </c>
      <c r="I80" s="36">
        <v>4795.2666666666655</v>
      </c>
      <c r="J80" s="36">
        <v>4838.5333333333328</v>
      </c>
      <c r="K80" s="31">
        <v>4752</v>
      </c>
      <c r="L80" s="31">
        <v>4638.05</v>
      </c>
      <c r="M80" s="31">
        <v>5.94238</v>
      </c>
      <c r="N80" s="1"/>
      <c r="O80" s="1"/>
    </row>
    <row r="81" spans="1:15" ht="12.75" customHeight="1">
      <c r="A81" s="51">
        <v>72</v>
      </c>
      <c r="B81" s="53" t="s">
        <v>109</v>
      </c>
      <c r="C81" s="31">
        <v>3698.25</v>
      </c>
      <c r="D81" s="36">
        <v>3763.25</v>
      </c>
      <c r="E81" s="36">
        <v>3619.05</v>
      </c>
      <c r="F81" s="36">
        <v>3539.8500000000004</v>
      </c>
      <c r="G81" s="36">
        <v>3395.6500000000005</v>
      </c>
      <c r="H81" s="36">
        <v>3842.45</v>
      </c>
      <c r="I81" s="36">
        <v>3986.6499999999996</v>
      </c>
      <c r="J81" s="36">
        <v>4065.8499999999995</v>
      </c>
      <c r="K81" s="31">
        <v>3907.45</v>
      </c>
      <c r="L81" s="31">
        <v>3684.05</v>
      </c>
      <c r="M81" s="31">
        <v>4.1434100000000003</v>
      </c>
      <c r="N81" s="1"/>
      <c r="O81" s="1"/>
    </row>
    <row r="82" spans="1:15" ht="12.75" customHeight="1">
      <c r="A82" s="51">
        <v>73</v>
      </c>
      <c r="B82" s="53" t="s">
        <v>269</v>
      </c>
      <c r="C82" s="31">
        <v>187.11</v>
      </c>
      <c r="D82" s="36">
        <v>189.35333333333335</v>
      </c>
      <c r="E82" s="36">
        <v>182.8666666666667</v>
      </c>
      <c r="F82" s="36">
        <v>178.62333333333336</v>
      </c>
      <c r="G82" s="36">
        <v>172.13666666666671</v>
      </c>
      <c r="H82" s="36">
        <v>193.59666666666669</v>
      </c>
      <c r="I82" s="36">
        <v>200.08333333333337</v>
      </c>
      <c r="J82" s="36">
        <v>204.32666666666668</v>
      </c>
      <c r="K82" s="31">
        <v>195.84</v>
      </c>
      <c r="L82" s="31">
        <v>185.11</v>
      </c>
      <c r="M82" s="31">
        <v>68.087649999999996</v>
      </c>
      <c r="N82" s="1"/>
      <c r="O82" s="1"/>
    </row>
    <row r="83" spans="1:15" ht="12.75" customHeight="1">
      <c r="A83" s="51">
        <v>74</v>
      </c>
      <c r="B83" s="53" t="s">
        <v>111</v>
      </c>
      <c r="C83" s="31">
        <v>191.37</v>
      </c>
      <c r="D83" s="36">
        <v>192.51999999999998</v>
      </c>
      <c r="E83" s="36">
        <v>189.54999999999995</v>
      </c>
      <c r="F83" s="36">
        <v>187.72999999999996</v>
      </c>
      <c r="G83" s="36">
        <v>184.75999999999993</v>
      </c>
      <c r="H83" s="36">
        <v>194.33999999999997</v>
      </c>
      <c r="I83" s="36">
        <v>197.31</v>
      </c>
      <c r="J83" s="36">
        <v>199.13</v>
      </c>
      <c r="K83" s="31">
        <v>195.49</v>
      </c>
      <c r="L83" s="31">
        <v>190.7</v>
      </c>
      <c r="M83" s="31">
        <v>74.006389999999996</v>
      </c>
      <c r="N83" s="1"/>
      <c r="O83" s="1"/>
    </row>
    <row r="84" spans="1:15" ht="12.75" customHeight="1">
      <c r="A84" s="51">
        <v>75</v>
      </c>
      <c r="B84" s="53" t="s">
        <v>370</v>
      </c>
      <c r="C84" s="31">
        <v>936.6</v>
      </c>
      <c r="D84" s="36">
        <v>945.7166666666667</v>
      </c>
      <c r="E84" s="36">
        <v>917.48333333333335</v>
      </c>
      <c r="F84" s="36">
        <v>898.36666666666667</v>
      </c>
      <c r="G84" s="36">
        <v>870.13333333333333</v>
      </c>
      <c r="H84" s="36">
        <v>964.83333333333337</v>
      </c>
      <c r="I84" s="36">
        <v>993.06666666666672</v>
      </c>
      <c r="J84" s="36">
        <v>1012.1833333333334</v>
      </c>
      <c r="K84" s="31">
        <v>973.95</v>
      </c>
      <c r="L84" s="31">
        <v>926.6</v>
      </c>
      <c r="M84" s="31">
        <v>2.8248899999999999</v>
      </c>
      <c r="N84" s="1"/>
      <c r="O84" s="1"/>
    </row>
    <row r="85" spans="1:15" ht="12.75" customHeight="1">
      <c r="A85" s="51">
        <v>76</v>
      </c>
      <c r="B85" s="53" t="s">
        <v>270</v>
      </c>
      <c r="C85" s="31">
        <v>496.9</v>
      </c>
      <c r="D85" s="36">
        <v>501.88333333333338</v>
      </c>
      <c r="E85" s="36">
        <v>488.81666666666672</v>
      </c>
      <c r="F85" s="36">
        <v>480.73333333333335</v>
      </c>
      <c r="G85" s="36">
        <v>467.66666666666669</v>
      </c>
      <c r="H85" s="36">
        <v>509.96666666666675</v>
      </c>
      <c r="I85" s="36">
        <v>523.03333333333353</v>
      </c>
      <c r="J85" s="36">
        <v>531.11666666666679</v>
      </c>
      <c r="K85" s="31">
        <v>514.95000000000005</v>
      </c>
      <c r="L85" s="31">
        <v>493.8</v>
      </c>
      <c r="M85" s="31">
        <v>23.92736</v>
      </c>
      <c r="N85" s="1"/>
      <c r="O85" s="1"/>
    </row>
    <row r="86" spans="1:15" ht="12.75" customHeight="1">
      <c r="A86" s="51">
        <v>77</v>
      </c>
      <c r="B86" s="53" t="s">
        <v>112</v>
      </c>
      <c r="C86" s="31">
        <v>223.4</v>
      </c>
      <c r="D86" s="36">
        <v>225.45333333333335</v>
      </c>
      <c r="E86" s="36">
        <v>220.34666666666669</v>
      </c>
      <c r="F86" s="36">
        <v>217.29333333333335</v>
      </c>
      <c r="G86" s="36">
        <v>212.1866666666667</v>
      </c>
      <c r="H86" s="36">
        <v>228.50666666666669</v>
      </c>
      <c r="I86" s="36">
        <v>233.61333333333332</v>
      </c>
      <c r="J86" s="36">
        <v>236.66666666666669</v>
      </c>
      <c r="K86" s="31">
        <v>230.56</v>
      </c>
      <c r="L86" s="31">
        <v>222.4</v>
      </c>
      <c r="M86" s="31">
        <v>143.89267000000001</v>
      </c>
      <c r="N86" s="1"/>
      <c r="O86" s="1"/>
    </row>
    <row r="87" spans="1:15" ht="12.75" customHeight="1">
      <c r="A87" s="51">
        <v>78</v>
      </c>
      <c r="B87" s="53" t="s">
        <v>271</v>
      </c>
      <c r="C87" s="31">
        <v>2106.9499999999998</v>
      </c>
      <c r="D87" s="36">
        <v>2134.4833333333331</v>
      </c>
      <c r="E87" s="36">
        <v>2048.0166666666664</v>
      </c>
      <c r="F87" s="36">
        <v>1989.0833333333335</v>
      </c>
      <c r="G87" s="36">
        <v>1902.6166666666668</v>
      </c>
      <c r="H87" s="36">
        <v>2193.4166666666661</v>
      </c>
      <c r="I87" s="36">
        <v>2279.8833333333323</v>
      </c>
      <c r="J87" s="36">
        <v>2338.8166666666657</v>
      </c>
      <c r="K87" s="31">
        <v>2220.9499999999998</v>
      </c>
      <c r="L87" s="31">
        <v>2075.5500000000002</v>
      </c>
      <c r="M87" s="31">
        <v>5.8115500000000004</v>
      </c>
      <c r="N87" s="1"/>
      <c r="O87" s="1"/>
    </row>
    <row r="88" spans="1:15" ht="12.75" customHeight="1">
      <c r="A88" s="51">
        <v>79</v>
      </c>
      <c r="B88" s="53" t="s">
        <v>117</v>
      </c>
      <c r="C88" s="31">
        <v>1478.6</v>
      </c>
      <c r="D88" s="36">
        <v>1479.2333333333333</v>
      </c>
      <c r="E88" s="36">
        <v>1459.6166666666668</v>
      </c>
      <c r="F88" s="36">
        <v>1440.6333333333334</v>
      </c>
      <c r="G88" s="36">
        <v>1421.0166666666669</v>
      </c>
      <c r="H88" s="36">
        <v>1498.2166666666667</v>
      </c>
      <c r="I88" s="36">
        <v>1517.833333333333</v>
      </c>
      <c r="J88" s="36">
        <v>1536.8166666666666</v>
      </c>
      <c r="K88" s="31">
        <v>1498.85</v>
      </c>
      <c r="L88" s="31">
        <v>1460.25</v>
      </c>
      <c r="M88" s="31">
        <v>17.122409999999999</v>
      </c>
      <c r="N88" s="1"/>
      <c r="O88" s="1"/>
    </row>
    <row r="89" spans="1:15" ht="12.75" customHeight="1">
      <c r="A89" s="51">
        <v>80</v>
      </c>
      <c r="B89" s="53" t="s">
        <v>118</v>
      </c>
      <c r="C89" s="31">
        <v>2926.6</v>
      </c>
      <c r="D89" s="36">
        <v>2935.7333333333336</v>
      </c>
      <c r="E89" s="36">
        <v>2870.8666666666672</v>
      </c>
      <c r="F89" s="36">
        <v>2815.1333333333337</v>
      </c>
      <c r="G89" s="36">
        <v>2750.2666666666673</v>
      </c>
      <c r="H89" s="36">
        <v>2991.4666666666672</v>
      </c>
      <c r="I89" s="36">
        <v>3056.3333333333339</v>
      </c>
      <c r="J89" s="36">
        <v>3112.0666666666671</v>
      </c>
      <c r="K89" s="31">
        <v>3000.6</v>
      </c>
      <c r="L89" s="31">
        <v>2880</v>
      </c>
      <c r="M89" s="31">
        <v>19.847259999999999</v>
      </c>
      <c r="N89" s="1"/>
      <c r="O89" s="1"/>
    </row>
    <row r="90" spans="1:15" ht="12.75" customHeight="1">
      <c r="A90" s="51">
        <v>81</v>
      </c>
      <c r="B90" s="53" t="s">
        <v>120</v>
      </c>
      <c r="C90" s="31">
        <v>2620.5</v>
      </c>
      <c r="D90" s="36">
        <v>2636.6333333333332</v>
      </c>
      <c r="E90" s="36">
        <v>2593.8666666666663</v>
      </c>
      <c r="F90" s="36">
        <v>2567.2333333333331</v>
      </c>
      <c r="G90" s="36">
        <v>2524.4666666666662</v>
      </c>
      <c r="H90" s="36">
        <v>2663.2666666666664</v>
      </c>
      <c r="I90" s="36">
        <v>2706.0333333333328</v>
      </c>
      <c r="J90" s="36">
        <v>2732.6666666666665</v>
      </c>
      <c r="K90" s="31">
        <v>2679.4</v>
      </c>
      <c r="L90" s="31">
        <v>2610</v>
      </c>
      <c r="M90" s="31">
        <v>8.1389300000000002</v>
      </c>
      <c r="N90" s="1"/>
      <c r="O90" s="1"/>
    </row>
    <row r="91" spans="1:15" ht="12.75" customHeight="1">
      <c r="A91" s="51">
        <v>82</v>
      </c>
      <c r="B91" s="53" t="s">
        <v>384</v>
      </c>
      <c r="C91" s="31">
        <v>3275.45</v>
      </c>
      <c r="D91" s="36">
        <v>3269.4</v>
      </c>
      <c r="E91" s="36">
        <v>3220.8</v>
      </c>
      <c r="F91" s="36">
        <v>3166.15</v>
      </c>
      <c r="G91" s="36">
        <v>3117.55</v>
      </c>
      <c r="H91" s="36">
        <v>3324.05</v>
      </c>
      <c r="I91" s="36">
        <v>3372.6499999999996</v>
      </c>
      <c r="J91" s="36">
        <v>3427.3</v>
      </c>
      <c r="K91" s="31">
        <v>3318</v>
      </c>
      <c r="L91" s="31">
        <v>3214.75</v>
      </c>
      <c r="M91" s="31">
        <v>0.87309000000000003</v>
      </c>
      <c r="N91" s="1"/>
      <c r="O91" s="1"/>
    </row>
    <row r="92" spans="1:15" ht="12.75" customHeight="1">
      <c r="A92" s="51">
        <v>83</v>
      </c>
      <c r="B92" s="53" t="s">
        <v>121</v>
      </c>
      <c r="C92" s="31">
        <v>644.5</v>
      </c>
      <c r="D92" s="36">
        <v>648.2166666666667</v>
      </c>
      <c r="E92" s="36">
        <v>631.43333333333339</v>
      </c>
      <c r="F92" s="36">
        <v>618.36666666666667</v>
      </c>
      <c r="G92" s="36">
        <v>601.58333333333337</v>
      </c>
      <c r="H92" s="36">
        <v>661.28333333333342</v>
      </c>
      <c r="I92" s="36">
        <v>678.06666666666672</v>
      </c>
      <c r="J92" s="36">
        <v>691.13333333333344</v>
      </c>
      <c r="K92" s="31">
        <v>665</v>
      </c>
      <c r="L92" s="31">
        <v>635.15</v>
      </c>
      <c r="M92" s="31">
        <v>6.5910099999999998</v>
      </c>
      <c r="N92" s="1"/>
      <c r="O92" s="1"/>
    </row>
    <row r="93" spans="1:15" ht="12.75" customHeight="1">
      <c r="A93" s="51">
        <v>84</v>
      </c>
      <c r="B93" s="53" t="s">
        <v>124</v>
      </c>
      <c r="C93" s="31">
        <v>1582.75</v>
      </c>
      <c r="D93" s="36">
        <v>1583.5833333333333</v>
      </c>
      <c r="E93" s="36">
        <v>1562.1666666666665</v>
      </c>
      <c r="F93" s="36">
        <v>1541.5833333333333</v>
      </c>
      <c r="G93" s="36">
        <v>1520.1666666666665</v>
      </c>
      <c r="H93" s="36">
        <v>1604.1666666666665</v>
      </c>
      <c r="I93" s="36">
        <v>1625.583333333333</v>
      </c>
      <c r="J93" s="36">
        <v>1646.1666666666665</v>
      </c>
      <c r="K93" s="31">
        <v>1605</v>
      </c>
      <c r="L93" s="31">
        <v>1563</v>
      </c>
      <c r="M93" s="31">
        <v>21.387039999999999</v>
      </c>
      <c r="N93" s="1"/>
      <c r="O93" s="1"/>
    </row>
    <row r="94" spans="1:15" ht="12.75" customHeight="1">
      <c r="A94" s="51">
        <v>85</v>
      </c>
      <c r="B94" s="53" t="s">
        <v>125</v>
      </c>
      <c r="C94" s="31">
        <v>3984.1</v>
      </c>
      <c r="D94" s="36">
        <v>4021.6333333333332</v>
      </c>
      <c r="E94" s="36">
        <v>3924.0666666666666</v>
      </c>
      <c r="F94" s="36">
        <v>3864.0333333333333</v>
      </c>
      <c r="G94" s="36">
        <v>3766.4666666666667</v>
      </c>
      <c r="H94" s="36">
        <v>4081.6666666666665</v>
      </c>
      <c r="I94" s="36">
        <v>4179.2333333333336</v>
      </c>
      <c r="J94" s="36">
        <v>4239.2666666666664</v>
      </c>
      <c r="K94" s="31">
        <v>4119.2</v>
      </c>
      <c r="L94" s="31">
        <v>3961.6</v>
      </c>
      <c r="M94" s="31">
        <v>7.0450999999999997</v>
      </c>
      <c r="N94" s="1"/>
      <c r="O94" s="1"/>
    </row>
    <row r="95" spans="1:15" ht="12.75" customHeight="1">
      <c r="A95" s="51">
        <v>86</v>
      </c>
      <c r="B95" s="53" t="s">
        <v>126</v>
      </c>
      <c r="C95" s="31">
        <v>1601.2</v>
      </c>
      <c r="D95" s="36">
        <v>1609.1499999999999</v>
      </c>
      <c r="E95" s="36">
        <v>1585.3499999999997</v>
      </c>
      <c r="F95" s="36">
        <v>1569.4999999999998</v>
      </c>
      <c r="G95" s="36">
        <v>1545.6999999999996</v>
      </c>
      <c r="H95" s="36">
        <v>1624.9999999999998</v>
      </c>
      <c r="I95" s="36">
        <v>1648.8</v>
      </c>
      <c r="J95" s="36">
        <v>1664.6499999999999</v>
      </c>
      <c r="K95" s="31">
        <v>1632.95</v>
      </c>
      <c r="L95" s="31">
        <v>1593.3</v>
      </c>
      <c r="M95" s="31">
        <v>225.58025000000001</v>
      </c>
      <c r="N95" s="1"/>
      <c r="O95" s="1"/>
    </row>
    <row r="96" spans="1:15" ht="12.75" customHeight="1">
      <c r="A96" s="51">
        <v>87</v>
      </c>
      <c r="B96" s="53" t="s">
        <v>127</v>
      </c>
      <c r="C96" s="31">
        <v>679.6</v>
      </c>
      <c r="D96" s="36">
        <v>691.96666666666658</v>
      </c>
      <c r="E96" s="36">
        <v>664.93333333333317</v>
      </c>
      <c r="F96" s="36">
        <v>650.26666666666654</v>
      </c>
      <c r="G96" s="36">
        <v>623.23333333333312</v>
      </c>
      <c r="H96" s="36">
        <v>706.63333333333321</v>
      </c>
      <c r="I96" s="36">
        <v>733.66666666666674</v>
      </c>
      <c r="J96" s="36">
        <v>748.33333333333326</v>
      </c>
      <c r="K96" s="31">
        <v>719</v>
      </c>
      <c r="L96" s="31">
        <v>677.3</v>
      </c>
      <c r="M96" s="31">
        <v>61.063099999999999</v>
      </c>
      <c r="N96" s="1"/>
      <c r="O96" s="1"/>
    </row>
    <row r="97" spans="1:15" ht="12.75" customHeight="1">
      <c r="A97" s="51">
        <v>88</v>
      </c>
      <c r="B97" s="53" t="s">
        <v>123</v>
      </c>
      <c r="C97" s="31">
        <v>1789.45</v>
      </c>
      <c r="D97" s="36">
        <v>1794.3333333333333</v>
      </c>
      <c r="E97" s="36">
        <v>1776.6666666666665</v>
      </c>
      <c r="F97" s="36">
        <v>1763.8833333333332</v>
      </c>
      <c r="G97" s="36">
        <v>1746.2166666666665</v>
      </c>
      <c r="H97" s="36">
        <v>1807.1166666666666</v>
      </c>
      <c r="I97" s="36">
        <v>1824.7833333333331</v>
      </c>
      <c r="J97" s="36">
        <v>1837.5666666666666</v>
      </c>
      <c r="K97" s="31">
        <v>1812</v>
      </c>
      <c r="L97" s="31">
        <v>1781.55</v>
      </c>
      <c r="M97" s="31">
        <v>6.56243</v>
      </c>
      <c r="N97" s="1"/>
      <c r="O97" s="1"/>
    </row>
    <row r="98" spans="1:15" ht="12.75" customHeight="1">
      <c r="A98" s="51">
        <v>89</v>
      </c>
      <c r="B98" s="53" t="s">
        <v>128</v>
      </c>
      <c r="C98" s="31">
        <v>5173.8</v>
      </c>
      <c r="D98" s="36">
        <v>5195.6333333333341</v>
      </c>
      <c r="E98" s="36">
        <v>5136.1666666666679</v>
      </c>
      <c r="F98" s="36">
        <v>5098.5333333333338</v>
      </c>
      <c r="G98" s="36">
        <v>5039.0666666666675</v>
      </c>
      <c r="H98" s="36">
        <v>5233.2666666666682</v>
      </c>
      <c r="I98" s="36">
        <v>5292.7333333333336</v>
      </c>
      <c r="J98" s="36">
        <v>5330.3666666666686</v>
      </c>
      <c r="K98" s="31">
        <v>5255.1</v>
      </c>
      <c r="L98" s="31">
        <v>5158</v>
      </c>
      <c r="M98" s="31">
        <v>5.5285599999999997</v>
      </c>
      <c r="N98" s="1"/>
      <c r="O98" s="1"/>
    </row>
    <row r="99" spans="1:15" ht="12.75" customHeight="1">
      <c r="A99" s="51">
        <v>90</v>
      </c>
      <c r="B99" s="53" t="s">
        <v>130</v>
      </c>
      <c r="C99" s="31">
        <v>610.29999999999995</v>
      </c>
      <c r="D99" s="36">
        <v>615.76666666666665</v>
      </c>
      <c r="E99" s="36">
        <v>602.5333333333333</v>
      </c>
      <c r="F99" s="36">
        <v>594.76666666666665</v>
      </c>
      <c r="G99" s="36">
        <v>581.5333333333333</v>
      </c>
      <c r="H99" s="36">
        <v>623.5333333333333</v>
      </c>
      <c r="I99" s="36">
        <v>636.76666666666665</v>
      </c>
      <c r="J99" s="36">
        <v>644.5333333333333</v>
      </c>
      <c r="K99" s="31">
        <v>629</v>
      </c>
      <c r="L99" s="31">
        <v>608</v>
      </c>
      <c r="M99" s="31">
        <v>70.634410000000003</v>
      </c>
      <c r="N99" s="1"/>
      <c r="O99" s="1"/>
    </row>
    <row r="100" spans="1:15" ht="12.75" customHeight="1">
      <c r="A100" s="51">
        <v>91</v>
      </c>
      <c r="B100" s="53" t="s">
        <v>122</v>
      </c>
      <c r="C100" s="31">
        <v>4514.3</v>
      </c>
      <c r="D100" s="36">
        <v>4583.8</v>
      </c>
      <c r="E100" s="36">
        <v>4430.5</v>
      </c>
      <c r="F100" s="36">
        <v>4346.7</v>
      </c>
      <c r="G100" s="36">
        <v>4193.3999999999996</v>
      </c>
      <c r="H100" s="36">
        <v>4667.6000000000004</v>
      </c>
      <c r="I100" s="36">
        <v>4820.9000000000015</v>
      </c>
      <c r="J100" s="36">
        <v>4904.7000000000007</v>
      </c>
      <c r="K100" s="31">
        <v>4737.1000000000004</v>
      </c>
      <c r="L100" s="31">
        <v>4500</v>
      </c>
      <c r="M100" s="31">
        <v>21.17464</v>
      </c>
      <c r="N100" s="1"/>
      <c r="O100" s="1"/>
    </row>
    <row r="101" spans="1:15" ht="12.75" customHeight="1">
      <c r="A101" s="51">
        <v>92</v>
      </c>
      <c r="B101" s="53" t="s">
        <v>132</v>
      </c>
      <c r="C101" s="31">
        <v>386.2</v>
      </c>
      <c r="D101" s="36">
        <v>390.18333333333334</v>
      </c>
      <c r="E101" s="36">
        <v>380.31666666666666</v>
      </c>
      <c r="F101" s="36">
        <v>374.43333333333334</v>
      </c>
      <c r="G101" s="36">
        <v>364.56666666666666</v>
      </c>
      <c r="H101" s="36">
        <v>396.06666666666666</v>
      </c>
      <c r="I101" s="36">
        <v>405.93333333333334</v>
      </c>
      <c r="J101" s="36">
        <v>411.81666666666666</v>
      </c>
      <c r="K101" s="31">
        <v>400.05</v>
      </c>
      <c r="L101" s="31">
        <v>384.3</v>
      </c>
      <c r="M101" s="31">
        <v>104.19295</v>
      </c>
      <c r="N101" s="1"/>
      <c r="O101" s="1"/>
    </row>
    <row r="102" spans="1:15" ht="12.75" customHeight="1">
      <c r="A102" s="51">
        <v>93</v>
      </c>
      <c r="B102" s="53" t="s">
        <v>133</v>
      </c>
      <c r="C102" s="31">
        <v>2750.05</v>
      </c>
      <c r="D102" s="36">
        <v>2743.4833333333336</v>
      </c>
      <c r="E102" s="36">
        <v>2715.2166666666672</v>
      </c>
      <c r="F102" s="36">
        <v>2680.3833333333337</v>
      </c>
      <c r="G102" s="36">
        <v>2652.1166666666672</v>
      </c>
      <c r="H102" s="36">
        <v>2778.3166666666671</v>
      </c>
      <c r="I102" s="36">
        <v>2806.5833333333335</v>
      </c>
      <c r="J102" s="36">
        <v>2841.416666666667</v>
      </c>
      <c r="K102" s="31">
        <v>2771.75</v>
      </c>
      <c r="L102" s="31">
        <v>2708.65</v>
      </c>
      <c r="M102" s="31">
        <v>22.96031</v>
      </c>
      <c r="N102" s="1"/>
      <c r="O102" s="1"/>
    </row>
    <row r="103" spans="1:15" ht="12.75" customHeight="1">
      <c r="A103" s="51">
        <v>94</v>
      </c>
      <c r="B103" s="53" t="s">
        <v>134</v>
      </c>
      <c r="C103" s="31">
        <v>1166.8499999999999</v>
      </c>
      <c r="D103" s="36">
        <v>1172.0166666666667</v>
      </c>
      <c r="E103" s="36">
        <v>1156.3333333333333</v>
      </c>
      <c r="F103" s="36">
        <v>1145.8166666666666</v>
      </c>
      <c r="G103" s="36">
        <v>1130.1333333333332</v>
      </c>
      <c r="H103" s="36">
        <v>1182.5333333333333</v>
      </c>
      <c r="I103" s="36">
        <v>1198.2166666666667</v>
      </c>
      <c r="J103" s="36">
        <v>1208.7333333333333</v>
      </c>
      <c r="K103" s="31">
        <v>1187.7</v>
      </c>
      <c r="L103" s="31">
        <v>1161.5</v>
      </c>
      <c r="M103" s="31">
        <v>135.75619</v>
      </c>
      <c r="N103" s="1"/>
      <c r="O103" s="1"/>
    </row>
    <row r="104" spans="1:15" ht="12.75" customHeight="1">
      <c r="A104" s="51">
        <v>95</v>
      </c>
      <c r="B104" s="53" t="s">
        <v>135</v>
      </c>
      <c r="C104" s="31">
        <v>1913.25</v>
      </c>
      <c r="D104" s="36">
        <v>1932.3833333333332</v>
      </c>
      <c r="E104" s="36">
        <v>1885.9166666666665</v>
      </c>
      <c r="F104" s="36">
        <v>1858.5833333333333</v>
      </c>
      <c r="G104" s="36">
        <v>1812.1166666666666</v>
      </c>
      <c r="H104" s="36">
        <v>1959.7166666666665</v>
      </c>
      <c r="I104" s="36">
        <v>2006.1833333333332</v>
      </c>
      <c r="J104" s="36">
        <v>2033.5166666666664</v>
      </c>
      <c r="K104" s="31">
        <v>1978.85</v>
      </c>
      <c r="L104" s="31">
        <v>1905.05</v>
      </c>
      <c r="M104" s="31">
        <v>4.9314499999999999</v>
      </c>
      <c r="N104" s="1"/>
      <c r="O104" s="1"/>
    </row>
    <row r="105" spans="1:15" ht="12.75" customHeight="1">
      <c r="A105" s="51">
        <v>96</v>
      </c>
      <c r="B105" s="53" t="s">
        <v>136</v>
      </c>
      <c r="C105" s="31">
        <v>700.05</v>
      </c>
      <c r="D105" s="36">
        <v>708.09999999999991</v>
      </c>
      <c r="E105" s="36">
        <v>689.29999999999984</v>
      </c>
      <c r="F105" s="36">
        <v>678.55</v>
      </c>
      <c r="G105" s="36">
        <v>659.74999999999989</v>
      </c>
      <c r="H105" s="36">
        <v>718.8499999999998</v>
      </c>
      <c r="I105" s="36">
        <v>737.65</v>
      </c>
      <c r="J105" s="36">
        <v>748.39999999999975</v>
      </c>
      <c r="K105" s="31">
        <v>726.9</v>
      </c>
      <c r="L105" s="31">
        <v>697.35</v>
      </c>
      <c r="M105" s="31">
        <v>13.508699999999999</v>
      </c>
      <c r="N105" s="1"/>
      <c r="O105" s="1"/>
    </row>
    <row r="106" spans="1:15" ht="12.75" customHeight="1">
      <c r="A106" s="51">
        <v>97</v>
      </c>
      <c r="B106" s="53" t="s">
        <v>139</v>
      </c>
      <c r="C106" s="31">
        <v>71.760000000000005</v>
      </c>
      <c r="D106" s="36">
        <v>72.25</v>
      </c>
      <c r="E106" s="36">
        <v>71.069999999999993</v>
      </c>
      <c r="F106" s="36">
        <v>70.38</v>
      </c>
      <c r="G106" s="36">
        <v>69.199999999999989</v>
      </c>
      <c r="H106" s="36">
        <v>72.94</v>
      </c>
      <c r="I106" s="36">
        <v>74.12</v>
      </c>
      <c r="J106" s="36">
        <v>74.81</v>
      </c>
      <c r="K106" s="31">
        <v>73.430000000000007</v>
      </c>
      <c r="L106" s="31">
        <v>71.56</v>
      </c>
      <c r="M106" s="31">
        <v>255.69309000000001</v>
      </c>
      <c r="N106" s="1"/>
      <c r="O106" s="1"/>
    </row>
    <row r="107" spans="1:15" ht="12.75" customHeight="1">
      <c r="A107" s="51">
        <v>98</v>
      </c>
      <c r="B107" s="53" t="s">
        <v>153</v>
      </c>
      <c r="C107" s="31">
        <v>486.3</v>
      </c>
      <c r="D107" s="36">
        <v>487.34999999999997</v>
      </c>
      <c r="E107" s="36">
        <v>482.99999999999994</v>
      </c>
      <c r="F107" s="36">
        <v>479.7</v>
      </c>
      <c r="G107" s="36">
        <v>475.34999999999997</v>
      </c>
      <c r="H107" s="36">
        <v>490.64999999999992</v>
      </c>
      <c r="I107" s="36">
        <v>494.99999999999994</v>
      </c>
      <c r="J107" s="36">
        <v>498.2999999999999</v>
      </c>
      <c r="K107" s="31">
        <v>491.7</v>
      </c>
      <c r="L107" s="31">
        <v>484.05</v>
      </c>
      <c r="M107" s="31">
        <v>137.22855000000001</v>
      </c>
      <c r="N107" s="1"/>
      <c r="O107" s="1"/>
    </row>
    <row r="108" spans="1:15" ht="12.75" customHeight="1">
      <c r="A108" s="51">
        <v>99</v>
      </c>
      <c r="B108" s="53" t="s">
        <v>276</v>
      </c>
      <c r="C108" s="31">
        <v>565.4</v>
      </c>
      <c r="D108" s="36">
        <v>570.58333333333337</v>
      </c>
      <c r="E108" s="36">
        <v>552.81666666666672</v>
      </c>
      <c r="F108" s="36">
        <v>540.23333333333335</v>
      </c>
      <c r="G108" s="36">
        <v>522.4666666666667</v>
      </c>
      <c r="H108" s="36">
        <v>583.16666666666674</v>
      </c>
      <c r="I108" s="36">
        <v>600.93333333333339</v>
      </c>
      <c r="J108" s="36">
        <v>613.51666666666677</v>
      </c>
      <c r="K108" s="31">
        <v>588.35</v>
      </c>
      <c r="L108" s="31">
        <v>558</v>
      </c>
      <c r="M108" s="31">
        <v>18.218029999999999</v>
      </c>
      <c r="N108" s="1"/>
      <c r="O108" s="1"/>
    </row>
    <row r="109" spans="1:15" ht="12.75" customHeight="1">
      <c r="A109" s="51">
        <v>100</v>
      </c>
      <c r="B109" s="53" t="s">
        <v>142</v>
      </c>
      <c r="C109" s="31">
        <v>596.95000000000005</v>
      </c>
      <c r="D109" s="36">
        <v>603.66666666666663</v>
      </c>
      <c r="E109" s="36">
        <v>588.2833333333333</v>
      </c>
      <c r="F109" s="36">
        <v>579.61666666666667</v>
      </c>
      <c r="G109" s="36">
        <v>564.23333333333335</v>
      </c>
      <c r="H109" s="36">
        <v>612.33333333333326</v>
      </c>
      <c r="I109" s="36">
        <v>627.7166666666667</v>
      </c>
      <c r="J109" s="36">
        <v>636.38333333333321</v>
      </c>
      <c r="K109" s="31">
        <v>619.04999999999995</v>
      </c>
      <c r="L109" s="31">
        <v>595</v>
      </c>
      <c r="M109" s="31">
        <v>28.334949999999999</v>
      </c>
      <c r="N109" s="1"/>
      <c r="O109" s="1"/>
    </row>
    <row r="110" spans="1:15" ht="12.75" customHeight="1">
      <c r="A110" s="51">
        <v>101</v>
      </c>
      <c r="B110" s="53" t="s">
        <v>150</v>
      </c>
      <c r="C110" s="31">
        <v>167.01</v>
      </c>
      <c r="D110" s="36">
        <v>169.23</v>
      </c>
      <c r="E110" s="36">
        <v>164.05999999999997</v>
      </c>
      <c r="F110" s="36">
        <v>161.10999999999999</v>
      </c>
      <c r="G110" s="36">
        <v>155.93999999999997</v>
      </c>
      <c r="H110" s="36">
        <v>172.17999999999998</v>
      </c>
      <c r="I110" s="36">
        <v>177.35</v>
      </c>
      <c r="J110" s="36">
        <v>180.29999999999998</v>
      </c>
      <c r="K110" s="31">
        <v>174.4</v>
      </c>
      <c r="L110" s="31">
        <v>166.28</v>
      </c>
      <c r="M110" s="31">
        <v>180.84781000000001</v>
      </c>
      <c r="N110" s="1"/>
      <c r="O110" s="1"/>
    </row>
    <row r="111" spans="1:15" ht="12.75" customHeight="1">
      <c r="A111" s="51">
        <v>102</v>
      </c>
      <c r="B111" s="53" t="s">
        <v>152</v>
      </c>
      <c r="C111" s="31">
        <v>919.15</v>
      </c>
      <c r="D111" s="36">
        <v>927.26666666666677</v>
      </c>
      <c r="E111" s="36">
        <v>907.78333333333353</v>
      </c>
      <c r="F111" s="36">
        <v>896.41666666666674</v>
      </c>
      <c r="G111" s="36">
        <v>876.93333333333351</v>
      </c>
      <c r="H111" s="36">
        <v>938.63333333333355</v>
      </c>
      <c r="I111" s="36">
        <v>958.1166666666669</v>
      </c>
      <c r="J111" s="36">
        <v>969.48333333333358</v>
      </c>
      <c r="K111" s="31">
        <v>946.75</v>
      </c>
      <c r="L111" s="31">
        <v>915.9</v>
      </c>
      <c r="M111" s="31">
        <v>17.086939999999998</v>
      </c>
      <c r="N111" s="1"/>
      <c r="O111" s="1"/>
    </row>
    <row r="112" spans="1:15" ht="12.75" customHeight="1">
      <c r="A112" s="51">
        <v>103</v>
      </c>
      <c r="B112" s="53" t="s">
        <v>400</v>
      </c>
      <c r="C112" s="31">
        <v>176.36</v>
      </c>
      <c r="D112" s="36">
        <v>179.49666666666667</v>
      </c>
      <c r="E112" s="36">
        <v>171.99333333333334</v>
      </c>
      <c r="F112" s="36">
        <v>167.62666666666667</v>
      </c>
      <c r="G112" s="36">
        <v>160.12333333333333</v>
      </c>
      <c r="H112" s="36">
        <v>183.86333333333334</v>
      </c>
      <c r="I112" s="36">
        <v>191.36666666666667</v>
      </c>
      <c r="J112" s="36">
        <v>195.73333333333335</v>
      </c>
      <c r="K112" s="31">
        <v>187</v>
      </c>
      <c r="L112" s="31">
        <v>175.13</v>
      </c>
      <c r="M112" s="31">
        <v>495.60277000000002</v>
      </c>
      <c r="N112" s="1"/>
      <c r="O112" s="1"/>
    </row>
    <row r="113" spans="1:15" ht="12.75" customHeight="1">
      <c r="A113" s="51">
        <v>104</v>
      </c>
      <c r="B113" s="53" t="s">
        <v>141</v>
      </c>
      <c r="C113" s="31">
        <v>535.6</v>
      </c>
      <c r="D113" s="36">
        <v>537.79999999999995</v>
      </c>
      <c r="E113" s="36">
        <v>526.59999999999991</v>
      </c>
      <c r="F113" s="36">
        <v>517.59999999999991</v>
      </c>
      <c r="G113" s="36">
        <v>506.39999999999986</v>
      </c>
      <c r="H113" s="36">
        <v>546.79999999999995</v>
      </c>
      <c r="I113" s="36">
        <v>558</v>
      </c>
      <c r="J113" s="36">
        <v>567</v>
      </c>
      <c r="K113" s="31">
        <v>549</v>
      </c>
      <c r="L113" s="31">
        <v>528.79999999999995</v>
      </c>
      <c r="M113" s="31">
        <v>27.90578</v>
      </c>
      <c r="N113" s="1"/>
      <c r="O113" s="1"/>
    </row>
    <row r="114" spans="1:15" ht="12.75" customHeight="1">
      <c r="A114" s="51">
        <v>105</v>
      </c>
      <c r="B114" s="53" t="s">
        <v>147</v>
      </c>
      <c r="C114" s="31">
        <v>414.55</v>
      </c>
      <c r="D114" s="36">
        <v>418.34999999999997</v>
      </c>
      <c r="E114" s="36">
        <v>409.39999999999992</v>
      </c>
      <c r="F114" s="36">
        <v>404.24999999999994</v>
      </c>
      <c r="G114" s="36">
        <v>395.2999999999999</v>
      </c>
      <c r="H114" s="36">
        <v>423.49999999999994</v>
      </c>
      <c r="I114" s="36">
        <v>432.45</v>
      </c>
      <c r="J114" s="36">
        <v>437.59999999999997</v>
      </c>
      <c r="K114" s="31">
        <v>427.3</v>
      </c>
      <c r="L114" s="31">
        <v>413.2</v>
      </c>
      <c r="M114" s="31">
        <v>135.83635000000001</v>
      </c>
      <c r="N114" s="1"/>
      <c r="O114" s="1"/>
    </row>
    <row r="115" spans="1:15" ht="12.75" customHeight="1">
      <c r="A115" s="51">
        <v>106</v>
      </c>
      <c r="B115" s="53" t="s">
        <v>146</v>
      </c>
      <c r="C115" s="31">
        <v>1381</v>
      </c>
      <c r="D115" s="36">
        <v>1388.1833333333334</v>
      </c>
      <c r="E115" s="36">
        <v>1369.0666666666668</v>
      </c>
      <c r="F115" s="36">
        <v>1357.1333333333334</v>
      </c>
      <c r="G115" s="36">
        <v>1338.0166666666669</v>
      </c>
      <c r="H115" s="36">
        <v>1400.1166666666668</v>
      </c>
      <c r="I115" s="36">
        <v>1419.2333333333336</v>
      </c>
      <c r="J115" s="36">
        <v>1431.1666666666667</v>
      </c>
      <c r="K115" s="31">
        <v>1407.3</v>
      </c>
      <c r="L115" s="31">
        <v>1376.25</v>
      </c>
      <c r="M115" s="31">
        <v>24.255990000000001</v>
      </c>
      <c r="N115" s="1"/>
      <c r="O115" s="1"/>
    </row>
    <row r="116" spans="1:15" ht="12.75" customHeight="1">
      <c r="A116" s="51">
        <v>107</v>
      </c>
      <c r="B116" s="53" t="s">
        <v>181</v>
      </c>
      <c r="C116" s="31">
        <v>6803.95</v>
      </c>
      <c r="D116" s="36">
        <v>6903.6500000000005</v>
      </c>
      <c r="E116" s="36">
        <v>6682.3000000000011</v>
      </c>
      <c r="F116" s="36">
        <v>6560.6500000000005</v>
      </c>
      <c r="G116" s="36">
        <v>6339.3000000000011</v>
      </c>
      <c r="H116" s="36">
        <v>7025.3000000000011</v>
      </c>
      <c r="I116" s="36">
        <v>7246.6500000000015</v>
      </c>
      <c r="J116" s="36">
        <v>7368.3000000000011</v>
      </c>
      <c r="K116" s="31">
        <v>7125</v>
      </c>
      <c r="L116" s="31">
        <v>6782</v>
      </c>
      <c r="M116" s="31">
        <v>1.7059299999999999</v>
      </c>
      <c r="N116" s="1"/>
      <c r="O116" s="1"/>
    </row>
    <row r="117" spans="1:15" ht="12.75" customHeight="1">
      <c r="A117" s="51">
        <v>108</v>
      </c>
      <c r="B117" s="53" t="s">
        <v>148</v>
      </c>
      <c r="C117" s="31">
        <v>1751.1</v>
      </c>
      <c r="D117" s="36">
        <v>1764.3</v>
      </c>
      <c r="E117" s="36">
        <v>1731.6499999999999</v>
      </c>
      <c r="F117" s="36">
        <v>1712.1999999999998</v>
      </c>
      <c r="G117" s="36">
        <v>1679.5499999999997</v>
      </c>
      <c r="H117" s="36">
        <v>1783.75</v>
      </c>
      <c r="I117" s="36">
        <v>1816.4</v>
      </c>
      <c r="J117" s="36">
        <v>1835.8500000000001</v>
      </c>
      <c r="K117" s="31">
        <v>1796.95</v>
      </c>
      <c r="L117" s="31">
        <v>1744.85</v>
      </c>
      <c r="M117" s="31">
        <v>76.901629999999997</v>
      </c>
      <c r="N117" s="1"/>
      <c r="O117" s="1"/>
    </row>
    <row r="118" spans="1:15" ht="12.75" customHeight="1">
      <c r="A118" s="51">
        <v>109</v>
      </c>
      <c r="B118" s="53" t="s">
        <v>145</v>
      </c>
      <c r="C118" s="31">
        <v>4261.45</v>
      </c>
      <c r="D118" s="36">
        <v>4282.8666666666659</v>
      </c>
      <c r="E118" s="36">
        <v>4228.5833333333321</v>
      </c>
      <c r="F118" s="36">
        <v>4195.7166666666662</v>
      </c>
      <c r="G118" s="36">
        <v>4141.4333333333325</v>
      </c>
      <c r="H118" s="36">
        <v>4315.7333333333318</v>
      </c>
      <c r="I118" s="36">
        <v>4370.0166666666664</v>
      </c>
      <c r="J118" s="36">
        <v>4402.8833333333314</v>
      </c>
      <c r="K118" s="31">
        <v>4337.1499999999996</v>
      </c>
      <c r="L118" s="31">
        <v>4250</v>
      </c>
      <c r="M118" s="31">
        <v>9.9274699999999996</v>
      </c>
      <c r="N118" s="1"/>
      <c r="O118" s="1"/>
    </row>
    <row r="119" spans="1:15" ht="12.75" customHeight="1">
      <c r="A119" s="51">
        <v>110</v>
      </c>
      <c r="B119" s="53" t="s">
        <v>151</v>
      </c>
      <c r="C119" s="31">
        <v>1319.35</v>
      </c>
      <c r="D119" s="36">
        <v>1311.8833333333334</v>
      </c>
      <c r="E119" s="36">
        <v>1294.8166666666668</v>
      </c>
      <c r="F119" s="36">
        <v>1270.2833333333333</v>
      </c>
      <c r="G119" s="36">
        <v>1253.2166666666667</v>
      </c>
      <c r="H119" s="36">
        <v>1336.416666666667</v>
      </c>
      <c r="I119" s="36">
        <v>1353.4833333333336</v>
      </c>
      <c r="J119" s="36">
        <v>1378.0166666666671</v>
      </c>
      <c r="K119" s="31">
        <v>1328.95</v>
      </c>
      <c r="L119" s="31">
        <v>1287.3499999999999</v>
      </c>
      <c r="M119" s="31">
        <v>6.0519400000000001</v>
      </c>
      <c r="N119" s="1"/>
      <c r="O119" s="1"/>
    </row>
    <row r="120" spans="1:15" ht="12.75" customHeight="1">
      <c r="A120" s="51">
        <v>111</v>
      </c>
      <c r="B120" s="53" t="s">
        <v>277</v>
      </c>
      <c r="C120" s="31">
        <v>683.4</v>
      </c>
      <c r="D120" s="36">
        <v>689.13333333333333</v>
      </c>
      <c r="E120" s="36">
        <v>674.26666666666665</v>
      </c>
      <c r="F120" s="36">
        <v>665.13333333333333</v>
      </c>
      <c r="G120" s="36">
        <v>650.26666666666665</v>
      </c>
      <c r="H120" s="36">
        <v>698.26666666666665</v>
      </c>
      <c r="I120" s="36">
        <v>713.13333333333321</v>
      </c>
      <c r="J120" s="36">
        <v>722.26666666666665</v>
      </c>
      <c r="K120" s="31">
        <v>704</v>
      </c>
      <c r="L120" s="31">
        <v>680</v>
      </c>
      <c r="M120" s="31">
        <v>26.354410000000001</v>
      </c>
      <c r="N120" s="1"/>
      <c r="O120" s="1"/>
    </row>
    <row r="121" spans="1:15" ht="12.75" customHeight="1">
      <c r="A121" s="51">
        <v>112</v>
      </c>
      <c r="B121" s="53" t="s">
        <v>156</v>
      </c>
      <c r="C121" s="31">
        <v>884</v>
      </c>
      <c r="D121" s="36">
        <v>881.36666666666667</v>
      </c>
      <c r="E121" s="36">
        <v>869.68333333333339</v>
      </c>
      <c r="F121" s="36">
        <v>855.36666666666667</v>
      </c>
      <c r="G121" s="36">
        <v>843.68333333333339</v>
      </c>
      <c r="H121" s="36">
        <v>895.68333333333339</v>
      </c>
      <c r="I121" s="36">
        <v>907.36666666666656</v>
      </c>
      <c r="J121" s="36">
        <v>921.68333333333339</v>
      </c>
      <c r="K121" s="31">
        <v>893.05</v>
      </c>
      <c r="L121" s="31">
        <v>867.05</v>
      </c>
      <c r="M121" s="31">
        <v>26.650680000000001</v>
      </c>
      <c r="N121" s="1"/>
      <c r="O121" s="1"/>
    </row>
    <row r="122" spans="1:15" ht="12.75" customHeight="1">
      <c r="A122" s="51">
        <v>113</v>
      </c>
      <c r="B122" s="53" t="s">
        <v>154</v>
      </c>
      <c r="C122" s="31">
        <v>925.35</v>
      </c>
      <c r="D122" s="36">
        <v>926.9666666666667</v>
      </c>
      <c r="E122" s="36">
        <v>917.48333333333335</v>
      </c>
      <c r="F122" s="36">
        <v>909.61666666666667</v>
      </c>
      <c r="G122" s="36">
        <v>900.13333333333333</v>
      </c>
      <c r="H122" s="36">
        <v>934.83333333333337</v>
      </c>
      <c r="I122" s="36">
        <v>944.31666666666672</v>
      </c>
      <c r="J122" s="36">
        <v>952.18333333333339</v>
      </c>
      <c r="K122" s="31">
        <v>936.45</v>
      </c>
      <c r="L122" s="31">
        <v>919.1</v>
      </c>
      <c r="M122" s="31">
        <v>27.943860000000001</v>
      </c>
      <c r="N122" s="1"/>
      <c r="O122" s="1"/>
    </row>
    <row r="123" spans="1:15" ht="12.75" customHeight="1">
      <c r="A123" s="51">
        <v>114</v>
      </c>
      <c r="B123" s="53" t="s">
        <v>157</v>
      </c>
      <c r="C123" s="31">
        <v>597.75</v>
      </c>
      <c r="D123" s="36">
        <v>597.41666666666663</v>
      </c>
      <c r="E123" s="36">
        <v>586.83333333333326</v>
      </c>
      <c r="F123" s="36">
        <v>575.91666666666663</v>
      </c>
      <c r="G123" s="36">
        <v>565.33333333333326</v>
      </c>
      <c r="H123" s="36">
        <v>608.33333333333326</v>
      </c>
      <c r="I123" s="36">
        <v>618.91666666666652</v>
      </c>
      <c r="J123" s="36">
        <v>629.83333333333326</v>
      </c>
      <c r="K123" s="31">
        <v>608</v>
      </c>
      <c r="L123" s="31">
        <v>586.5</v>
      </c>
      <c r="M123" s="31">
        <v>39.955069999999999</v>
      </c>
      <c r="N123" s="1"/>
      <c r="O123" s="1"/>
    </row>
    <row r="124" spans="1:15" ht="12.75" customHeight="1">
      <c r="A124" s="51">
        <v>115</v>
      </c>
      <c r="B124" s="53" t="s">
        <v>415</v>
      </c>
      <c r="C124" s="31">
        <v>1691.95</v>
      </c>
      <c r="D124" s="36">
        <v>1723.9666666666665</v>
      </c>
      <c r="E124" s="36">
        <v>1652.9833333333329</v>
      </c>
      <c r="F124" s="36">
        <v>1614.0166666666664</v>
      </c>
      <c r="G124" s="36">
        <v>1543.0333333333328</v>
      </c>
      <c r="H124" s="36">
        <v>1762.9333333333329</v>
      </c>
      <c r="I124" s="36">
        <v>1833.9166666666665</v>
      </c>
      <c r="J124" s="36">
        <v>1872.883333333333</v>
      </c>
      <c r="K124" s="31">
        <v>1794.95</v>
      </c>
      <c r="L124" s="31">
        <v>1685</v>
      </c>
      <c r="M124" s="31">
        <v>8.9398300000000006</v>
      </c>
      <c r="N124" s="1"/>
      <c r="O124" s="1"/>
    </row>
    <row r="125" spans="1:15" ht="12.75" customHeight="1">
      <c r="A125" s="51">
        <v>116</v>
      </c>
      <c r="B125" s="53" t="s">
        <v>158</v>
      </c>
      <c r="C125" s="31">
        <v>1770.55</v>
      </c>
      <c r="D125" s="36">
        <v>1774.25</v>
      </c>
      <c r="E125" s="36">
        <v>1756.3</v>
      </c>
      <c r="F125" s="36">
        <v>1742.05</v>
      </c>
      <c r="G125" s="36">
        <v>1724.1</v>
      </c>
      <c r="H125" s="36">
        <v>1788.5</v>
      </c>
      <c r="I125" s="36">
        <v>1806.4499999999998</v>
      </c>
      <c r="J125" s="36">
        <v>1820.7</v>
      </c>
      <c r="K125" s="31">
        <v>1792.2</v>
      </c>
      <c r="L125" s="31">
        <v>1760</v>
      </c>
      <c r="M125" s="31">
        <v>39.240220000000001</v>
      </c>
      <c r="N125" s="1"/>
      <c r="O125" s="1"/>
    </row>
    <row r="126" spans="1:15" ht="12.75" customHeight="1">
      <c r="A126" s="51">
        <v>117</v>
      </c>
      <c r="B126" s="53" t="s">
        <v>841</v>
      </c>
      <c r="C126" s="31">
        <v>167.23</v>
      </c>
      <c r="D126" s="36">
        <v>169.41333333333333</v>
      </c>
      <c r="E126" s="36">
        <v>164.42666666666665</v>
      </c>
      <c r="F126" s="36">
        <v>161.62333333333333</v>
      </c>
      <c r="G126" s="36">
        <v>156.63666666666666</v>
      </c>
      <c r="H126" s="36">
        <v>172.21666666666664</v>
      </c>
      <c r="I126" s="36">
        <v>177.20333333333332</v>
      </c>
      <c r="J126" s="36">
        <v>180.00666666666663</v>
      </c>
      <c r="K126" s="31">
        <v>174.4</v>
      </c>
      <c r="L126" s="31">
        <v>166.61</v>
      </c>
      <c r="M126" s="31">
        <v>41.822780000000002</v>
      </c>
      <c r="N126" s="1"/>
      <c r="O126" s="1"/>
    </row>
    <row r="127" spans="1:15" ht="12.75" customHeight="1">
      <c r="A127" s="51">
        <v>118</v>
      </c>
      <c r="B127" s="53" t="s">
        <v>164</v>
      </c>
      <c r="C127" s="31">
        <v>4927.75</v>
      </c>
      <c r="D127" s="36">
        <v>4924.25</v>
      </c>
      <c r="E127" s="36">
        <v>4878.5</v>
      </c>
      <c r="F127" s="36">
        <v>4829.25</v>
      </c>
      <c r="G127" s="36">
        <v>4783.5</v>
      </c>
      <c r="H127" s="36">
        <v>4973.5</v>
      </c>
      <c r="I127" s="36">
        <v>5019.25</v>
      </c>
      <c r="J127" s="36">
        <v>5068.5</v>
      </c>
      <c r="K127" s="31">
        <v>4970</v>
      </c>
      <c r="L127" s="31">
        <v>4875</v>
      </c>
      <c r="M127" s="31">
        <v>1.6671499999999999</v>
      </c>
      <c r="N127" s="1"/>
      <c r="O127" s="1"/>
    </row>
    <row r="128" spans="1:15" ht="12.75" customHeight="1">
      <c r="A128" s="51">
        <v>119</v>
      </c>
      <c r="B128" s="53" t="s">
        <v>161</v>
      </c>
      <c r="C128" s="31">
        <v>651.85</v>
      </c>
      <c r="D128" s="36">
        <v>668.94999999999993</v>
      </c>
      <c r="E128" s="36">
        <v>632.89999999999986</v>
      </c>
      <c r="F128" s="36">
        <v>613.94999999999993</v>
      </c>
      <c r="G128" s="36">
        <v>577.89999999999986</v>
      </c>
      <c r="H128" s="36">
        <v>687.89999999999986</v>
      </c>
      <c r="I128" s="36">
        <v>723.94999999999982</v>
      </c>
      <c r="J128" s="36">
        <v>742.89999999999986</v>
      </c>
      <c r="K128" s="31">
        <v>705</v>
      </c>
      <c r="L128" s="31">
        <v>650</v>
      </c>
      <c r="M128" s="31">
        <v>68.184309999999996</v>
      </c>
      <c r="N128" s="1"/>
      <c r="O128" s="1"/>
    </row>
    <row r="129" spans="1:15" ht="12.75" customHeight="1">
      <c r="A129" s="51">
        <v>120</v>
      </c>
      <c r="B129" s="53" t="s">
        <v>163</v>
      </c>
      <c r="C129" s="31">
        <v>5460.75</v>
      </c>
      <c r="D129" s="36">
        <v>5453.25</v>
      </c>
      <c r="E129" s="36">
        <v>5378.5</v>
      </c>
      <c r="F129" s="36">
        <v>5296.25</v>
      </c>
      <c r="G129" s="36">
        <v>5221.5</v>
      </c>
      <c r="H129" s="36">
        <v>5535.5</v>
      </c>
      <c r="I129" s="36">
        <v>5610.25</v>
      </c>
      <c r="J129" s="36">
        <v>5692.5</v>
      </c>
      <c r="K129" s="31">
        <v>5528</v>
      </c>
      <c r="L129" s="31">
        <v>5371</v>
      </c>
      <c r="M129" s="31">
        <v>3.9396499999999999</v>
      </c>
      <c r="N129" s="1"/>
      <c r="O129" s="1"/>
    </row>
    <row r="130" spans="1:15" ht="12.75" customHeight="1">
      <c r="A130" s="51">
        <v>121</v>
      </c>
      <c r="B130" s="53" t="s">
        <v>162</v>
      </c>
      <c r="C130" s="31">
        <v>3576.2</v>
      </c>
      <c r="D130" s="36">
        <v>3585.7000000000003</v>
      </c>
      <c r="E130" s="36">
        <v>3536.5000000000005</v>
      </c>
      <c r="F130" s="36">
        <v>3496.8</v>
      </c>
      <c r="G130" s="36">
        <v>3447.6000000000004</v>
      </c>
      <c r="H130" s="36">
        <v>3625.4000000000005</v>
      </c>
      <c r="I130" s="36">
        <v>3674.6000000000004</v>
      </c>
      <c r="J130" s="36">
        <v>3714.3000000000006</v>
      </c>
      <c r="K130" s="31">
        <v>3634.9</v>
      </c>
      <c r="L130" s="31">
        <v>3546</v>
      </c>
      <c r="M130" s="31">
        <v>21.255320000000001</v>
      </c>
      <c r="N130" s="1"/>
      <c r="O130" s="1"/>
    </row>
    <row r="131" spans="1:15" ht="12.75" customHeight="1">
      <c r="A131" s="51">
        <v>122</v>
      </c>
      <c r="B131" s="53" t="s">
        <v>160</v>
      </c>
      <c r="C131" s="31">
        <v>422.8</v>
      </c>
      <c r="D131" s="36">
        <v>428.9666666666667</v>
      </c>
      <c r="E131" s="36">
        <v>414.88333333333338</v>
      </c>
      <c r="F131" s="36">
        <v>406.9666666666667</v>
      </c>
      <c r="G131" s="36">
        <v>392.88333333333338</v>
      </c>
      <c r="H131" s="36">
        <v>436.88333333333338</v>
      </c>
      <c r="I131" s="36">
        <v>450.96666666666664</v>
      </c>
      <c r="J131" s="36">
        <v>458.88333333333338</v>
      </c>
      <c r="K131" s="31">
        <v>443.05</v>
      </c>
      <c r="L131" s="31">
        <v>421.05</v>
      </c>
      <c r="M131" s="31">
        <v>24.402930000000001</v>
      </c>
      <c r="N131" s="1"/>
      <c r="O131" s="1"/>
    </row>
    <row r="132" spans="1:15" ht="12.75" customHeight="1">
      <c r="A132" s="51">
        <v>123</v>
      </c>
      <c r="B132" s="53" t="s">
        <v>278</v>
      </c>
      <c r="C132" s="31">
        <v>1079.55</v>
      </c>
      <c r="D132" s="36">
        <v>1097.55</v>
      </c>
      <c r="E132" s="36">
        <v>1058.1999999999998</v>
      </c>
      <c r="F132" s="36">
        <v>1036.8499999999999</v>
      </c>
      <c r="G132" s="36">
        <v>997.49999999999977</v>
      </c>
      <c r="H132" s="36">
        <v>1118.8999999999999</v>
      </c>
      <c r="I132" s="36">
        <v>1158.2499999999998</v>
      </c>
      <c r="J132" s="36">
        <v>1179.5999999999999</v>
      </c>
      <c r="K132" s="31">
        <v>1136.9000000000001</v>
      </c>
      <c r="L132" s="31">
        <v>1076.2</v>
      </c>
      <c r="M132" s="31">
        <v>33.434179999999998</v>
      </c>
      <c r="N132" s="1"/>
      <c r="O132" s="1"/>
    </row>
    <row r="133" spans="1:15" ht="12.75" customHeight="1">
      <c r="A133" s="51">
        <v>124</v>
      </c>
      <c r="B133" s="53" t="s">
        <v>165</v>
      </c>
      <c r="C133" s="31">
        <v>1910.75</v>
      </c>
      <c r="D133" s="36">
        <v>1928.75</v>
      </c>
      <c r="E133" s="36">
        <v>1883.5</v>
      </c>
      <c r="F133" s="36">
        <v>1856.25</v>
      </c>
      <c r="G133" s="36">
        <v>1811</v>
      </c>
      <c r="H133" s="36">
        <v>1956</v>
      </c>
      <c r="I133" s="36">
        <v>2001.25</v>
      </c>
      <c r="J133" s="36">
        <v>2028.5</v>
      </c>
      <c r="K133" s="31">
        <v>1974</v>
      </c>
      <c r="L133" s="31">
        <v>1901.5</v>
      </c>
      <c r="M133" s="31">
        <v>16.117719999999998</v>
      </c>
      <c r="N133" s="1"/>
      <c r="O133" s="1"/>
    </row>
    <row r="134" spans="1:15" ht="12.75" customHeight="1">
      <c r="A134" s="51">
        <v>125</v>
      </c>
      <c r="B134" s="53" t="s">
        <v>178</v>
      </c>
      <c r="C134" s="31">
        <v>135673.29999999999</v>
      </c>
      <c r="D134" s="36">
        <v>136657.76666666666</v>
      </c>
      <c r="E134" s="36">
        <v>134315.53333333333</v>
      </c>
      <c r="F134" s="36">
        <v>132957.76666666666</v>
      </c>
      <c r="G134" s="36">
        <v>130615.53333333333</v>
      </c>
      <c r="H134" s="36">
        <v>138015.53333333333</v>
      </c>
      <c r="I134" s="36">
        <v>140357.76666666666</v>
      </c>
      <c r="J134" s="36">
        <v>141715.53333333333</v>
      </c>
      <c r="K134" s="31">
        <v>139000</v>
      </c>
      <c r="L134" s="31">
        <v>135300</v>
      </c>
      <c r="M134" s="31">
        <v>7.9170000000000004E-2</v>
      </c>
      <c r="N134" s="1"/>
      <c r="O134" s="1"/>
    </row>
    <row r="135" spans="1:15" ht="12.75" customHeight="1">
      <c r="A135" s="51">
        <v>126</v>
      </c>
      <c r="B135" s="53" t="s">
        <v>428</v>
      </c>
      <c r="C135" s="31">
        <v>1190.25</v>
      </c>
      <c r="D135" s="36">
        <v>1181.6000000000001</v>
      </c>
      <c r="E135" s="36">
        <v>1156.5500000000002</v>
      </c>
      <c r="F135" s="36">
        <v>1122.8500000000001</v>
      </c>
      <c r="G135" s="36">
        <v>1097.8000000000002</v>
      </c>
      <c r="H135" s="36">
        <v>1215.3000000000002</v>
      </c>
      <c r="I135" s="36">
        <v>1240.3499999999999</v>
      </c>
      <c r="J135" s="36">
        <v>1274.0500000000002</v>
      </c>
      <c r="K135" s="31">
        <v>1206.6500000000001</v>
      </c>
      <c r="L135" s="31">
        <v>1147.9000000000001</v>
      </c>
      <c r="M135" s="31">
        <v>30.062159999999999</v>
      </c>
      <c r="N135" s="1"/>
      <c r="O135" s="1"/>
    </row>
    <row r="136" spans="1:15" ht="12.75" customHeight="1">
      <c r="A136" s="51">
        <v>127</v>
      </c>
      <c r="B136" s="53" t="s">
        <v>167</v>
      </c>
      <c r="C136" s="31">
        <v>293.14999999999998</v>
      </c>
      <c r="D136" s="36">
        <v>294.8</v>
      </c>
      <c r="E136" s="36">
        <v>289.60000000000002</v>
      </c>
      <c r="F136" s="36">
        <v>286.05</v>
      </c>
      <c r="G136" s="36">
        <v>280.85000000000002</v>
      </c>
      <c r="H136" s="36">
        <v>298.35000000000002</v>
      </c>
      <c r="I136" s="36">
        <v>303.54999999999995</v>
      </c>
      <c r="J136" s="36">
        <v>307.10000000000002</v>
      </c>
      <c r="K136" s="31">
        <v>300</v>
      </c>
      <c r="L136" s="31">
        <v>291.25</v>
      </c>
      <c r="M136" s="31">
        <v>16.77721</v>
      </c>
      <c r="N136" s="1"/>
      <c r="O136" s="1"/>
    </row>
    <row r="137" spans="1:15" ht="12.75" customHeight="1">
      <c r="A137" s="51">
        <v>128</v>
      </c>
      <c r="B137" s="53" t="s">
        <v>166</v>
      </c>
      <c r="C137" s="31">
        <v>2632.95</v>
      </c>
      <c r="D137" s="36">
        <v>2669.1333333333332</v>
      </c>
      <c r="E137" s="36">
        <v>2589.5166666666664</v>
      </c>
      <c r="F137" s="36">
        <v>2546.083333333333</v>
      </c>
      <c r="G137" s="36">
        <v>2466.4666666666662</v>
      </c>
      <c r="H137" s="36">
        <v>2712.5666666666666</v>
      </c>
      <c r="I137" s="36">
        <v>2792.1833333333334</v>
      </c>
      <c r="J137" s="36">
        <v>2835.6166666666668</v>
      </c>
      <c r="K137" s="31">
        <v>2748.75</v>
      </c>
      <c r="L137" s="31">
        <v>2625.7</v>
      </c>
      <c r="M137" s="31">
        <v>30.692769999999999</v>
      </c>
      <c r="N137" s="1"/>
      <c r="O137" s="1"/>
    </row>
    <row r="138" spans="1:15" ht="12.75" customHeight="1">
      <c r="A138" s="51">
        <v>129</v>
      </c>
      <c r="B138" s="53" t="s">
        <v>803</v>
      </c>
      <c r="C138" s="31">
        <v>2031.2</v>
      </c>
      <c r="D138" s="36">
        <v>2022.3999999999999</v>
      </c>
      <c r="E138" s="36">
        <v>2008.7999999999997</v>
      </c>
      <c r="F138" s="36">
        <v>1986.3999999999999</v>
      </c>
      <c r="G138" s="36">
        <v>1972.7999999999997</v>
      </c>
      <c r="H138" s="36">
        <v>2044.7999999999997</v>
      </c>
      <c r="I138" s="36">
        <v>2058.3999999999996</v>
      </c>
      <c r="J138" s="36">
        <v>2080.7999999999997</v>
      </c>
      <c r="K138" s="31">
        <v>2036</v>
      </c>
      <c r="L138" s="31">
        <v>2000</v>
      </c>
      <c r="M138" s="31">
        <v>8.3921299999999999</v>
      </c>
      <c r="N138" s="1"/>
      <c r="O138" s="1"/>
    </row>
    <row r="139" spans="1:15" ht="12.75" customHeight="1">
      <c r="A139" s="51">
        <v>130</v>
      </c>
      <c r="B139" s="53" t="s">
        <v>169</v>
      </c>
      <c r="C139" s="31">
        <v>628.5</v>
      </c>
      <c r="D139" s="36">
        <v>642.25</v>
      </c>
      <c r="E139" s="36">
        <v>612.5</v>
      </c>
      <c r="F139" s="36">
        <v>596.5</v>
      </c>
      <c r="G139" s="36">
        <v>566.75</v>
      </c>
      <c r="H139" s="36">
        <v>658.25</v>
      </c>
      <c r="I139" s="36">
        <v>688</v>
      </c>
      <c r="J139" s="36">
        <v>704</v>
      </c>
      <c r="K139" s="31">
        <v>672</v>
      </c>
      <c r="L139" s="31">
        <v>626.25</v>
      </c>
      <c r="M139" s="31">
        <v>60.604779999999998</v>
      </c>
      <c r="N139" s="1"/>
      <c r="O139" s="1"/>
    </row>
    <row r="140" spans="1:15" ht="12.75" customHeight="1">
      <c r="A140" s="51">
        <v>131</v>
      </c>
      <c r="B140" s="53" t="s">
        <v>170</v>
      </c>
      <c r="C140" s="31">
        <v>12131.1</v>
      </c>
      <c r="D140" s="36">
        <v>12265.333333333334</v>
      </c>
      <c r="E140" s="36">
        <v>11975.766666666668</v>
      </c>
      <c r="F140" s="36">
        <v>11820.433333333334</v>
      </c>
      <c r="G140" s="36">
        <v>11530.866666666669</v>
      </c>
      <c r="H140" s="36">
        <v>12420.666666666668</v>
      </c>
      <c r="I140" s="36">
        <v>12710.233333333334</v>
      </c>
      <c r="J140" s="36">
        <v>12865.566666666668</v>
      </c>
      <c r="K140" s="31">
        <v>12554.9</v>
      </c>
      <c r="L140" s="31">
        <v>12110</v>
      </c>
      <c r="M140" s="31">
        <v>6.2356499999999997</v>
      </c>
      <c r="N140" s="1"/>
      <c r="O140" s="1"/>
    </row>
    <row r="141" spans="1:15" ht="12.75" customHeight="1">
      <c r="A141" s="51">
        <v>132</v>
      </c>
      <c r="B141" s="53" t="s">
        <v>174</v>
      </c>
      <c r="C141" s="31">
        <v>1059.05</v>
      </c>
      <c r="D141" s="36">
        <v>1065.8166666666666</v>
      </c>
      <c r="E141" s="36">
        <v>1046.7333333333331</v>
      </c>
      <c r="F141" s="36">
        <v>1034.4166666666665</v>
      </c>
      <c r="G141" s="36">
        <v>1015.333333333333</v>
      </c>
      <c r="H141" s="36">
        <v>1078.1333333333332</v>
      </c>
      <c r="I141" s="36">
        <v>1097.2166666666667</v>
      </c>
      <c r="J141" s="36">
        <v>1109.5333333333333</v>
      </c>
      <c r="K141" s="31">
        <v>1084.9000000000001</v>
      </c>
      <c r="L141" s="31">
        <v>1053.5</v>
      </c>
      <c r="M141" s="31">
        <v>3.5449799999999998</v>
      </c>
      <c r="N141" s="1"/>
      <c r="O141" s="1"/>
    </row>
    <row r="142" spans="1:15" ht="12.75" customHeight="1">
      <c r="A142" s="51">
        <v>133</v>
      </c>
      <c r="B142" s="53" t="s">
        <v>280</v>
      </c>
      <c r="C142" s="31">
        <v>863.5</v>
      </c>
      <c r="D142" s="36">
        <v>866.38333333333333</v>
      </c>
      <c r="E142" s="36">
        <v>853.2166666666667</v>
      </c>
      <c r="F142" s="36">
        <v>842.93333333333339</v>
      </c>
      <c r="G142" s="36">
        <v>829.76666666666677</v>
      </c>
      <c r="H142" s="36">
        <v>876.66666666666663</v>
      </c>
      <c r="I142" s="36">
        <v>889.83333333333337</v>
      </c>
      <c r="J142" s="36">
        <v>900.11666666666656</v>
      </c>
      <c r="K142" s="31">
        <v>879.55</v>
      </c>
      <c r="L142" s="31">
        <v>856.1</v>
      </c>
      <c r="M142" s="31">
        <v>17.197130000000001</v>
      </c>
      <c r="N142" s="1"/>
      <c r="O142" s="1"/>
    </row>
    <row r="143" spans="1:15" ht="12.75" customHeight="1">
      <c r="A143" s="51">
        <v>134</v>
      </c>
      <c r="B143" s="53" t="s">
        <v>433</v>
      </c>
      <c r="C143" s="31">
        <v>4641.25</v>
      </c>
      <c r="D143" s="36">
        <v>4754.7833333333338</v>
      </c>
      <c r="E143" s="36">
        <v>4511.5666666666675</v>
      </c>
      <c r="F143" s="36">
        <v>4381.8833333333341</v>
      </c>
      <c r="G143" s="36">
        <v>4138.6666666666679</v>
      </c>
      <c r="H143" s="36">
        <v>4884.4666666666672</v>
      </c>
      <c r="I143" s="36">
        <v>5127.6833333333325</v>
      </c>
      <c r="J143" s="36">
        <v>5257.3666666666668</v>
      </c>
      <c r="K143" s="31">
        <v>4998</v>
      </c>
      <c r="L143" s="31">
        <v>4625.1000000000004</v>
      </c>
      <c r="M143" s="31">
        <v>15.74403</v>
      </c>
      <c r="N143" s="1"/>
      <c r="O143" s="1"/>
    </row>
    <row r="144" spans="1:15" ht="12.75" customHeight="1">
      <c r="A144" s="51">
        <v>139</v>
      </c>
      <c r="B144" s="53" t="s">
        <v>281</v>
      </c>
      <c r="C144" s="31">
        <v>71.099999999999994</v>
      </c>
      <c r="D144" s="36">
        <v>71.39</v>
      </c>
      <c r="E144" s="36">
        <v>69.460000000000008</v>
      </c>
      <c r="F144" s="36">
        <v>67.820000000000007</v>
      </c>
      <c r="G144" s="36">
        <v>65.890000000000015</v>
      </c>
      <c r="H144" s="36">
        <v>73.03</v>
      </c>
      <c r="I144" s="36">
        <v>74.95999999999998</v>
      </c>
      <c r="J144" s="36">
        <v>76.599999999999994</v>
      </c>
      <c r="K144" s="31">
        <v>73.319999999999993</v>
      </c>
      <c r="L144" s="31">
        <v>69.75</v>
      </c>
      <c r="M144" s="31">
        <v>197.52298999999999</v>
      </c>
      <c r="N144" s="1"/>
      <c r="O144" s="1"/>
    </row>
    <row r="145" spans="1:15" ht="12.75" customHeight="1">
      <c r="A145" s="51">
        <v>140</v>
      </c>
      <c r="B145" s="53" t="s">
        <v>177</v>
      </c>
      <c r="C145" s="31">
        <v>2639.05</v>
      </c>
      <c r="D145" s="36">
        <v>2664.35</v>
      </c>
      <c r="E145" s="36">
        <v>2606.75</v>
      </c>
      <c r="F145" s="36">
        <v>2574.4500000000003</v>
      </c>
      <c r="G145" s="36">
        <v>2516.8500000000004</v>
      </c>
      <c r="H145" s="36">
        <v>2696.6499999999996</v>
      </c>
      <c r="I145" s="36">
        <v>2754.2499999999991</v>
      </c>
      <c r="J145" s="36">
        <v>2786.5499999999993</v>
      </c>
      <c r="K145" s="31">
        <v>2721.95</v>
      </c>
      <c r="L145" s="31">
        <v>2632.05</v>
      </c>
      <c r="M145" s="31">
        <v>9.3749599999999997</v>
      </c>
      <c r="N145" s="1"/>
      <c r="O145" s="1"/>
    </row>
    <row r="146" spans="1:15" ht="12.75" customHeight="1">
      <c r="A146" s="51">
        <v>141</v>
      </c>
      <c r="B146" s="53" t="s">
        <v>179</v>
      </c>
      <c r="C146" s="31">
        <v>1787.95</v>
      </c>
      <c r="D146" s="36">
        <v>1765.9833333333333</v>
      </c>
      <c r="E146" s="36">
        <v>1691.9666666666667</v>
      </c>
      <c r="F146" s="36">
        <v>1595.9833333333333</v>
      </c>
      <c r="G146" s="36">
        <v>1521.9666666666667</v>
      </c>
      <c r="H146" s="36">
        <v>1861.9666666666667</v>
      </c>
      <c r="I146" s="36">
        <v>1935.9833333333336</v>
      </c>
      <c r="J146" s="36">
        <v>2031.9666666666667</v>
      </c>
      <c r="K146" s="31">
        <v>1840</v>
      </c>
      <c r="L146" s="31">
        <v>1670</v>
      </c>
      <c r="M146" s="31">
        <v>8.2831200000000003</v>
      </c>
      <c r="N146" s="1"/>
      <c r="O146" s="1"/>
    </row>
    <row r="147" spans="1:15" ht="12.75" customHeight="1">
      <c r="A147" s="51">
        <v>142</v>
      </c>
      <c r="B147" s="53" t="s">
        <v>440</v>
      </c>
      <c r="C147" s="31">
        <v>97.81</v>
      </c>
      <c r="D147" s="36">
        <v>98.910000000000011</v>
      </c>
      <c r="E147" s="36">
        <v>96.320000000000022</v>
      </c>
      <c r="F147" s="36">
        <v>94.830000000000013</v>
      </c>
      <c r="G147" s="36">
        <v>92.240000000000023</v>
      </c>
      <c r="H147" s="36">
        <v>100.40000000000002</v>
      </c>
      <c r="I147" s="36">
        <v>102.99000000000002</v>
      </c>
      <c r="J147" s="36">
        <v>104.48000000000002</v>
      </c>
      <c r="K147" s="31">
        <v>101.5</v>
      </c>
      <c r="L147" s="31">
        <v>97.42</v>
      </c>
      <c r="M147" s="31">
        <v>365.52604000000002</v>
      </c>
      <c r="N147" s="1"/>
      <c r="O147" s="1"/>
    </row>
    <row r="148" spans="1:15" ht="12.75" customHeight="1">
      <c r="A148" s="51">
        <v>143</v>
      </c>
      <c r="B148" s="53" t="s">
        <v>184</v>
      </c>
      <c r="C148" s="31">
        <v>222.74</v>
      </c>
      <c r="D148" s="36">
        <v>225.36</v>
      </c>
      <c r="E148" s="36">
        <v>219.24000000000004</v>
      </c>
      <c r="F148" s="36">
        <v>215.74000000000004</v>
      </c>
      <c r="G148" s="36">
        <v>209.62000000000006</v>
      </c>
      <c r="H148" s="36">
        <v>228.86</v>
      </c>
      <c r="I148" s="36">
        <v>234.98000000000002</v>
      </c>
      <c r="J148" s="36">
        <v>238.48</v>
      </c>
      <c r="K148" s="31">
        <v>231.48</v>
      </c>
      <c r="L148" s="31">
        <v>221.86</v>
      </c>
      <c r="M148" s="31">
        <v>61.099789999999999</v>
      </c>
      <c r="N148" s="1"/>
      <c r="O148" s="1"/>
    </row>
    <row r="149" spans="1:15" ht="12.75" customHeight="1">
      <c r="A149" s="51">
        <v>144</v>
      </c>
      <c r="B149" s="53" t="s">
        <v>186</v>
      </c>
      <c r="C149" s="31">
        <v>415</v>
      </c>
      <c r="D149" s="36">
        <v>417.73333333333335</v>
      </c>
      <c r="E149" s="36">
        <v>410.51666666666671</v>
      </c>
      <c r="F149" s="36">
        <v>406.03333333333336</v>
      </c>
      <c r="G149" s="36">
        <v>398.81666666666672</v>
      </c>
      <c r="H149" s="36">
        <v>422.2166666666667</v>
      </c>
      <c r="I149" s="36">
        <v>429.43333333333339</v>
      </c>
      <c r="J149" s="36">
        <v>433.91666666666669</v>
      </c>
      <c r="K149" s="31">
        <v>424.95</v>
      </c>
      <c r="L149" s="31">
        <v>413.25</v>
      </c>
      <c r="M149" s="31">
        <v>182.30579</v>
      </c>
      <c r="N149" s="1"/>
      <c r="O149" s="1"/>
    </row>
    <row r="150" spans="1:15" ht="12.75" customHeight="1">
      <c r="A150" s="51">
        <v>145</v>
      </c>
      <c r="B150" s="53" t="s">
        <v>182</v>
      </c>
      <c r="C150" s="31">
        <v>3466</v>
      </c>
      <c r="D150" s="36">
        <v>3503.1833333333329</v>
      </c>
      <c r="E150" s="36">
        <v>3414.4166666666661</v>
      </c>
      <c r="F150" s="36">
        <v>3362.833333333333</v>
      </c>
      <c r="G150" s="36">
        <v>3274.0666666666662</v>
      </c>
      <c r="H150" s="36">
        <v>3554.766666666666</v>
      </c>
      <c r="I150" s="36">
        <v>3643.5333333333333</v>
      </c>
      <c r="J150" s="36">
        <v>3695.1166666666659</v>
      </c>
      <c r="K150" s="31">
        <v>3591.95</v>
      </c>
      <c r="L150" s="31">
        <v>3451.6</v>
      </c>
      <c r="M150" s="31">
        <v>2.8580899999999998</v>
      </c>
      <c r="N150" s="1"/>
      <c r="O150" s="1"/>
    </row>
    <row r="151" spans="1:15" ht="12.75" customHeight="1">
      <c r="A151" s="51">
        <v>146</v>
      </c>
      <c r="B151" s="53" t="s">
        <v>183</v>
      </c>
      <c r="C151" s="31">
        <v>2508.5</v>
      </c>
      <c r="D151" s="36">
        <v>2512.5</v>
      </c>
      <c r="E151" s="36">
        <v>2497</v>
      </c>
      <c r="F151" s="36">
        <v>2485.5</v>
      </c>
      <c r="G151" s="36">
        <v>2470</v>
      </c>
      <c r="H151" s="36">
        <v>2524</v>
      </c>
      <c r="I151" s="36">
        <v>2539.5</v>
      </c>
      <c r="J151" s="36">
        <v>2551</v>
      </c>
      <c r="K151" s="31">
        <v>2528</v>
      </c>
      <c r="L151" s="31">
        <v>2501</v>
      </c>
      <c r="M151" s="31">
        <v>9.4943100000000005</v>
      </c>
      <c r="N151" s="1"/>
      <c r="O151" s="1"/>
    </row>
    <row r="152" spans="1:15" ht="12.75" customHeight="1">
      <c r="A152" s="51">
        <v>147</v>
      </c>
      <c r="B152" s="53" t="s">
        <v>187</v>
      </c>
      <c r="C152" s="31">
        <v>1716.1</v>
      </c>
      <c r="D152" s="36">
        <v>1733.9833333333333</v>
      </c>
      <c r="E152" s="36">
        <v>1692.9666666666667</v>
      </c>
      <c r="F152" s="36">
        <v>1669.8333333333333</v>
      </c>
      <c r="G152" s="36">
        <v>1628.8166666666666</v>
      </c>
      <c r="H152" s="36">
        <v>1757.1166666666668</v>
      </c>
      <c r="I152" s="36">
        <v>1798.1333333333337</v>
      </c>
      <c r="J152" s="36">
        <v>1821.2666666666669</v>
      </c>
      <c r="K152" s="31">
        <v>1775</v>
      </c>
      <c r="L152" s="31">
        <v>1710.85</v>
      </c>
      <c r="M152" s="31">
        <v>11.06701</v>
      </c>
      <c r="N152" s="1"/>
      <c r="O152" s="1"/>
    </row>
    <row r="153" spans="1:15" ht="12.75" customHeight="1">
      <c r="A153" s="51">
        <v>148</v>
      </c>
      <c r="B153" s="53" t="s">
        <v>189</v>
      </c>
      <c r="C153" s="31">
        <v>306.10000000000002</v>
      </c>
      <c r="D153" s="36">
        <v>311.23333333333329</v>
      </c>
      <c r="E153" s="36">
        <v>300.01666666666659</v>
      </c>
      <c r="F153" s="36">
        <v>293.93333333333328</v>
      </c>
      <c r="G153" s="36">
        <v>282.71666666666658</v>
      </c>
      <c r="H153" s="36">
        <v>317.31666666666661</v>
      </c>
      <c r="I153" s="36">
        <v>328.5333333333333</v>
      </c>
      <c r="J153" s="36">
        <v>334.61666666666662</v>
      </c>
      <c r="K153" s="31">
        <v>322.45</v>
      </c>
      <c r="L153" s="31">
        <v>305.14999999999998</v>
      </c>
      <c r="M153" s="31">
        <v>283.86635999999999</v>
      </c>
      <c r="N153" s="1"/>
      <c r="O153" s="1"/>
    </row>
    <row r="154" spans="1:15" ht="12.75" customHeight="1">
      <c r="A154" s="51">
        <v>149</v>
      </c>
      <c r="B154" s="53" t="s">
        <v>283</v>
      </c>
      <c r="C154" s="31">
        <v>571.29999999999995</v>
      </c>
      <c r="D154" s="36">
        <v>577.63333333333333</v>
      </c>
      <c r="E154" s="36">
        <v>563.76666666666665</v>
      </c>
      <c r="F154" s="36">
        <v>556.23333333333335</v>
      </c>
      <c r="G154" s="36">
        <v>542.36666666666667</v>
      </c>
      <c r="H154" s="36">
        <v>585.16666666666663</v>
      </c>
      <c r="I154" s="36">
        <v>599.03333333333319</v>
      </c>
      <c r="J154" s="36">
        <v>606.56666666666661</v>
      </c>
      <c r="K154" s="31">
        <v>591.5</v>
      </c>
      <c r="L154" s="31">
        <v>570.1</v>
      </c>
      <c r="M154" s="31">
        <v>54.091729999999998</v>
      </c>
      <c r="N154" s="1"/>
      <c r="O154" s="1"/>
    </row>
    <row r="155" spans="1:15" ht="12.75" customHeight="1">
      <c r="A155" s="51">
        <v>150</v>
      </c>
      <c r="B155" s="53" t="s">
        <v>284</v>
      </c>
      <c r="C155" s="31">
        <v>488.1</v>
      </c>
      <c r="D155" s="36">
        <v>497.40000000000003</v>
      </c>
      <c r="E155" s="36">
        <v>472.80000000000007</v>
      </c>
      <c r="F155" s="36">
        <v>457.50000000000006</v>
      </c>
      <c r="G155" s="36">
        <v>432.90000000000009</v>
      </c>
      <c r="H155" s="36">
        <v>512.70000000000005</v>
      </c>
      <c r="I155" s="36">
        <v>537.30000000000007</v>
      </c>
      <c r="J155" s="36">
        <v>552.6</v>
      </c>
      <c r="K155" s="31">
        <v>522</v>
      </c>
      <c r="L155" s="31">
        <v>482.1</v>
      </c>
      <c r="M155" s="31">
        <v>56.88494</v>
      </c>
      <c r="N155" s="1"/>
      <c r="O155" s="1"/>
    </row>
    <row r="156" spans="1:15" ht="12.75" customHeight="1">
      <c r="A156" s="51">
        <v>151</v>
      </c>
      <c r="B156" s="53" t="s">
        <v>285</v>
      </c>
      <c r="C156" s="31">
        <v>1434.85</v>
      </c>
      <c r="D156" s="36">
        <v>1459.6166666666668</v>
      </c>
      <c r="E156" s="36">
        <v>1391.2333333333336</v>
      </c>
      <c r="F156" s="36">
        <v>1347.6166666666668</v>
      </c>
      <c r="G156" s="36">
        <v>1279.2333333333336</v>
      </c>
      <c r="H156" s="36">
        <v>1503.2333333333336</v>
      </c>
      <c r="I156" s="36">
        <v>1571.6166666666668</v>
      </c>
      <c r="J156" s="36">
        <v>1615.2333333333336</v>
      </c>
      <c r="K156" s="31">
        <v>1528</v>
      </c>
      <c r="L156" s="31">
        <v>1416</v>
      </c>
      <c r="M156" s="31">
        <v>10.62147</v>
      </c>
      <c r="N156" s="1"/>
      <c r="O156" s="1"/>
    </row>
    <row r="157" spans="1:15" ht="12.75" customHeight="1">
      <c r="A157" s="51">
        <v>152</v>
      </c>
      <c r="B157" s="53" t="s">
        <v>196</v>
      </c>
      <c r="C157" s="31">
        <v>4264.75</v>
      </c>
      <c r="D157" s="36">
        <v>4272.6833333333334</v>
      </c>
      <c r="E157" s="36">
        <v>4216.2666666666664</v>
      </c>
      <c r="F157" s="36">
        <v>4167.7833333333328</v>
      </c>
      <c r="G157" s="36">
        <v>4111.3666666666659</v>
      </c>
      <c r="H157" s="36">
        <v>4321.166666666667</v>
      </c>
      <c r="I157" s="36">
        <v>4377.583333333333</v>
      </c>
      <c r="J157" s="36">
        <v>4426.0666666666675</v>
      </c>
      <c r="K157" s="31">
        <v>4329.1000000000004</v>
      </c>
      <c r="L157" s="31">
        <v>4224.2</v>
      </c>
      <c r="M157" s="31">
        <v>4.2532899999999998</v>
      </c>
      <c r="N157" s="1"/>
      <c r="O157" s="1"/>
    </row>
    <row r="158" spans="1:15" ht="12.75" customHeight="1">
      <c r="A158" s="51">
        <v>153</v>
      </c>
      <c r="B158" s="53" t="s">
        <v>190</v>
      </c>
      <c r="C158" s="31">
        <v>41036.25</v>
      </c>
      <c r="D158" s="36">
        <v>41400.566666666666</v>
      </c>
      <c r="E158" s="36">
        <v>40532.683333333334</v>
      </c>
      <c r="F158" s="36">
        <v>40029.116666666669</v>
      </c>
      <c r="G158" s="36">
        <v>39161.233333333337</v>
      </c>
      <c r="H158" s="36">
        <v>41904.133333333331</v>
      </c>
      <c r="I158" s="36">
        <v>42772.016666666663</v>
      </c>
      <c r="J158" s="36">
        <v>43275.583333333328</v>
      </c>
      <c r="K158" s="31">
        <v>42268.45</v>
      </c>
      <c r="L158" s="31">
        <v>40897</v>
      </c>
      <c r="M158" s="31">
        <v>0.16947000000000001</v>
      </c>
      <c r="N158" s="1"/>
      <c r="O158" s="1"/>
    </row>
    <row r="159" spans="1:15" ht="12.75" customHeight="1">
      <c r="A159" s="51">
        <v>154</v>
      </c>
      <c r="B159" s="53" t="s">
        <v>286</v>
      </c>
      <c r="C159" s="31">
        <v>1761.9</v>
      </c>
      <c r="D159" s="36">
        <v>1756.9666666666665</v>
      </c>
      <c r="E159" s="36">
        <v>1716.633333333333</v>
      </c>
      <c r="F159" s="36">
        <v>1671.3666666666666</v>
      </c>
      <c r="G159" s="36">
        <v>1631.0333333333331</v>
      </c>
      <c r="H159" s="36">
        <v>1802.2333333333329</v>
      </c>
      <c r="I159" s="36">
        <v>1842.5666666666664</v>
      </c>
      <c r="J159" s="36">
        <v>1887.8333333333328</v>
      </c>
      <c r="K159" s="31">
        <v>1797.3</v>
      </c>
      <c r="L159" s="31">
        <v>1711.7</v>
      </c>
      <c r="M159" s="31">
        <v>26.078589999999998</v>
      </c>
      <c r="N159" s="1"/>
      <c r="O159" s="1"/>
    </row>
    <row r="160" spans="1:15" ht="12.75" customHeight="1">
      <c r="A160" s="51">
        <v>155</v>
      </c>
      <c r="B160" s="53" t="s">
        <v>192</v>
      </c>
      <c r="C160" s="31">
        <v>4499.45</v>
      </c>
      <c r="D160" s="36">
        <v>4538.5</v>
      </c>
      <c r="E160" s="36">
        <v>4440.6499999999996</v>
      </c>
      <c r="F160" s="36">
        <v>4381.8499999999995</v>
      </c>
      <c r="G160" s="36">
        <v>4283.9999999999991</v>
      </c>
      <c r="H160" s="36">
        <v>4597.3</v>
      </c>
      <c r="I160" s="36">
        <v>4695.1500000000005</v>
      </c>
      <c r="J160" s="36">
        <v>4753.9500000000007</v>
      </c>
      <c r="K160" s="31">
        <v>4636.3500000000004</v>
      </c>
      <c r="L160" s="31">
        <v>4479.7</v>
      </c>
      <c r="M160" s="31">
        <v>2.7654700000000001</v>
      </c>
      <c r="N160" s="1"/>
      <c r="O160" s="1"/>
    </row>
    <row r="161" spans="1:15" ht="12.75" customHeight="1">
      <c r="A161" s="51">
        <v>156</v>
      </c>
      <c r="B161" s="53" t="s">
        <v>193</v>
      </c>
      <c r="C161" s="31">
        <v>356.85</v>
      </c>
      <c r="D161" s="36">
        <v>359.25</v>
      </c>
      <c r="E161" s="36">
        <v>352.8</v>
      </c>
      <c r="F161" s="36">
        <v>348.75</v>
      </c>
      <c r="G161" s="36">
        <v>342.3</v>
      </c>
      <c r="H161" s="36">
        <v>363.3</v>
      </c>
      <c r="I161" s="36">
        <v>369.75000000000006</v>
      </c>
      <c r="J161" s="36">
        <v>373.8</v>
      </c>
      <c r="K161" s="31">
        <v>365.7</v>
      </c>
      <c r="L161" s="31">
        <v>355.2</v>
      </c>
      <c r="M161" s="31">
        <v>45.174630000000001</v>
      </c>
      <c r="N161" s="1"/>
      <c r="O161" s="1"/>
    </row>
    <row r="162" spans="1:15" ht="12.75" customHeight="1">
      <c r="A162" s="51">
        <v>157</v>
      </c>
      <c r="B162" s="53" t="s">
        <v>195</v>
      </c>
      <c r="C162" s="31">
        <v>3055.25</v>
      </c>
      <c r="D162" s="36">
        <v>3077.2666666666664</v>
      </c>
      <c r="E162" s="36">
        <v>3021.583333333333</v>
      </c>
      <c r="F162" s="36">
        <v>2987.9166666666665</v>
      </c>
      <c r="G162" s="36">
        <v>2932.2333333333331</v>
      </c>
      <c r="H162" s="36">
        <v>3110.9333333333329</v>
      </c>
      <c r="I162" s="36">
        <v>3166.6166666666663</v>
      </c>
      <c r="J162" s="36">
        <v>3200.2833333333328</v>
      </c>
      <c r="K162" s="31">
        <v>3132.95</v>
      </c>
      <c r="L162" s="31">
        <v>3043.6</v>
      </c>
      <c r="M162" s="31">
        <v>2.13381</v>
      </c>
      <c r="N162" s="1"/>
      <c r="O162" s="1"/>
    </row>
    <row r="163" spans="1:15" ht="12.75" customHeight="1">
      <c r="A163" s="51">
        <v>158</v>
      </c>
      <c r="B163" s="53" t="s">
        <v>191</v>
      </c>
      <c r="C163" s="31">
        <v>981.7</v>
      </c>
      <c r="D163" s="36">
        <v>986.9666666666667</v>
      </c>
      <c r="E163" s="36">
        <v>968.93333333333339</v>
      </c>
      <c r="F163" s="36">
        <v>956.16666666666674</v>
      </c>
      <c r="G163" s="36">
        <v>938.13333333333344</v>
      </c>
      <c r="H163" s="36">
        <v>999.73333333333335</v>
      </c>
      <c r="I163" s="36">
        <v>1017.7666666666667</v>
      </c>
      <c r="J163" s="36">
        <v>1030.5333333333333</v>
      </c>
      <c r="K163" s="31">
        <v>1005</v>
      </c>
      <c r="L163" s="31">
        <v>974.2</v>
      </c>
      <c r="M163" s="31">
        <v>10.037269999999999</v>
      </c>
      <c r="N163" s="1"/>
      <c r="O163" s="1"/>
    </row>
    <row r="164" spans="1:15" ht="12.75" customHeight="1">
      <c r="A164" s="51">
        <v>159</v>
      </c>
      <c r="B164" s="53" t="s">
        <v>198</v>
      </c>
      <c r="C164" s="31">
        <v>6413.15</v>
      </c>
      <c r="D164" s="36">
        <v>6470.25</v>
      </c>
      <c r="E164" s="36">
        <v>6329.35</v>
      </c>
      <c r="F164" s="36">
        <v>6245.55</v>
      </c>
      <c r="G164" s="36">
        <v>6104.6500000000005</v>
      </c>
      <c r="H164" s="36">
        <v>6554.05</v>
      </c>
      <c r="I164" s="36">
        <v>6694.95</v>
      </c>
      <c r="J164" s="36">
        <v>6778.75</v>
      </c>
      <c r="K164" s="31">
        <v>6611.15</v>
      </c>
      <c r="L164" s="31">
        <v>6386.45</v>
      </c>
      <c r="M164" s="31">
        <v>3.6650399999999999</v>
      </c>
      <c r="N164" s="1"/>
      <c r="O164" s="1"/>
    </row>
    <row r="165" spans="1:15" ht="12.75" customHeight="1">
      <c r="A165" s="51">
        <v>160</v>
      </c>
      <c r="B165" s="53" t="s">
        <v>287</v>
      </c>
      <c r="C165" s="31">
        <v>342.5</v>
      </c>
      <c r="D165" s="36">
        <v>346</v>
      </c>
      <c r="E165" s="36">
        <v>337.5</v>
      </c>
      <c r="F165" s="36">
        <v>332.5</v>
      </c>
      <c r="G165" s="36">
        <v>324</v>
      </c>
      <c r="H165" s="36">
        <v>351</v>
      </c>
      <c r="I165" s="36">
        <v>359.5</v>
      </c>
      <c r="J165" s="36">
        <v>364.5</v>
      </c>
      <c r="K165" s="31">
        <v>354.5</v>
      </c>
      <c r="L165" s="31">
        <v>341</v>
      </c>
      <c r="M165" s="31">
        <v>19.96941</v>
      </c>
      <c r="N165" s="1"/>
      <c r="O165" s="1"/>
    </row>
    <row r="166" spans="1:15" ht="12.75" customHeight="1">
      <c r="A166" s="51">
        <v>161</v>
      </c>
      <c r="B166" s="53" t="s">
        <v>194</v>
      </c>
      <c r="C166" s="31">
        <v>474.05</v>
      </c>
      <c r="D166" s="36">
        <v>491</v>
      </c>
      <c r="E166" s="36">
        <v>454.4</v>
      </c>
      <c r="F166" s="36">
        <v>434.75</v>
      </c>
      <c r="G166" s="36">
        <v>398.15</v>
      </c>
      <c r="H166" s="36">
        <v>510.65</v>
      </c>
      <c r="I166" s="36">
        <v>547.25</v>
      </c>
      <c r="J166" s="36">
        <v>566.9</v>
      </c>
      <c r="K166" s="31">
        <v>527.6</v>
      </c>
      <c r="L166" s="31">
        <v>471.35</v>
      </c>
      <c r="M166" s="31">
        <v>271.96447000000001</v>
      </c>
      <c r="N166" s="1"/>
      <c r="O166" s="1"/>
    </row>
    <row r="167" spans="1:15" ht="12.75" customHeight="1">
      <c r="A167" s="51">
        <v>162</v>
      </c>
      <c r="B167" s="53" t="s">
        <v>199</v>
      </c>
      <c r="C167" s="31">
        <v>340.75</v>
      </c>
      <c r="D167" s="36">
        <v>343.59999999999997</v>
      </c>
      <c r="E167" s="36">
        <v>336.39999999999992</v>
      </c>
      <c r="F167" s="36">
        <v>332.04999999999995</v>
      </c>
      <c r="G167" s="36">
        <v>324.84999999999991</v>
      </c>
      <c r="H167" s="36">
        <v>347.94999999999993</v>
      </c>
      <c r="I167" s="36">
        <v>355.15</v>
      </c>
      <c r="J167" s="36">
        <v>359.49999999999994</v>
      </c>
      <c r="K167" s="31">
        <v>350.8</v>
      </c>
      <c r="L167" s="31">
        <v>339.25</v>
      </c>
      <c r="M167" s="31">
        <v>122.73667</v>
      </c>
      <c r="N167" s="1"/>
      <c r="O167" s="1"/>
    </row>
    <row r="168" spans="1:15" ht="12.75" customHeight="1">
      <c r="A168" s="51">
        <v>163</v>
      </c>
      <c r="B168" s="53" t="s">
        <v>288</v>
      </c>
      <c r="C168" s="31">
        <v>1635.85</v>
      </c>
      <c r="D168" s="36">
        <v>1659.6333333333332</v>
      </c>
      <c r="E168" s="36">
        <v>1604.5166666666664</v>
      </c>
      <c r="F168" s="36">
        <v>1573.1833333333332</v>
      </c>
      <c r="G168" s="36">
        <v>1518.0666666666664</v>
      </c>
      <c r="H168" s="36">
        <v>1690.9666666666665</v>
      </c>
      <c r="I168" s="36">
        <v>1746.0833333333333</v>
      </c>
      <c r="J168" s="36">
        <v>1777.4166666666665</v>
      </c>
      <c r="K168" s="31">
        <v>1714.75</v>
      </c>
      <c r="L168" s="31">
        <v>1628.3</v>
      </c>
      <c r="M168" s="31">
        <v>12.46359</v>
      </c>
      <c r="N168" s="1"/>
      <c r="O168" s="1"/>
    </row>
    <row r="169" spans="1:15" ht="12.75" customHeight="1">
      <c r="A169" s="51">
        <v>164</v>
      </c>
      <c r="B169" s="53" t="s">
        <v>289</v>
      </c>
      <c r="C169" s="31">
        <v>16824.150000000001</v>
      </c>
      <c r="D169" s="36">
        <v>16833.283333333336</v>
      </c>
      <c r="E169" s="36">
        <v>16680.916666666672</v>
      </c>
      <c r="F169" s="36">
        <v>16537.683333333334</v>
      </c>
      <c r="G169" s="36">
        <v>16385.316666666669</v>
      </c>
      <c r="H169" s="36">
        <v>16976.516666666674</v>
      </c>
      <c r="I169" s="36">
        <v>17128.883333333335</v>
      </c>
      <c r="J169" s="36">
        <v>17272.116666666676</v>
      </c>
      <c r="K169" s="31">
        <v>16985.650000000001</v>
      </c>
      <c r="L169" s="31">
        <v>16690.05</v>
      </c>
      <c r="M169" s="31">
        <v>6.2770000000000006E-2</v>
      </c>
      <c r="N169" s="1"/>
      <c r="O169" s="1"/>
    </row>
    <row r="170" spans="1:15" ht="12.75" customHeight="1">
      <c r="A170" s="51">
        <v>165</v>
      </c>
      <c r="B170" s="53" t="s">
        <v>197</v>
      </c>
      <c r="C170" s="31">
        <v>113.81</v>
      </c>
      <c r="D170" s="36">
        <v>115.03333333333335</v>
      </c>
      <c r="E170" s="36">
        <v>112.26666666666669</v>
      </c>
      <c r="F170" s="36">
        <v>110.72333333333334</v>
      </c>
      <c r="G170" s="36">
        <v>107.95666666666669</v>
      </c>
      <c r="H170" s="36">
        <v>116.5766666666667</v>
      </c>
      <c r="I170" s="36">
        <v>119.34333333333335</v>
      </c>
      <c r="J170" s="36">
        <v>120.8866666666667</v>
      </c>
      <c r="K170" s="31">
        <v>117.8</v>
      </c>
      <c r="L170" s="31">
        <v>113.49</v>
      </c>
      <c r="M170" s="31">
        <v>274.61434000000003</v>
      </c>
      <c r="N170" s="1"/>
      <c r="O170" s="1"/>
    </row>
    <row r="171" spans="1:15" ht="12.75" customHeight="1">
      <c r="A171" s="51">
        <v>166</v>
      </c>
      <c r="B171" t="s">
        <v>204</v>
      </c>
      <c r="C171" s="31">
        <v>565.45000000000005</v>
      </c>
      <c r="D171" s="36">
        <v>579.48333333333335</v>
      </c>
      <c r="E171" s="36">
        <v>549.51666666666665</v>
      </c>
      <c r="F171" s="36">
        <v>533.58333333333326</v>
      </c>
      <c r="G171" s="36">
        <v>503.61666666666656</v>
      </c>
      <c r="H171" s="36">
        <v>595.41666666666674</v>
      </c>
      <c r="I171" s="36">
        <v>625.38333333333344</v>
      </c>
      <c r="J171" s="36">
        <v>641.31666666666683</v>
      </c>
      <c r="K171" s="31">
        <v>609.45000000000005</v>
      </c>
      <c r="L171" s="31">
        <v>563.54999999999995</v>
      </c>
      <c r="M171" s="31">
        <v>139.61254</v>
      </c>
      <c r="N171" s="1"/>
      <c r="O171" s="1"/>
    </row>
    <row r="172" spans="1:15" ht="12.75" customHeight="1">
      <c r="A172" s="51">
        <v>167</v>
      </c>
      <c r="B172" s="53" t="s">
        <v>460</v>
      </c>
      <c r="C172" s="31">
        <v>546.04999999999995</v>
      </c>
      <c r="D172" s="36">
        <v>554.4666666666667</v>
      </c>
      <c r="E172" s="36">
        <v>533.93333333333339</v>
      </c>
      <c r="F172" s="36">
        <v>521.81666666666672</v>
      </c>
      <c r="G172" s="36">
        <v>501.28333333333342</v>
      </c>
      <c r="H172" s="36">
        <v>566.58333333333337</v>
      </c>
      <c r="I172" s="36">
        <v>587.11666666666667</v>
      </c>
      <c r="J172" s="36">
        <v>599.23333333333335</v>
      </c>
      <c r="K172" s="31">
        <v>575</v>
      </c>
      <c r="L172" s="31">
        <v>542.35</v>
      </c>
      <c r="M172" s="31">
        <v>130.85001</v>
      </c>
      <c r="N172" s="1"/>
      <c r="O172" s="1"/>
    </row>
    <row r="173" spans="1:15" ht="12.75" customHeight="1">
      <c r="A173" s="51">
        <v>168</v>
      </c>
      <c r="B173" s="53" t="s">
        <v>205</v>
      </c>
      <c r="C173" s="31">
        <v>2912.1</v>
      </c>
      <c r="D173" s="36">
        <v>2923.25</v>
      </c>
      <c r="E173" s="36">
        <v>2891.5</v>
      </c>
      <c r="F173" s="36">
        <v>2870.9</v>
      </c>
      <c r="G173" s="36">
        <v>2839.15</v>
      </c>
      <c r="H173" s="36">
        <v>2943.85</v>
      </c>
      <c r="I173" s="36">
        <v>2975.6</v>
      </c>
      <c r="J173" s="36">
        <v>2996.2</v>
      </c>
      <c r="K173" s="31">
        <v>2955</v>
      </c>
      <c r="L173" s="31">
        <v>2902.65</v>
      </c>
      <c r="M173" s="31">
        <v>51.180929999999996</v>
      </c>
      <c r="N173" s="1"/>
      <c r="O173" s="1"/>
    </row>
    <row r="174" spans="1:15" ht="12.75" customHeight="1">
      <c r="A174" s="51">
        <v>169</v>
      </c>
      <c r="B174" s="53" t="s">
        <v>207</v>
      </c>
      <c r="C174" s="31">
        <v>698.65</v>
      </c>
      <c r="D174" s="36">
        <v>702.03333333333342</v>
      </c>
      <c r="E174" s="36">
        <v>694.06666666666683</v>
      </c>
      <c r="F174" s="36">
        <v>689.48333333333346</v>
      </c>
      <c r="G174" s="36">
        <v>681.51666666666688</v>
      </c>
      <c r="H174" s="36">
        <v>706.61666666666679</v>
      </c>
      <c r="I174" s="36">
        <v>714.58333333333326</v>
      </c>
      <c r="J174" s="36">
        <v>719.16666666666674</v>
      </c>
      <c r="K174" s="31">
        <v>710</v>
      </c>
      <c r="L174" s="31">
        <v>697.45</v>
      </c>
      <c r="M174" s="31">
        <v>7.8328899999999999</v>
      </c>
      <c r="N174" s="1"/>
      <c r="O174" s="1"/>
    </row>
    <row r="175" spans="1:15" ht="12.75" customHeight="1">
      <c r="A175" s="51">
        <v>170</v>
      </c>
      <c r="B175" s="53" t="s">
        <v>208</v>
      </c>
      <c r="C175" s="31">
        <v>1674.5</v>
      </c>
      <c r="D175" s="36">
        <v>1708.2</v>
      </c>
      <c r="E175" s="36">
        <v>1636.4</v>
      </c>
      <c r="F175" s="36">
        <v>1598.3</v>
      </c>
      <c r="G175" s="36">
        <v>1526.5</v>
      </c>
      <c r="H175" s="36">
        <v>1746.3000000000002</v>
      </c>
      <c r="I175" s="36">
        <v>1818.1</v>
      </c>
      <c r="J175" s="36">
        <v>1856.2000000000003</v>
      </c>
      <c r="K175" s="31">
        <v>1780</v>
      </c>
      <c r="L175" s="31">
        <v>1670.1</v>
      </c>
      <c r="M175" s="31">
        <v>15.00825</v>
      </c>
      <c r="N175" s="1"/>
      <c r="O175" s="1"/>
    </row>
    <row r="176" spans="1:15" ht="12.75" customHeight="1">
      <c r="A176" s="51">
        <v>171</v>
      </c>
      <c r="B176" s="53" t="s">
        <v>212</v>
      </c>
      <c r="C176" s="31">
        <v>2488.9499999999998</v>
      </c>
      <c r="D176" s="36">
        <v>2508.5333333333333</v>
      </c>
      <c r="E176" s="36">
        <v>2462.0666666666666</v>
      </c>
      <c r="F176" s="36">
        <v>2435.1833333333334</v>
      </c>
      <c r="G176" s="36">
        <v>2388.7166666666667</v>
      </c>
      <c r="H176" s="36">
        <v>2535.4166666666665</v>
      </c>
      <c r="I176" s="36">
        <v>2581.8833333333328</v>
      </c>
      <c r="J176" s="36">
        <v>2608.7666666666664</v>
      </c>
      <c r="K176" s="31">
        <v>2555</v>
      </c>
      <c r="L176" s="31">
        <v>2481.65</v>
      </c>
      <c r="M176" s="31">
        <v>7.3163799999999997</v>
      </c>
      <c r="N176" s="1"/>
      <c r="O176" s="1"/>
    </row>
    <row r="177" spans="1:15" ht="12.75" customHeight="1">
      <c r="A177" s="51">
        <v>172</v>
      </c>
      <c r="B177" s="53" t="s">
        <v>176</v>
      </c>
      <c r="C177" s="31">
        <v>175.35</v>
      </c>
      <c r="D177" s="36">
        <v>178.5</v>
      </c>
      <c r="E177" s="36">
        <v>171.15</v>
      </c>
      <c r="F177" s="36">
        <v>166.95000000000002</v>
      </c>
      <c r="G177" s="36">
        <v>159.60000000000002</v>
      </c>
      <c r="H177" s="36">
        <v>182.7</v>
      </c>
      <c r="I177" s="36">
        <v>190.05</v>
      </c>
      <c r="J177" s="36">
        <v>194.24999999999997</v>
      </c>
      <c r="K177" s="31">
        <v>185.85</v>
      </c>
      <c r="L177" s="31">
        <v>174.3</v>
      </c>
      <c r="M177" s="31">
        <v>425.78325000000001</v>
      </c>
      <c r="N177" s="1"/>
      <c r="O177" s="1"/>
    </row>
    <row r="178" spans="1:15" ht="12.75" customHeight="1">
      <c r="A178" s="51">
        <v>173</v>
      </c>
      <c r="B178" s="53" t="s">
        <v>210</v>
      </c>
      <c r="C178" s="31">
        <v>26101.35</v>
      </c>
      <c r="D178" s="36">
        <v>26401.316666666666</v>
      </c>
      <c r="E178" s="36">
        <v>25710.033333333333</v>
      </c>
      <c r="F178" s="36">
        <v>25318.716666666667</v>
      </c>
      <c r="G178" s="36">
        <v>24627.433333333334</v>
      </c>
      <c r="H178" s="36">
        <v>26792.633333333331</v>
      </c>
      <c r="I178" s="36">
        <v>27483.916666666664</v>
      </c>
      <c r="J178" s="36">
        <v>27875.23333333333</v>
      </c>
      <c r="K178" s="31">
        <v>27092.6</v>
      </c>
      <c r="L178" s="31">
        <v>26010</v>
      </c>
      <c r="M178" s="31">
        <v>1.55613</v>
      </c>
      <c r="N178" s="1"/>
      <c r="O178" s="1"/>
    </row>
    <row r="179" spans="1:15" ht="12.75" customHeight="1">
      <c r="A179" s="51">
        <v>174</v>
      </c>
      <c r="B179" s="53" t="s">
        <v>213</v>
      </c>
      <c r="C179" s="31">
        <v>2836.8</v>
      </c>
      <c r="D179" s="36">
        <v>2867.4166666666665</v>
      </c>
      <c r="E179" s="36">
        <v>2794.3833333333332</v>
      </c>
      <c r="F179" s="36">
        <v>2751.9666666666667</v>
      </c>
      <c r="G179" s="36">
        <v>2678.9333333333334</v>
      </c>
      <c r="H179" s="36">
        <v>2909.833333333333</v>
      </c>
      <c r="I179" s="36">
        <v>2982.8666666666668</v>
      </c>
      <c r="J179" s="36">
        <v>3025.2833333333328</v>
      </c>
      <c r="K179" s="31">
        <v>2940.45</v>
      </c>
      <c r="L179" s="31">
        <v>2825</v>
      </c>
      <c r="M179" s="31">
        <v>11.83478</v>
      </c>
      <c r="N179" s="1"/>
      <c r="O179" s="1"/>
    </row>
    <row r="180" spans="1:15" ht="12.75" customHeight="1">
      <c r="A180" s="51">
        <v>175</v>
      </c>
      <c r="B180" s="53" t="s">
        <v>211</v>
      </c>
      <c r="C180" s="31">
        <v>6591.9</v>
      </c>
      <c r="D180" s="36">
        <v>6664.0666666666666</v>
      </c>
      <c r="E180" s="36">
        <v>6493.5333333333328</v>
      </c>
      <c r="F180" s="36">
        <v>6395.1666666666661</v>
      </c>
      <c r="G180" s="36">
        <v>6224.6333333333323</v>
      </c>
      <c r="H180" s="36">
        <v>6762.4333333333334</v>
      </c>
      <c r="I180" s="36">
        <v>6932.9666666666681</v>
      </c>
      <c r="J180" s="36">
        <v>7031.3333333333339</v>
      </c>
      <c r="K180" s="31">
        <v>6834.6</v>
      </c>
      <c r="L180" s="31">
        <v>6565.7</v>
      </c>
      <c r="M180" s="31">
        <v>2.4492500000000001</v>
      </c>
      <c r="N180" s="1"/>
      <c r="O180" s="1"/>
    </row>
    <row r="181" spans="1:15" ht="12.75" customHeight="1">
      <c r="A181" s="51">
        <v>176</v>
      </c>
      <c r="B181" s="53" t="s">
        <v>290</v>
      </c>
      <c r="C181" s="31">
        <v>651.35</v>
      </c>
      <c r="D181" s="36">
        <v>658.25</v>
      </c>
      <c r="E181" s="36">
        <v>641.70000000000005</v>
      </c>
      <c r="F181" s="36">
        <v>632.05000000000007</v>
      </c>
      <c r="G181" s="36">
        <v>615.50000000000011</v>
      </c>
      <c r="H181" s="36">
        <v>667.9</v>
      </c>
      <c r="I181" s="36">
        <v>684.44999999999993</v>
      </c>
      <c r="J181" s="36">
        <v>694.09999999999991</v>
      </c>
      <c r="K181" s="31">
        <v>674.8</v>
      </c>
      <c r="L181" s="31">
        <v>648.6</v>
      </c>
      <c r="M181" s="31">
        <v>7.2144399999999997</v>
      </c>
      <c r="N181" s="1"/>
      <c r="O181" s="1"/>
    </row>
    <row r="182" spans="1:15" ht="12.75" customHeight="1">
      <c r="A182" s="51">
        <v>177</v>
      </c>
      <c r="B182" s="53" t="s">
        <v>209</v>
      </c>
      <c r="C182" s="31">
        <v>797.7</v>
      </c>
      <c r="D182" s="36">
        <v>806.63333333333333</v>
      </c>
      <c r="E182" s="36">
        <v>786.7166666666667</v>
      </c>
      <c r="F182" s="36">
        <v>775.73333333333335</v>
      </c>
      <c r="G182" s="36">
        <v>755.81666666666672</v>
      </c>
      <c r="H182" s="36">
        <v>817.61666666666667</v>
      </c>
      <c r="I182" s="36">
        <v>837.53333333333342</v>
      </c>
      <c r="J182" s="36">
        <v>848.51666666666665</v>
      </c>
      <c r="K182" s="31">
        <v>826.55</v>
      </c>
      <c r="L182" s="31">
        <v>795.65</v>
      </c>
      <c r="M182" s="31">
        <v>179.0093</v>
      </c>
      <c r="N182" s="1"/>
      <c r="O182" s="1"/>
    </row>
    <row r="183" spans="1:15" ht="12.75" customHeight="1">
      <c r="A183" s="51">
        <v>178</v>
      </c>
      <c r="B183" s="53" t="s">
        <v>206</v>
      </c>
      <c r="C183" s="31">
        <v>135.46</v>
      </c>
      <c r="D183" s="36">
        <v>137.21333333333334</v>
      </c>
      <c r="E183" s="36">
        <v>132.92666666666668</v>
      </c>
      <c r="F183" s="36">
        <v>130.39333333333335</v>
      </c>
      <c r="G183" s="36">
        <v>126.10666666666668</v>
      </c>
      <c r="H183" s="36">
        <v>139.74666666666667</v>
      </c>
      <c r="I183" s="36">
        <v>144.03333333333336</v>
      </c>
      <c r="J183" s="36">
        <v>146.56666666666666</v>
      </c>
      <c r="K183" s="31">
        <v>141.5</v>
      </c>
      <c r="L183" s="31">
        <v>134.68</v>
      </c>
      <c r="M183" s="31">
        <v>232.11408</v>
      </c>
      <c r="N183" s="1"/>
      <c r="O183" s="1"/>
    </row>
    <row r="184" spans="1:15" ht="12.75" customHeight="1">
      <c r="A184" s="51">
        <v>179</v>
      </c>
      <c r="B184" s="53" t="s">
        <v>214</v>
      </c>
      <c r="C184" s="31">
        <v>1707.55</v>
      </c>
      <c r="D184" s="36">
        <v>1715.1666666666667</v>
      </c>
      <c r="E184" s="36">
        <v>1696.3333333333335</v>
      </c>
      <c r="F184" s="36">
        <v>1685.1166666666668</v>
      </c>
      <c r="G184" s="36">
        <v>1666.2833333333335</v>
      </c>
      <c r="H184" s="36">
        <v>1726.3833333333334</v>
      </c>
      <c r="I184" s="36">
        <v>1745.2166666666669</v>
      </c>
      <c r="J184" s="36">
        <v>1756.4333333333334</v>
      </c>
      <c r="K184" s="31">
        <v>1734</v>
      </c>
      <c r="L184" s="31">
        <v>1703.95</v>
      </c>
      <c r="M184" s="31">
        <v>17.102779999999999</v>
      </c>
      <c r="N184" s="1"/>
      <c r="O184" s="1"/>
    </row>
    <row r="185" spans="1:15" ht="12.75" customHeight="1">
      <c r="A185" s="51">
        <v>180</v>
      </c>
      <c r="B185" s="53" t="s">
        <v>215</v>
      </c>
      <c r="C185" s="31">
        <v>870.6</v>
      </c>
      <c r="D185" s="36">
        <v>878.0333333333333</v>
      </c>
      <c r="E185" s="36">
        <v>857.16666666666663</v>
      </c>
      <c r="F185" s="36">
        <v>843.73333333333335</v>
      </c>
      <c r="G185" s="36">
        <v>822.86666666666667</v>
      </c>
      <c r="H185" s="36">
        <v>891.46666666666658</v>
      </c>
      <c r="I185" s="36">
        <v>912.33333333333337</v>
      </c>
      <c r="J185" s="36">
        <v>925.76666666666654</v>
      </c>
      <c r="K185" s="31">
        <v>898.9</v>
      </c>
      <c r="L185" s="31">
        <v>864.6</v>
      </c>
      <c r="M185" s="31">
        <v>6.8611000000000004</v>
      </c>
      <c r="N185" s="1"/>
      <c r="O185" s="1"/>
    </row>
    <row r="186" spans="1:15" ht="12.75" customHeight="1">
      <c r="A186" s="51">
        <v>181</v>
      </c>
      <c r="B186" s="53" t="s">
        <v>216</v>
      </c>
      <c r="C186" s="31">
        <v>820.95</v>
      </c>
      <c r="D186" s="36">
        <v>817.13333333333333</v>
      </c>
      <c r="E186" s="36">
        <v>807.76666666666665</v>
      </c>
      <c r="F186" s="36">
        <v>794.58333333333337</v>
      </c>
      <c r="G186" s="36">
        <v>785.2166666666667</v>
      </c>
      <c r="H186" s="36">
        <v>830.31666666666661</v>
      </c>
      <c r="I186" s="36">
        <v>839.68333333333317</v>
      </c>
      <c r="J186" s="36">
        <v>852.86666666666656</v>
      </c>
      <c r="K186" s="31">
        <v>826.5</v>
      </c>
      <c r="L186" s="31">
        <v>803.95</v>
      </c>
      <c r="M186" s="31">
        <v>7.0032800000000002</v>
      </c>
      <c r="N186" s="1"/>
      <c r="O186" s="1"/>
    </row>
    <row r="187" spans="1:15" ht="12.75" customHeight="1">
      <c r="A187" s="51">
        <v>182</v>
      </c>
      <c r="B187" s="53" t="s">
        <v>228</v>
      </c>
      <c r="C187" s="31">
        <v>2478.8000000000002</v>
      </c>
      <c r="D187" s="36">
        <v>2478.5833333333335</v>
      </c>
      <c r="E187" s="36">
        <v>2427.2166666666672</v>
      </c>
      <c r="F187" s="36">
        <v>2375.6333333333337</v>
      </c>
      <c r="G187" s="36">
        <v>2324.2666666666673</v>
      </c>
      <c r="H187" s="36">
        <v>2530.166666666667</v>
      </c>
      <c r="I187" s="36">
        <v>2581.5333333333328</v>
      </c>
      <c r="J187" s="36">
        <v>2633.1166666666668</v>
      </c>
      <c r="K187" s="31">
        <v>2529.9499999999998</v>
      </c>
      <c r="L187" s="31">
        <v>2427</v>
      </c>
      <c r="M187" s="31">
        <v>21.496020000000001</v>
      </c>
      <c r="N187" s="1"/>
      <c r="O187" s="1"/>
    </row>
    <row r="188" spans="1:15" ht="12.75" customHeight="1">
      <c r="A188" s="51">
        <v>183</v>
      </c>
      <c r="B188" s="53" t="s">
        <v>217</v>
      </c>
      <c r="C188" s="31">
        <v>1032.8499999999999</v>
      </c>
      <c r="D188" s="36">
        <v>1046.1333333333334</v>
      </c>
      <c r="E188" s="36">
        <v>1013.8666666666668</v>
      </c>
      <c r="F188" s="36">
        <v>994.88333333333344</v>
      </c>
      <c r="G188" s="36">
        <v>962.61666666666679</v>
      </c>
      <c r="H188" s="36">
        <v>1065.1166666666668</v>
      </c>
      <c r="I188" s="36">
        <v>1097.3833333333337</v>
      </c>
      <c r="J188" s="36">
        <v>1116.3666666666668</v>
      </c>
      <c r="K188" s="31">
        <v>1078.4000000000001</v>
      </c>
      <c r="L188" s="31">
        <v>1027.1500000000001</v>
      </c>
      <c r="M188" s="31">
        <v>17.156310000000001</v>
      </c>
      <c r="N188" s="1"/>
      <c r="O188" s="1"/>
    </row>
    <row r="189" spans="1:15" ht="12.75" customHeight="1">
      <c r="A189" s="51">
        <v>184</v>
      </c>
      <c r="B189" s="53" t="s">
        <v>218</v>
      </c>
      <c r="C189" s="31">
        <v>1841.7</v>
      </c>
      <c r="D189" s="36">
        <v>1862.9166666666667</v>
      </c>
      <c r="E189" s="36">
        <v>1814.3333333333335</v>
      </c>
      <c r="F189" s="36">
        <v>1786.9666666666667</v>
      </c>
      <c r="G189" s="36">
        <v>1738.3833333333334</v>
      </c>
      <c r="H189" s="36">
        <v>1890.2833333333335</v>
      </c>
      <c r="I189" s="36">
        <v>1938.866666666667</v>
      </c>
      <c r="J189" s="36">
        <v>1966.2333333333336</v>
      </c>
      <c r="K189" s="31">
        <v>1911.5</v>
      </c>
      <c r="L189" s="31">
        <v>1835.55</v>
      </c>
      <c r="M189" s="31">
        <v>2.7305100000000002</v>
      </c>
      <c r="N189" s="1"/>
      <c r="O189" s="1"/>
    </row>
    <row r="190" spans="1:15" ht="12.75" customHeight="1">
      <c r="A190" s="51">
        <v>185</v>
      </c>
      <c r="B190" s="53" t="s">
        <v>223</v>
      </c>
      <c r="C190" s="31">
        <v>4171.2</v>
      </c>
      <c r="D190" s="36">
        <v>4196.75</v>
      </c>
      <c r="E190" s="36">
        <v>4135.25</v>
      </c>
      <c r="F190" s="36">
        <v>4099.3</v>
      </c>
      <c r="G190" s="36">
        <v>4037.8</v>
      </c>
      <c r="H190" s="36">
        <v>4232.7</v>
      </c>
      <c r="I190" s="36">
        <v>4294.2</v>
      </c>
      <c r="J190" s="36">
        <v>4330.1499999999996</v>
      </c>
      <c r="K190" s="31">
        <v>4258.25</v>
      </c>
      <c r="L190" s="31">
        <v>4160.8</v>
      </c>
      <c r="M190" s="31">
        <v>22.030670000000001</v>
      </c>
      <c r="N190" s="1"/>
      <c r="O190" s="1"/>
    </row>
    <row r="191" spans="1:15" ht="12.75" customHeight="1">
      <c r="A191" s="51">
        <v>186</v>
      </c>
      <c r="B191" s="53" t="s">
        <v>219</v>
      </c>
      <c r="C191" s="31">
        <v>1185.5999999999999</v>
      </c>
      <c r="D191" s="36">
        <v>1193.5166666666667</v>
      </c>
      <c r="E191" s="36">
        <v>1174.9333333333334</v>
      </c>
      <c r="F191" s="36">
        <v>1164.2666666666667</v>
      </c>
      <c r="G191" s="36">
        <v>1145.6833333333334</v>
      </c>
      <c r="H191" s="36">
        <v>1204.1833333333334</v>
      </c>
      <c r="I191" s="36">
        <v>1222.7666666666669</v>
      </c>
      <c r="J191" s="36">
        <v>1233.4333333333334</v>
      </c>
      <c r="K191" s="31">
        <v>1212.0999999999999</v>
      </c>
      <c r="L191" s="31">
        <v>1182.8499999999999</v>
      </c>
      <c r="M191" s="31">
        <v>13.040139999999999</v>
      </c>
      <c r="N191" s="1"/>
      <c r="O191" s="1"/>
    </row>
    <row r="192" spans="1:15" ht="12.75" customHeight="1">
      <c r="A192" s="51">
        <v>187</v>
      </c>
      <c r="B192" s="53" t="s">
        <v>291</v>
      </c>
      <c r="C192" s="31">
        <v>6696</v>
      </c>
      <c r="D192" s="36">
        <v>6750.166666666667</v>
      </c>
      <c r="E192" s="36">
        <v>6611.8333333333339</v>
      </c>
      <c r="F192" s="36">
        <v>6527.666666666667</v>
      </c>
      <c r="G192" s="36">
        <v>6389.3333333333339</v>
      </c>
      <c r="H192" s="36">
        <v>6834.3333333333339</v>
      </c>
      <c r="I192" s="36">
        <v>6972.6666666666679</v>
      </c>
      <c r="J192" s="36">
        <v>7056.8333333333339</v>
      </c>
      <c r="K192" s="31">
        <v>6888.5</v>
      </c>
      <c r="L192" s="31">
        <v>6666</v>
      </c>
      <c r="M192" s="31">
        <v>0.96655000000000002</v>
      </c>
      <c r="N192" s="1"/>
      <c r="O192" s="1"/>
    </row>
    <row r="193" spans="1:15" ht="12.75" customHeight="1">
      <c r="A193" s="51">
        <v>188</v>
      </c>
      <c r="B193" s="53" t="s">
        <v>495</v>
      </c>
      <c r="C193" s="31">
        <v>699.05</v>
      </c>
      <c r="D193" s="36">
        <v>708.43333333333339</v>
      </c>
      <c r="E193" s="36">
        <v>686.11666666666679</v>
      </c>
      <c r="F193" s="36">
        <v>673.18333333333339</v>
      </c>
      <c r="G193" s="36">
        <v>650.86666666666679</v>
      </c>
      <c r="H193" s="36">
        <v>721.36666666666679</v>
      </c>
      <c r="I193" s="36">
        <v>743.68333333333339</v>
      </c>
      <c r="J193" s="36">
        <v>756.61666666666679</v>
      </c>
      <c r="K193" s="31">
        <v>730.75</v>
      </c>
      <c r="L193" s="31">
        <v>695.5</v>
      </c>
      <c r="M193" s="31">
        <v>25.58426</v>
      </c>
      <c r="N193" s="1"/>
      <c r="O193" s="1"/>
    </row>
    <row r="194" spans="1:15" ht="12.75" customHeight="1">
      <c r="A194" s="51">
        <v>189</v>
      </c>
      <c r="B194" s="53" t="s">
        <v>220</v>
      </c>
      <c r="C194" s="31">
        <v>1013.75</v>
      </c>
      <c r="D194" s="36">
        <v>1027.6000000000001</v>
      </c>
      <c r="E194" s="36">
        <v>994.55000000000018</v>
      </c>
      <c r="F194" s="36">
        <v>975.35</v>
      </c>
      <c r="G194" s="36">
        <v>942.30000000000007</v>
      </c>
      <c r="H194" s="36">
        <v>1046.8000000000002</v>
      </c>
      <c r="I194" s="36">
        <v>1079.8499999999999</v>
      </c>
      <c r="J194" s="36">
        <v>1099.0500000000004</v>
      </c>
      <c r="K194" s="31">
        <v>1060.6500000000001</v>
      </c>
      <c r="L194" s="31">
        <v>1008.4</v>
      </c>
      <c r="M194" s="31">
        <v>167.26392999999999</v>
      </c>
      <c r="N194" s="1"/>
      <c r="O194" s="1"/>
    </row>
    <row r="195" spans="1:15" ht="12.75" customHeight="1">
      <c r="A195" s="51">
        <v>190</v>
      </c>
      <c r="B195" s="53" t="s">
        <v>221</v>
      </c>
      <c r="C195" s="31">
        <v>436.7</v>
      </c>
      <c r="D195" s="36">
        <v>439.86666666666662</v>
      </c>
      <c r="E195" s="36">
        <v>430.33333333333326</v>
      </c>
      <c r="F195" s="36">
        <v>423.96666666666664</v>
      </c>
      <c r="G195" s="36">
        <v>414.43333333333328</v>
      </c>
      <c r="H195" s="36">
        <v>446.23333333333323</v>
      </c>
      <c r="I195" s="36">
        <v>455.76666666666665</v>
      </c>
      <c r="J195" s="36">
        <v>462.13333333333321</v>
      </c>
      <c r="K195" s="31">
        <v>449.4</v>
      </c>
      <c r="L195" s="31">
        <v>433.5</v>
      </c>
      <c r="M195" s="31">
        <v>192.45377999999999</v>
      </c>
      <c r="N195" s="1"/>
      <c r="O195" s="1"/>
    </row>
    <row r="196" spans="1:15" ht="12.75" customHeight="1">
      <c r="A196" s="51">
        <v>191</v>
      </c>
      <c r="B196" s="53" t="s">
        <v>222</v>
      </c>
      <c r="C196" s="31">
        <v>150.32</v>
      </c>
      <c r="D196" s="36">
        <v>151.24333333333334</v>
      </c>
      <c r="E196" s="36">
        <v>148.68666666666667</v>
      </c>
      <c r="F196" s="36">
        <v>147.05333333333334</v>
      </c>
      <c r="G196" s="36">
        <v>144.49666666666667</v>
      </c>
      <c r="H196" s="36">
        <v>152.87666666666667</v>
      </c>
      <c r="I196" s="36">
        <v>155.43333333333334</v>
      </c>
      <c r="J196" s="36">
        <v>157.06666666666666</v>
      </c>
      <c r="K196" s="31">
        <v>153.80000000000001</v>
      </c>
      <c r="L196" s="31">
        <v>149.61000000000001</v>
      </c>
      <c r="M196" s="31">
        <v>535.07101999999998</v>
      </c>
      <c r="N196" s="1"/>
      <c r="O196" s="1"/>
    </row>
    <row r="197" spans="1:15" ht="12.75" customHeight="1">
      <c r="A197" s="51">
        <v>192</v>
      </c>
      <c r="B197" s="53" t="s">
        <v>224</v>
      </c>
      <c r="C197" s="31">
        <v>1483.4</v>
      </c>
      <c r="D197" s="36">
        <v>1483.9666666666665</v>
      </c>
      <c r="E197" s="36">
        <v>1464.9333333333329</v>
      </c>
      <c r="F197" s="36">
        <v>1446.4666666666665</v>
      </c>
      <c r="G197" s="36">
        <v>1427.4333333333329</v>
      </c>
      <c r="H197" s="36">
        <v>1502.4333333333329</v>
      </c>
      <c r="I197" s="36">
        <v>1521.4666666666662</v>
      </c>
      <c r="J197" s="36">
        <v>1539.9333333333329</v>
      </c>
      <c r="K197" s="31">
        <v>1503</v>
      </c>
      <c r="L197" s="31">
        <v>1465.5</v>
      </c>
      <c r="M197" s="31">
        <v>16.657879999999999</v>
      </c>
      <c r="N197" s="1"/>
      <c r="O197" s="1"/>
    </row>
    <row r="198" spans="1:15" ht="12.75" customHeight="1">
      <c r="A198" s="51">
        <v>193</v>
      </c>
      <c r="B198" s="53" t="s">
        <v>202</v>
      </c>
      <c r="C198" s="31">
        <v>808.8</v>
      </c>
      <c r="D198" s="36">
        <v>813.23333333333323</v>
      </c>
      <c r="E198" s="36">
        <v>800.31666666666649</v>
      </c>
      <c r="F198" s="36">
        <v>791.83333333333326</v>
      </c>
      <c r="G198" s="36">
        <v>778.91666666666652</v>
      </c>
      <c r="H198" s="36">
        <v>821.71666666666647</v>
      </c>
      <c r="I198" s="36">
        <v>834.63333333333321</v>
      </c>
      <c r="J198" s="36">
        <v>843.11666666666645</v>
      </c>
      <c r="K198" s="31">
        <v>826.15</v>
      </c>
      <c r="L198" s="31">
        <v>804.75</v>
      </c>
      <c r="M198" s="31">
        <v>5.0914799999999998</v>
      </c>
      <c r="N198" s="1"/>
      <c r="O198" s="1"/>
    </row>
    <row r="199" spans="1:15" ht="12.75" customHeight="1">
      <c r="A199" s="51">
        <v>194</v>
      </c>
      <c r="B199" s="53" t="s">
        <v>225</v>
      </c>
      <c r="C199" s="31">
        <v>3335.1</v>
      </c>
      <c r="D199" s="36">
        <v>3357.5166666666664</v>
      </c>
      <c r="E199" s="36">
        <v>3298.6833333333329</v>
      </c>
      <c r="F199" s="36">
        <v>3262.2666666666664</v>
      </c>
      <c r="G199" s="36">
        <v>3203.4333333333329</v>
      </c>
      <c r="H199" s="36">
        <v>3393.9333333333329</v>
      </c>
      <c r="I199" s="36">
        <v>3452.7666666666669</v>
      </c>
      <c r="J199" s="36">
        <v>3489.1833333333329</v>
      </c>
      <c r="K199" s="31">
        <v>3416.35</v>
      </c>
      <c r="L199" s="31">
        <v>3321.1</v>
      </c>
      <c r="M199" s="31">
        <v>9.7653499999999998</v>
      </c>
      <c r="N199" s="1"/>
      <c r="O199" s="1"/>
    </row>
    <row r="200" spans="1:15" ht="12.75" customHeight="1">
      <c r="A200" s="51">
        <v>195</v>
      </c>
      <c r="B200" s="53" t="s">
        <v>226</v>
      </c>
      <c r="C200" s="31">
        <v>3220.55</v>
      </c>
      <c r="D200" s="36">
        <v>3230.5333333333333</v>
      </c>
      <c r="E200" s="36">
        <v>3163.0666666666666</v>
      </c>
      <c r="F200" s="36">
        <v>3105.5833333333335</v>
      </c>
      <c r="G200" s="36">
        <v>3038.1166666666668</v>
      </c>
      <c r="H200" s="36">
        <v>3288.0166666666664</v>
      </c>
      <c r="I200" s="36">
        <v>3355.4833333333327</v>
      </c>
      <c r="J200" s="36">
        <v>3412.9666666666662</v>
      </c>
      <c r="K200" s="31">
        <v>3298</v>
      </c>
      <c r="L200" s="31">
        <v>3173.05</v>
      </c>
      <c r="M200" s="31">
        <v>6.3619700000000003</v>
      </c>
      <c r="N200" s="1"/>
      <c r="O200" s="1"/>
    </row>
    <row r="201" spans="1:15" ht="12.75" customHeight="1">
      <c r="A201" s="51">
        <v>196</v>
      </c>
      <c r="B201" s="53" t="s">
        <v>293</v>
      </c>
      <c r="C201" s="31">
        <v>1768.05</v>
      </c>
      <c r="D201" s="36">
        <v>1780.6833333333334</v>
      </c>
      <c r="E201" s="36">
        <v>1737.4166666666667</v>
      </c>
      <c r="F201" s="36">
        <v>1706.7833333333333</v>
      </c>
      <c r="G201" s="36">
        <v>1663.5166666666667</v>
      </c>
      <c r="H201" s="36">
        <v>1811.3166666666668</v>
      </c>
      <c r="I201" s="36">
        <v>1854.5833333333333</v>
      </c>
      <c r="J201" s="36">
        <v>1885.2166666666669</v>
      </c>
      <c r="K201" s="31">
        <v>1823.95</v>
      </c>
      <c r="L201" s="31">
        <v>1750.05</v>
      </c>
      <c r="M201" s="31">
        <v>8.6805599999999998</v>
      </c>
      <c r="N201" s="1"/>
      <c r="O201" s="1"/>
    </row>
    <row r="202" spans="1:15" ht="12.75" customHeight="1">
      <c r="A202" s="51">
        <v>197</v>
      </c>
      <c r="B202" s="53" t="s">
        <v>227</v>
      </c>
      <c r="C202" s="31">
        <v>5220.7</v>
      </c>
      <c r="D202" s="36">
        <v>5294.3166666666666</v>
      </c>
      <c r="E202" s="36">
        <v>5120.9333333333334</v>
      </c>
      <c r="F202" s="36">
        <v>5021.166666666667</v>
      </c>
      <c r="G202" s="36">
        <v>4847.7833333333338</v>
      </c>
      <c r="H202" s="36">
        <v>5394.083333333333</v>
      </c>
      <c r="I202" s="36">
        <v>5567.4666666666662</v>
      </c>
      <c r="J202" s="36">
        <v>5667.2333333333327</v>
      </c>
      <c r="K202" s="31">
        <v>5467.7</v>
      </c>
      <c r="L202" s="31">
        <v>5194.55</v>
      </c>
      <c r="M202" s="31">
        <v>6.4264400000000004</v>
      </c>
      <c r="N202" s="1"/>
      <c r="O202" s="1"/>
    </row>
    <row r="203" spans="1:15" ht="12.75" customHeight="1">
      <c r="A203" s="51">
        <v>198</v>
      </c>
      <c r="B203" s="53" t="s">
        <v>295</v>
      </c>
      <c r="C203" s="31">
        <v>4030.15</v>
      </c>
      <c r="D203" s="36">
        <v>4015.3833333333332</v>
      </c>
      <c r="E203" s="36">
        <v>3920.7666666666664</v>
      </c>
      <c r="F203" s="36">
        <v>3811.3833333333332</v>
      </c>
      <c r="G203" s="36">
        <v>3716.7666666666664</v>
      </c>
      <c r="H203" s="36">
        <v>4124.7666666666664</v>
      </c>
      <c r="I203" s="36">
        <v>4219.3833333333332</v>
      </c>
      <c r="J203" s="36">
        <v>4328.7666666666664</v>
      </c>
      <c r="K203" s="31">
        <v>4110</v>
      </c>
      <c r="L203" s="31">
        <v>3906</v>
      </c>
      <c r="M203" s="31">
        <v>1.45164</v>
      </c>
      <c r="N203" s="1"/>
      <c r="O203" s="1"/>
    </row>
    <row r="204" spans="1:15" ht="12.75" customHeight="1">
      <c r="A204" s="51">
        <v>199</v>
      </c>
      <c r="B204" s="53" t="s">
        <v>231</v>
      </c>
      <c r="C204" s="31">
        <v>533.54999999999995</v>
      </c>
      <c r="D204" s="36">
        <v>538.21666666666658</v>
      </c>
      <c r="E204" s="36">
        <v>526.53333333333319</v>
      </c>
      <c r="F204" s="36">
        <v>519.51666666666665</v>
      </c>
      <c r="G204" s="36">
        <v>507.83333333333326</v>
      </c>
      <c r="H204" s="36">
        <v>545.23333333333312</v>
      </c>
      <c r="I204" s="36">
        <v>556.91666666666652</v>
      </c>
      <c r="J204" s="36">
        <v>563.93333333333305</v>
      </c>
      <c r="K204" s="31">
        <v>549.9</v>
      </c>
      <c r="L204" s="31">
        <v>531.20000000000005</v>
      </c>
      <c r="M204" s="31">
        <v>38.399630000000002</v>
      </c>
      <c r="N204" s="1"/>
      <c r="O204" s="1"/>
    </row>
    <row r="205" spans="1:15" ht="12.75" customHeight="1">
      <c r="A205" s="51">
        <v>200</v>
      </c>
      <c r="B205" s="53" t="s">
        <v>230</v>
      </c>
      <c r="C205" s="31">
        <v>11325.3</v>
      </c>
      <c r="D205" s="36">
        <v>11391.066666666666</v>
      </c>
      <c r="E205" s="36">
        <v>11206.333333333332</v>
      </c>
      <c r="F205" s="36">
        <v>11087.366666666667</v>
      </c>
      <c r="G205" s="36">
        <v>10902.633333333333</v>
      </c>
      <c r="H205" s="36">
        <v>11510.033333333331</v>
      </c>
      <c r="I205" s="36">
        <v>11694.766666666665</v>
      </c>
      <c r="J205" s="36">
        <v>11813.73333333333</v>
      </c>
      <c r="K205" s="31">
        <v>11575.8</v>
      </c>
      <c r="L205" s="31">
        <v>11272.1</v>
      </c>
      <c r="M205" s="31">
        <v>3.6894900000000002</v>
      </c>
      <c r="N205" s="1"/>
      <c r="O205" s="1"/>
    </row>
    <row r="206" spans="1:15" ht="12.75" customHeight="1">
      <c r="A206" s="51">
        <v>201</v>
      </c>
      <c r="B206" s="53" t="s">
        <v>296</v>
      </c>
      <c r="C206" s="31">
        <v>122.73</v>
      </c>
      <c r="D206" s="36">
        <v>124.43</v>
      </c>
      <c r="E206" s="36">
        <v>120.36000000000001</v>
      </c>
      <c r="F206" s="36">
        <v>117.99000000000001</v>
      </c>
      <c r="G206" s="36">
        <v>113.92000000000002</v>
      </c>
      <c r="H206" s="36">
        <v>126.80000000000001</v>
      </c>
      <c r="I206" s="36">
        <v>130.87</v>
      </c>
      <c r="J206" s="36">
        <v>133.24</v>
      </c>
      <c r="K206" s="31">
        <v>128.5</v>
      </c>
      <c r="L206" s="31">
        <v>122.06</v>
      </c>
      <c r="M206" s="31">
        <v>106.63265</v>
      </c>
      <c r="N206" s="1"/>
      <c r="O206" s="1"/>
    </row>
    <row r="207" spans="1:15" ht="12.75" customHeight="1">
      <c r="A207" s="51">
        <v>202</v>
      </c>
      <c r="B207" s="53" t="s">
        <v>229</v>
      </c>
      <c r="C207" s="31">
        <v>1983.8</v>
      </c>
      <c r="D207" s="36">
        <v>1982.4666666666665</v>
      </c>
      <c r="E207" s="36">
        <v>1954.9333333333329</v>
      </c>
      <c r="F207" s="36">
        <v>1926.0666666666664</v>
      </c>
      <c r="G207" s="36">
        <v>1898.5333333333328</v>
      </c>
      <c r="H207" s="36">
        <v>2011.333333333333</v>
      </c>
      <c r="I207" s="36">
        <v>2038.8666666666663</v>
      </c>
      <c r="J207" s="36">
        <v>2067.7333333333331</v>
      </c>
      <c r="K207" s="31">
        <v>2010</v>
      </c>
      <c r="L207" s="31">
        <v>1953.6</v>
      </c>
      <c r="M207" s="31">
        <v>3.3147000000000002</v>
      </c>
      <c r="N207" s="1"/>
      <c r="O207" s="1"/>
    </row>
    <row r="208" spans="1:15" ht="12.75" customHeight="1">
      <c r="A208" s="51">
        <v>203</v>
      </c>
      <c r="B208" s="53" t="s">
        <v>884</v>
      </c>
      <c r="C208" s="31">
        <v>1411.1</v>
      </c>
      <c r="D208" s="36">
        <v>1410.1833333333334</v>
      </c>
      <c r="E208" s="36">
        <v>1391.9166666666667</v>
      </c>
      <c r="F208" s="36">
        <v>1372.7333333333333</v>
      </c>
      <c r="G208" s="36">
        <v>1354.4666666666667</v>
      </c>
      <c r="H208" s="36">
        <v>1429.3666666666668</v>
      </c>
      <c r="I208" s="36">
        <v>1447.6333333333332</v>
      </c>
      <c r="J208" s="36">
        <v>1466.8166666666668</v>
      </c>
      <c r="K208" s="31">
        <v>1428.45</v>
      </c>
      <c r="L208" s="31">
        <v>1391</v>
      </c>
      <c r="M208" s="31">
        <v>3.9603100000000002</v>
      </c>
      <c r="N208" s="1"/>
      <c r="O208" s="1"/>
    </row>
    <row r="209" spans="1:15" ht="12.75" customHeight="1">
      <c r="A209" s="51">
        <v>204</v>
      </c>
      <c r="B209" s="53" t="s">
        <v>297</v>
      </c>
      <c r="C209" s="31">
        <v>1461.95</v>
      </c>
      <c r="D209" s="36">
        <v>1487.1166666666668</v>
      </c>
      <c r="E209" s="36">
        <v>1429.8333333333335</v>
      </c>
      <c r="F209" s="36">
        <v>1397.7166666666667</v>
      </c>
      <c r="G209" s="36">
        <v>1340.4333333333334</v>
      </c>
      <c r="H209" s="36">
        <v>1519.2333333333336</v>
      </c>
      <c r="I209" s="36">
        <v>1576.5166666666669</v>
      </c>
      <c r="J209" s="36">
        <v>1608.6333333333337</v>
      </c>
      <c r="K209" s="31">
        <v>1544.4</v>
      </c>
      <c r="L209" s="31">
        <v>1455</v>
      </c>
      <c r="M209" s="31">
        <v>24.068200000000001</v>
      </c>
      <c r="N209" s="1"/>
      <c r="O209" s="1"/>
    </row>
    <row r="210" spans="1:15" ht="12.75" customHeight="1">
      <c r="A210" s="51">
        <v>205</v>
      </c>
      <c r="B210" s="53" t="s">
        <v>232</v>
      </c>
      <c r="C210" s="31">
        <v>413.9</v>
      </c>
      <c r="D210" s="36">
        <v>415.71666666666664</v>
      </c>
      <c r="E210" s="36">
        <v>409.48333333333329</v>
      </c>
      <c r="F210" s="36">
        <v>405.06666666666666</v>
      </c>
      <c r="G210" s="36">
        <v>398.83333333333331</v>
      </c>
      <c r="H210" s="36">
        <v>420.13333333333327</v>
      </c>
      <c r="I210" s="36">
        <v>426.36666666666662</v>
      </c>
      <c r="J210" s="36">
        <v>430.78333333333325</v>
      </c>
      <c r="K210" s="31">
        <v>421.95</v>
      </c>
      <c r="L210" s="31">
        <v>411.3</v>
      </c>
      <c r="M210" s="31">
        <v>179.94696999999999</v>
      </c>
      <c r="N210" s="1"/>
      <c r="O210" s="1"/>
    </row>
    <row r="211" spans="1:15" ht="12.75" customHeight="1">
      <c r="A211" s="51">
        <v>206</v>
      </c>
      <c r="B211" s="53" t="s">
        <v>137</v>
      </c>
      <c r="C211" s="31">
        <v>15.17</v>
      </c>
      <c r="D211" s="36">
        <v>15.37</v>
      </c>
      <c r="E211" s="36">
        <v>14.909999999999998</v>
      </c>
      <c r="F211" s="36">
        <v>14.649999999999999</v>
      </c>
      <c r="G211" s="36">
        <v>14.189999999999998</v>
      </c>
      <c r="H211" s="36">
        <v>15.629999999999999</v>
      </c>
      <c r="I211" s="36">
        <v>16.09</v>
      </c>
      <c r="J211" s="36">
        <v>16.350000000000001</v>
      </c>
      <c r="K211" s="31">
        <v>15.83</v>
      </c>
      <c r="L211" s="31">
        <v>15.11</v>
      </c>
      <c r="M211" s="31">
        <v>3275.8332500000001</v>
      </c>
      <c r="N211" s="1"/>
      <c r="O211" s="1"/>
    </row>
    <row r="212" spans="1:15" ht="12.75" customHeight="1">
      <c r="A212" s="51">
        <v>207</v>
      </c>
      <c r="B212" s="53" t="s">
        <v>233</v>
      </c>
      <c r="C212" s="31">
        <v>1463.3</v>
      </c>
      <c r="D212" s="36">
        <v>1472.8333333333333</v>
      </c>
      <c r="E212" s="36">
        <v>1445.6666666666665</v>
      </c>
      <c r="F212" s="36">
        <v>1428.0333333333333</v>
      </c>
      <c r="G212" s="36">
        <v>1400.8666666666666</v>
      </c>
      <c r="H212" s="36">
        <v>1490.4666666666665</v>
      </c>
      <c r="I212" s="36">
        <v>1517.633333333333</v>
      </c>
      <c r="J212" s="36">
        <v>1535.2666666666664</v>
      </c>
      <c r="K212" s="31">
        <v>1500</v>
      </c>
      <c r="L212" s="31">
        <v>1455.2</v>
      </c>
      <c r="M212" s="31">
        <v>7.2296100000000001</v>
      </c>
      <c r="N212" s="1"/>
      <c r="O212" s="1"/>
    </row>
    <row r="213" spans="1:15" ht="12.75" customHeight="1">
      <c r="A213" s="51">
        <v>208</v>
      </c>
      <c r="B213" s="53" t="s">
        <v>234</v>
      </c>
      <c r="C213" s="31">
        <v>489.5</v>
      </c>
      <c r="D213" s="36">
        <v>491.81666666666666</v>
      </c>
      <c r="E213" s="36">
        <v>484.2833333333333</v>
      </c>
      <c r="F213" s="36">
        <v>479.06666666666666</v>
      </c>
      <c r="G213" s="36">
        <v>471.5333333333333</v>
      </c>
      <c r="H213" s="36">
        <v>497.0333333333333</v>
      </c>
      <c r="I213" s="36">
        <v>504.56666666666672</v>
      </c>
      <c r="J213" s="36">
        <v>509.7833333333333</v>
      </c>
      <c r="K213" s="31">
        <v>499.35</v>
      </c>
      <c r="L213" s="31">
        <v>486.6</v>
      </c>
      <c r="M213" s="31">
        <v>56.35792</v>
      </c>
      <c r="N213" s="1"/>
      <c r="O213" s="1"/>
    </row>
    <row r="214" spans="1:15" ht="12.75" customHeight="1">
      <c r="A214" s="51">
        <v>209</v>
      </c>
      <c r="B214" s="53" t="s">
        <v>299</v>
      </c>
      <c r="C214" s="31">
        <v>23.25</v>
      </c>
      <c r="D214" s="36">
        <v>23.553333333333331</v>
      </c>
      <c r="E214" s="36">
        <v>22.856666666666662</v>
      </c>
      <c r="F214" s="36">
        <v>22.463333333333331</v>
      </c>
      <c r="G214" s="36">
        <v>21.766666666666662</v>
      </c>
      <c r="H214" s="36">
        <v>23.946666666666662</v>
      </c>
      <c r="I214" s="36">
        <v>24.643333333333327</v>
      </c>
      <c r="J214" s="36">
        <v>25.036666666666662</v>
      </c>
      <c r="K214" s="31">
        <v>24.25</v>
      </c>
      <c r="L214" s="31">
        <v>23.16</v>
      </c>
      <c r="M214" s="31">
        <v>1834.9993400000001</v>
      </c>
      <c r="N214" s="1"/>
      <c r="O214" s="1"/>
    </row>
    <row r="215" spans="1:15" ht="12.75" customHeight="1">
      <c r="A215" s="51">
        <v>210</v>
      </c>
      <c r="B215" s="53" t="s">
        <v>235</v>
      </c>
      <c r="C215" s="31">
        <v>134.30000000000001</v>
      </c>
      <c r="D215" s="36">
        <v>135.55000000000001</v>
      </c>
      <c r="E215" s="36">
        <v>132.45000000000002</v>
      </c>
      <c r="F215" s="36">
        <v>130.6</v>
      </c>
      <c r="G215" s="36">
        <v>127.5</v>
      </c>
      <c r="H215" s="36">
        <v>137.40000000000003</v>
      </c>
      <c r="I215" s="36">
        <v>140.50000000000006</v>
      </c>
      <c r="J215" s="36">
        <v>142.35000000000005</v>
      </c>
      <c r="K215" s="31">
        <v>138.65</v>
      </c>
      <c r="L215" s="31">
        <v>133.69999999999999</v>
      </c>
      <c r="M215" s="31">
        <v>107.74872000000001</v>
      </c>
      <c r="N215" s="1"/>
      <c r="O215" s="1"/>
    </row>
    <row r="216" spans="1:15" ht="12.75" customHeight="1">
      <c r="A216" s="51">
        <v>211</v>
      </c>
      <c r="B216" s="53" t="s">
        <v>300</v>
      </c>
      <c r="C216" s="31">
        <v>249.08</v>
      </c>
      <c r="D216" s="36">
        <v>257.09333333333331</v>
      </c>
      <c r="E216" s="36">
        <v>239.18666666666661</v>
      </c>
      <c r="F216" s="36">
        <v>229.29333333333329</v>
      </c>
      <c r="G216" s="36">
        <v>211.3866666666666</v>
      </c>
      <c r="H216" s="36">
        <v>266.98666666666662</v>
      </c>
      <c r="I216" s="36">
        <v>284.89333333333326</v>
      </c>
      <c r="J216" s="36">
        <v>294.78666666666663</v>
      </c>
      <c r="K216" s="31">
        <v>275</v>
      </c>
      <c r="L216" s="31">
        <v>247.2</v>
      </c>
      <c r="M216" s="31">
        <v>1434.59602</v>
      </c>
      <c r="N216" s="1"/>
      <c r="O216" s="1"/>
    </row>
    <row r="217" spans="1:15" ht="12.75" customHeight="1">
      <c r="A217" s="51">
        <v>212</v>
      </c>
      <c r="B217" s="53" t="s">
        <v>236</v>
      </c>
      <c r="C217" s="31">
        <v>1227.7</v>
      </c>
      <c r="D217" s="36">
        <v>1235.4166666666667</v>
      </c>
      <c r="E217" s="36">
        <v>1213.8333333333335</v>
      </c>
      <c r="F217" s="36">
        <v>1199.9666666666667</v>
      </c>
      <c r="G217" s="36">
        <v>1178.3833333333334</v>
      </c>
      <c r="H217" s="36">
        <v>1249.2833333333335</v>
      </c>
      <c r="I217" s="36">
        <v>1270.866666666667</v>
      </c>
      <c r="J217" s="36">
        <v>1284.7333333333336</v>
      </c>
      <c r="K217" s="31">
        <v>1257</v>
      </c>
      <c r="L217" s="31">
        <v>1221.55</v>
      </c>
      <c r="M217" s="31">
        <v>12.248200000000001</v>
      </c>
      <c r="N217" s="1"/>
      <c r="O217" s="1"/>
    </row>
    <row r="218" spans="1:15" ht="12.75" customHeight="1">
      <c r="A218" s="54"/>
      <c r="B218" s="198"/>
      <c r="C218" s="282"/>
      <c r="D218" s="282"/>
      <c r="E218" s="282"/>
      <c r="F218" s="282"/>
      <c r="G218" s="282"/>
      <c r="H218" s="282"/>
      <c r="I218" s="282"/>
      <c r="J218" s="282"/>
      <c r="K218" s="282"/>
      <c r="L218" s="283"/>
      <c r="M218" s="198"/>
      <c r="N218" s="198"/>
      <c r="O218" s="198"/>
    </row>
    <row r="219" spans="1:15" ht="12.75" customHeight="1">
      <c r="A219" s="54"/>
      <c r="N219" s="1"/>
      <c r="O219" s="1"/>
    </row>
    <row r="220" spans="1:15" ht="12.75" customHeight="1">
      <c r="A220" s="57" t="s">
        <v>301</v>
      </c>
      <c r="N220" s="1"/>
      <c r="O220" s="1"/>
    </row>
    <row r="221" spans="1:15" ht="12.75" customHeight="1">
      <c r="A221" s="58" t="s">
        <v>302</v>
      </c>
      <c r="B221" s="1"/>
      <c r="C221" s="55"/>
      <c r="D221" s="55"/>
      <c r="E221" s="55"/>
      <c r="F221" s="55"/>
      <c r="G221" s="55"/>
      <c r="H221" s="55"/>
      <c r="I221" s="55"/>
      <c r="J221" s="55"/>
      <c r="K221" s="55"/>
      <c r="L221" s="56"/>
      <c r="M221" s="1"/>
      <c r="N221" s="1"/>
      <c r="O221" s="1"/>
    </row>
    <row r="222" spans="1:15" ht="12.75" customHeight="1">
      <c r="A222" s="59"/>
      <c r="B222" s="1"/>
      <c r="C222" s="55"/>
      <c r="D222" s="55"/>
      <c r="E222" s="55"/>
      <c r="F222" s="55"/>
      <c r="G222" s="55"/>
      <c r="H222" s="55"/>
      <c r="I222" s="55"/>
      <c r="J222" s="55"/>
      <c r="K222" s="55"/>
      <c r="L222" s="56"/>
      <c r="M222" s="1"/>
      <c r="N222" s="1"/>
      <c r="O222" s="1"/>
    </row>
    <row r="223" spans="1:15" ht="12.75" customHeight="1">
      <c r="A223" s="60" t="s">
        <v>303</v>
      </c>
      <c r="B223" s="1"/>
      <c r="C223" s="55"/>
      <c r="D223" s="55"/>
      <c r="E223" s="55"/>
      <c r="F223" s="55"/>
      <c r="G223" s="55"/>
      <c r="H223" s="55"/>
      <c r="I223" s="55"/>
      <c r="J223" s="55"/>
      <c r="K223" s="55"/>
      <c r="L223" s="56"/>
      <c r="M223" s="1"/>
      <c r="N223" s="1"/>
      <c r="O223" s="1"/>
    </row>
    <row r="224" spans="1:15" ht="12.75" customHeight="1">
      <c r="A224" s="44" t="s">
        <v>237</v>
      </c>
      <c r="B224" s="1"/>
      <c r="C224" s="55"/>
      <c r="D224" s="55"/>
      <c r="E224" s="55"/>
      <c r="F224" s="55"/>
      <c r="G224" s="55"/>
      <c r="H224" s="55"/>
      <c r="I224" s="55"/>
      <c r="J224" s="55"/>
      <c r="K224" s="55"/>
      <c r="L224" s="56"/>
      <c r="M224" s="1"/>
      <c r="N224" s="1"/>
      <c r="O224" s="1"/>
    </row>
    <row r="225" spans="1:15" ht="12.75" customHeight="1">
      <c r="A225" s="44" t="s">
        <v>238</v>
      </c>
      <c r="B225" s="1"/>
      <c r="C225" s="55"/>
      <c r="D225" s="55"/>
      <c r="E225" s="55"/>
      <c r="F225" s="55"/>
      <c r="G225" s="55"/>
      <c r="H225" s="55"/>
      <c r="I225" s="55"/>
      <c r="J225" s="55"/>
      <c r="K225" s="55"/>
      <c r="L225" s="56"/>
      <c r="M225" s="1"/>
      <c r="N225" s="1"/>
      <c r="O225" s="1"/>
    </row>
    <row r="226" spans="1:15" ht="12.75" customHeight="1">
      <c r="A226" s="44" t="s">
        <v>239</v>
      </c>
      <c r="B226" s="1"/>
      <c r="C226" s="61"/>
      <c r="D226" s="61"/>
      <c r="E226" s="61"/>
      <c r="F226" s="61"/>
      <c r="G226" s="61"/>
      <c r="H226" s="61"/>
      <c r="I226" s="61"/>
      <c r="J226" s="61"/>
      <c r="K226" s="61"/>
      <c r="L226" s="56"/>
      <c r="M226" s="1"/>
      <c r="N226" s="1"/>
      <c r="O226" s="1"/>
    </row>
    <row r="227" spans="1:15" ht="12.75" customHeight="1">
      <c r="A227" s="44" t="s">
        <v>240</v>
      </c>
      <c r="B227" s="1"/>
      <c r="C227" s="55"/>
      <c r="D227" s="55"/>
      <c r="E227" s="55"/>
      <c r="F227" s="55"/>
      <c r="G227" s="55"/>
      <c r="H227" s="55"/>
      <c r="I227" s="55"/>
      <c r="J227" s="55"/>
      <c r="K227" s="55"/>
      <c r="L227" s="56"/>
      <c r="M227" s="1"/>
      <c r="N227" s="1"/>
      <c r="O227" s="1"/>
    </row>
    <row r="228" spans="1:15" ht="12.75" customHeight="1">
      <c r="A228" s="44" t="s">
        <v>241</v>
      </c>
      <c r="B228" s="1"/>
      <c r="C228" s="55"/>
      <c r="D228" s="55"/>
      <c r="E228" s="55"/>
      <c r="F228" s="55"/>
      <c r="G228" s="55"/>
      <c r="H228" s="55"/>
      <c r="I228" s="55"/>
      <c r="J228" s="55"/>
      <c r="K228" s="55"/>
      <c r="L228" s="56"/>
      <c r="M228" s="1"/>
      <c r="N228" s="1"/>
      <c r="O228" s="1"/>
    </row>
    <row r="229" spans="1:15" ht="12.75" customHeight="1">
      <c r="A229" s="62"/>
      <c r="B229" s="1"/>
      <c r="C229" s="55"/>
      <c r="D229" s="55"/>
      <c r="E229" s="55"/>
      <c r="F229" s="55"/>
      <c r="G229" s="55"/>
      <c r="H229" s="55"/>
      <c r="I229" s="55"/>
      <c r="J229" s="55"/>
      <c r="K229" s="55"/>
      <c r="L229" s="56"/>
      <c r="M229" s="1"/>
      <c r="N229" s="1"/>
      <c r="O229" s="1"/>
    </row>
    <row r="230" spans="1:15" ht="12.75" customHeight="1">
      <c r="A230" s="1"/>
      <c r="B230" s="1"/>
      <c r="C230" s="55"/>
      <c r="D230" s="55"/>
      <c r="E230" s="55"/>
      <c r="F230" s="55"/>
      <c r="G230" s="55"/>
      <c r="H230" s="55"/>
      <c r="I230" s="55"/>
      <c r="J230" s="55"/>
      <c r="K230" s="55"/>
      <c r="L230" s="56"/>
      <c r="M230" s="1"/>
      <c r="N230" s="1"/>
      <c r="O230" s="1"/>
    </row>
    <row r="231" spans="1:15" ht="12.75" customHeight="1">
      <c r="A231" s="1"/>
      <c r="B231" s="1"/>
      <c r="C231" s="55"/>
      <c r="D231" s="55"/>
      <c r="E231" s="55"/>
      <c r="F231" s="55"/>
      <c r="G231" s="55"/>
      <c r="H231" s="55"/>
      <c r="I231" s="55"/>
      <c r="J231" s="55"/>
      <c r="K231" s="55"/>
      <c r="L231" s="56"/>
      <c r="M231" s="1"/>
      <c r="N231" s="1"/>
      <c r="O231" s="1"/>
    </row>
    <row r="232" spans="1:15" ht="12.75" customHeight="1">
      <c r="A232" s="1"/>
      <c r="B232" s="1"/>
      <c r="C232" s="55"/>
      <c r="D232" s="55"/>
      <c r="E232" s="55"/>
      <c r="F232" s="55"/>
      <c r="G232" s="55"/>
      <c r="H232" s="55"/>
      <c r="I232" s="55"/>
      <c r="J232" s="55"/>
      <c r="K232" s="55"/>
      <c r="L232" s="56"/>
      <c r="M232" s="1"/>
      <c r="N232" s="1"/>
      <c r="O232" s="1"/>
    </row>
    <row r="233" spans="1:15" ht="12.75" customHeight="1">
      <c r="A233" s="1"/>
      <c r="B233" s="1"/>
      <c r="C233" s="55"/>
      <c r="D233" s="55"/>
      <c r="E233" s="55"/>
      <c r="F233" s="55"/>
      <c r="G233" s="55"/>
      <c r="H233" s="55"/>
      <c r="I233" s="55"/>
      <c r="J233" s="55"/>
      <c r="K233" s="55"/>
      <c r="L233" s="56"/>
      <c r="M233" s="1"/>
      <c r="N233" s="1"/>
      <c r="O233" s="1"/>
    </row>
    <row r="234" spans="1:15" ht="12.75" customHeight="1">
      <c r="A234" s="63" t="s">
        <v>242</v>
      </c>
      <c r="B234" s="1"/>
      <c r="C234" s="55"/>
      <c r="D234" s="55"/>
      <c r="E234" s="55"/>
      <c r="F234" s="55"/>
      <c r="G234" s="55"/>
      <c r="H234" s="55"/>
      <c r="I234" s="55"/>
      <c r="J234" s="55"/>
      <c r="K234" s="55"/>
      <c r="L234" s="56"/>
      <c r="M234" s="1"/>
      <c r="N234" s="1"/>
      <c r="O234" s="1"/>
    </row>
    <row r="235" spans="1:15" ht="12.75" customHeight="1">
      <c r="A235" s="64" t="s">
        <v>243</v>
      </c>
      <c r="B235" s="1"/>
      <c r="C235" s="55"/>
      <c r="D235" s="55"/>
      <c r="E235" s="55"/>
      <c r="F235" s="55"/>
      <c r="G235" s="55"/>
      <c r="H235" s="55"/>
      <c r="I235" s="55"/>
      <c r="J235" s="55"/>
      <c r="K235" s="55"/>
      <c r="L235" s="56"/>
      <c r="M235" s="1"/>
      <c r="N235" s="1"/>
      <c r="O235" s="1"/>
    </row>
    <row r="236" spans="1:15" ht="12.75" customHeight="1">
      <c r="A236" s="64" t="s">
        <v>244</v>
      </c>
      <c r="B236" s="1"/>
      <c r="C236" s="55"/>
      <c r="D236" s="55"/>
      <c r="E236" s="55"/>
      <c r="F236" s="55"/>
      <c r="G236" s="55"/>
      <c r="H236" s="55"/>
      <c r="I236" s="55"/>
      <c r="J236" s="55"/>
      <c r="K236" s="55"/>
      <c r="L236" s="56"/>
      <c r="M236" s="1"/>
      <c r="N236" s="1"/>
      <c r="O236" s="1"/>
    </row>
    <row r="237" spans="1:15" ht="12.75" customHeight="1">
      <c r="A237" s="64" t="s">
        <v>245</v>
      </c>
      <c r="B237" s="1"/>
      <c r="C237" s="55"/>
      <c r="D237" s="55"/>
      <c r="E237" s="55"/>
      <c r="F237" s="55"/>
      <c r="G237" s="55"/>
      <c r="H237" s="55"/>
      <c r="I237" s="55"/>
      <c r="J237" s="55"/>
      <c r="K237" s="55"/>
      <c r="L237" s="56"/>
      <c r="M237" s="1"/>
      <c r="N237" s="1"/>
      <c r="O237" s="1"/>
    </row>
    <row r="238" spans="1:15" ht="12.75" customHeight="1">
      <c r="A238" s="64" t="s">
        <v>246</v>
      </c>
      <c r="B238" s="1"/>
      <c r="C238" s="55"/>
      <c r="D238" s="55"/>
      <c r="E238" s="55"/>
      <c r="F238" s="55"/>
      <c r="G238" s="55"/>
      <c r="H238" s="55"/>
      <c r="I238" s="55"/>
      <c r="J238" s="55"/>
      <c r="K238" s="55"/>
      <c r="L238" s="56"/>
      <c r="M238" s="1"/>
      <c r="N238" s="1"/>
      <c r="O238" s="1"/>
    </row>
    <row r="239" spans="1:15" ht="12.75" customHeight="1">
      <c r="A239" s="64" t="s">
        <v>247</v>
      </c>
      <c r="B239" s="1"/>
      <c r="C239" s="55"/>
      <c r="D239" s="55"/>
      <c r="E239" s="55"/>
      <c r="F239" s="55"/>
      <c r="G239" s="55"/>
      <c r="H239" s="55"/>
      <c r="I239" s="55"/>
      <c r="J239" s="55"/>
      <c r="K239" s="55"/>
      <c r="L239" s="56"/>
      <c r="M239" s="1"/>
      <c r="N239" s="1"/>
      <c r="O239" s="1"/>
    </row>
    <row r="240" spans="1:15" ht="12.75" customHeight="1">
      <c r="A240" s="64" t="s">
        <v>248</v>
      </c>
      <c r="B240" s="1"/>
      <c r="C240" s="55"/>
      <c r="D240" s="55"/>
      <c r="E240" s="55"/>
      <c r="F240" s="55"/>
      <c r="G240" s="55"/>
      <c r="H240" s="55"/>
      <c r="I240" s="55"/>
      <c r="J240" s="55"/>
      <c r="K240" s="55"/>
      <c r="L240" s="56"/>
      <c r="M240" s="1"/>
      <c r="N240" s="1"/>
      <c r="O240" s="1"/>
    </row>
    <row r="241" spans="1:15" ht="12.75" customHeight="1">
      <c r="A241" s="64" t="s">
        <v>249</v>
      </c>
      <c r="B241" s="1"/>
      <c r="C241" s="55"/>
      <c r="D241" s="55"/>
      <c r="E241" s="55"/>
      <c r="F241" s="55"/>
      <c r="G241" s="55"/>
      <c r="H241" s="55"/>
      <c r="I241" s="55"/>
      <c r="J241" s="55"/>
      <c r="K241" s="55"/>
      <c r="L241" s="56"/>
      <c r="M241" s="1"/>
      <c r="N241" s="1"/>
      <c r="O241" s="1"/>
    </row>
    <row r="242" spans="1:15" ht="12.75" customHeight="1">
      <c r="A242" s="64" t="s">
        <v>250</v>
      </c>
      <c r="B242" s="1"/>
      <c r="C242" s="55"/>
      <c r="D242" s="55"/>
      <c r="E242" s="55"/>
      <c r="F242" s="55"/>
      <c r="G242" s="55"/>
      <c r="H242" s="55"/>
      <c r="I242" s="55"/>
      <c r="J242" s="55"/>
      <c r="K242" s="55"/>
      <c r="L242" s="56"/>
      <c r="M242" s="1"/>
      <c r="N242" s="1"/>
      <c r="O242" s="1"/>
    </row>
    <row r="243" spans="1:15" ht="12.75" customHeight="1">
      <c r="A243" s="64" t="s">
        <v>251</v>
      </c>
      <c r="B243" s="1"/>
      <c r="C243" s="61"/>
      <c r="D243" s="61"/>
      <c r="E243" s="61"/>
      <c r="F243" s="61"/>
      <c r="G243" s="61"/>
      <c r="H243" s="61"/>
      <c r="I243" s="61"/>
      <c r="J243" s="61"/>
      <c r="K243" s="61"/>
      <c r="L243" s="56"/>
      <c r="M243" s="1"/>
      <c r="N243" s="1"/>
      <c r="O243" s="1"/>
    </row>
    <row r="244" spans="1:15" ht="12.75" customHeight="1">
      <c r="A244" s="1"/>
      <c r="B244" s="1"/>
      <c r="C244" s="55"/>
      <c r="D244" s="55"/>
      <c r="E244" s="55"/>
      <c r="F244" s="55"/>
      <c r="G244" s="55"/>
      <c r="H244" s="55"/>
      <c r="I244" s="55"/>
      <c r="J244" s="55"/>
      <c r="K244" s="55"/>
      <c r="L244" s="56"/>
      <c r="M244" s="1"/>
      <c r="N244" s="1"/>
      <c r="O244" s="1"/>
    </row>
    <row r="245" spans="1:15" ht="12.75" customHeight="1">
      <c r="A245" s="1"/>
      <c r="B245" s="1"/>
      <c r="C245" s="55"/>
      <c r="D245" s="55"/>
      <c r="E245" s="55"/>
      <c r="F245" s="55"/>
      <c r="G245" s="55"/>
      <c r="H245" s="55"/>
      <c r="I245" s="55"/>
      <c r="J245" s="55"/>
      <c r="K245" s="55"/>
      <c r="L245" s="56"/>
      <c r="M245" s="1"/>
      <c r="N245" s="1"/>
      <c r="O245" s="1"/>
    </row>
    <row r="246" spans="1:15" ht="12.75" customHeight="1">
      <c r="A246" s="1"/>
      <c r="B246" s="1"/>
      <c r="C246" s="55"/>
      <c r="D246" s="55"/>
      <c r="E246" s="55"/>
      <c r="F246" s="55"/>
      <c r="G246" s="55"/>
      <c r="H246" s="55"/>
      <c r="I246" s="55"/>
      <c r="J246" s="55"/>
      <c r="K246" s="55"/>
      <c r="L246" s="56"/>
      <c r="M246" s="1"/>
      <c r="N246" s="1"/>
      <c r="O246" s="1"/>
    </row>
    <row r="247" spans="1:15" ht="12.75" customHeight="1">
      <c r="A247" s="1"/>
      <c r="B247" s="1"/>
      <c r="C247" s="55"/>
      <c r="D247" s="55"/>
      <c r="E247" s="55"/>
      <c r="F247" s="55"/>
      <c r="G247" s="55"/>
      <c r="H247" s="55"/>
      <c r="I247" s="55"/>
      <c r="J247" s="55"/>
      <c r="K247" s="55"/>
      <c r="L247" s="56"/>
      <c r="M247" s="1"/>
      <c r="N247" s="1"/>
      <c r="O247" s="1"/>
    </row>
    <row r="248" spans="1:15" ht="12.75" customHeight="1">
      <c r="A248" s="1"/>
      <c r="B248" s="1"/>
      <c r="C248" s="55"/>
      <c r="D248" s="55"/>
      <c r="E248" s="55"/>
      <c r="F248" s="55"/>
      <c r="G248" s="55"/>
      <c r="H248" s="55"/>
      <c r="I248" s="55"/>
      <c r="J248" s="55"/>
      <c r="K248" s="55"/>
      <c r="L248" s="56"/>
      <c r="M248" s="1"/>
      <c r="N248" s="1"/>
      <c r="O248" s="1"/>
    </row>
    <row r="249" spans="1:15" ht="12.75" customHeight="1">
      <c r="A249" s="1"/>
      <c r="B249" s="1"/>
      <c r="C249" s="55"/>
      <c r="D249" s="55"/>
      <c r="E249" s="55"/>
      <c r="F249" s="55"/>
      <c r="G249" s="55"/>
      <c r="H249" s="55"/>
      <c r="I249" s="55"/>
      <c r="J249" s="55"/>
      <c r="K249" s="55"/>
      <c r="L249" s="56"/>
      <c r="M249" s="1"/>
      <c r="N249" s="1"/>
      <c r="O249" s="1"/>
    </row>
    <row r="250" spans="1:15" ht="12.75" customHeight="1">
      <c r="A250" s="1"/>
      <c r="B250" s="1"/>
      <c r="C250" s="55"/>
      <c r="D250" s="55"/>
      <c r="E250" s="55"/>
      <c r="F250" s="55"/>
      <c r="G250" s="55"/>
      <c r="H250" s="55"/>
      <c r="I250" s="55"/>
      <c r="J250" s="55"/>
      <c r="K250" s="55"/>
      <c r="L250" s="56"/>
      <c r="M250" s="1"/>
      <c r="N250" s="1"/>
      <c r="O250" s="1"/>
    </row>
    <row r="251" spans="1:15" ht="12.75" customHeight="1">
      <c r="A251" s="1"/>
      <c r="B251" s="1"/>
      <c r="C251" s="55"/>
      <c r="D251" s="55"/>
      <c r="E251" s="55"/>
      <c r="F251" s="55"/>
      <c r="G251" s="55"/>
      <c r="H251" s="55"/>
      <c r="I251" s="55"/>
      <c r="J251" s="55"/>
      <c r="K251" s="55"/>
      <c r="L251" s="56"/>
      <c r="M251" s="1"/>
      <c r="N251" s="1"/>
      <c r="O251" s="1"/>
    </row>
    <row r="252" spans="1:15" ht="12.75" customHeight="1">
      <c r="A252" s="1"/>
      <c r="B252" s="1"/>
      <c r="C252" s="55"/>
      <c r="D252" s="55"/>
      <c r="E252" s="55"/>
      <c r="F252" s="55"/>
      <c r="G252" s="55"/>
      <c r="H252" s="55"/>
      <c r="I252" s="55"/>
      <c r="J252" s="55"/>
      <c r="K252" s="55"/>
      <c r="L252" s="56"/>
      <c r="M252" s="1"/>
      <c r="N252" s="1"/>
      <c r="O252" s="1"/>
    </row>
    <row r="253" spans="1:15" ht="12.75" customHeight="1">
      <c r="A253" s="1"/>
      <c r="B253" s="1"/>
      <c r="C253" s="55"/>
      <c r="D253" s="55"/>
      <c r="E253" s="55"/>
      <c r="F253" s="55"/>
      <c r="G253" s="55"/>
      <c r="H253" s="55"/>
      <c r="I253" s="55"/>
      <c r="J253" s="55"/>
      <c r="K253" s="55"/>
      <c r="L253" s="56"/>
      <c r="M253" s="1"/>
      <c r="N253" s="1"/>
      <c r="O253" s="1"/>
    </row>
    <row r="254" spans="1:15" ht="12.75" customHeight="1">
      <c r="A254" s="1"/>
      <c r="B254" s="1"/>
      <c r="C254" s="55"/>
      <c r="D254" s="55"/>
      <c r="E254" s="55"/>
      <c r="F254" s="55"/>
      <c r="G254" s="55"/>
      <c r="H254" s="55"/>
      <c r="I254" s="55"/>
      <c r="J254" s="55"/>
      <c r="K254" s="55"/>
      <c r="L254" s="56"/>
      <c r="M254" s="1"/>
      <c r="N254" s="1"/>
      <c r="O254" s="1"/>
    </row>
    <row r="255" spans="1:15" ht="12.75" customHeight="1">
      <c r="A255" s="1"/>
      <c r="B255" s="1"/>
      <c r="C255" s="55"/>
      <c r="D255" s="55"/>
      <c r="E255" s="55"/>
      <c r="F255" s="55"/>
      <c r="G255" s="55"/>
      <c r="H255" s="55"/>
      <c r="I255" s="55"/>
      <c r="J255" s="55"/>
      <c r="K255" s="55"/>
      <c r="L255" s="56"/>
      <c r="M255" s="1"/>
      <c r="N255" s="1"/>
      <c r="O255" s="1"/>
    </row>
    <row r="256" spans="1:15" ht="12.75" customHeight="1">
      <c r="A256" s="1"/>
      <c r="B256" s="1"/>
      <c r="C256" s="55"/>
      <c r="D256" s="55"/>
      <c r="E256" s="55"/>
      <c r="F256" s="55"/>
      <c r="G256" s="55"/>
      <c r="H256" s="55"/>
      <c r="I256" s="55"/>
      <c r="J256" s="55"/>
      <c r="K256" s="55"/>
      <c r="L256" s="56"/>
      <c r="M256" s="1"/>
      <c r="N256" s="1"/>
      <c r="O256" s="1"/>
    </row>
    <row r="257" spans="1:15" ht="12.75" customHeight="1">
      <c r="A257" s="1"/>
      <c r="B257" s="1"/>
      <c r="C257" s="55"/>
      <c r="D257" s="55"/>
      <c r="E257" s="55"/>
      <c r="F257" s="55"/>
      <c r="G257" s="55"/>
      <c r="H257" s="55"/>
      <c r="I257" s="55"/>
      <c r="J257" s="55"/>
      <c r="K257" s="55"/>
      <c r="L257" s="56"/>
      <c r="M257" s="1"/>
      <c r="N257" s="1"/>
      <c r="O257" s="1"/>
    </row>
    <row r="258" spans="1:15" ht="12.75" customHeight="1">
      <c r="A258" s="1"/>
      <c r="B258" s="1"/>
      <c r="C258" s="55"/>
      <c r="D258" s="55"/>
      <c r="E258" s="55"/>
      <c r="F258" s="55"/>
      <c r="G258" s="55"/>
      <c r="H258" s="55"/>
      <c r="I258" s="55"/>
      <c r="J258" s="55"/>
      <c r="K258" s="55"/>
      <c r="L258" s="56"/>
      <c r="M258" s="1"/>
      <c r="N258" s="1"/>
      <c r="O258" s="1"/>
    </row>
    <row r="259" spans="1:15" ht="12.75" customHeight="1">
      <c r="A259" s="1"/>
      <c r="B259" s="1"/>
      <c r="C259" s="55"/>
      <c r="D259" s="55"/>
      <c r="E259" s="55"/>
      <c r="F259" s="55"/>
      <c r="G259" s="55"/>
      <c r="H259" s="55"/>
      <c r="I259" s="55"/>
      <c r="J259" s="55"/>
      <c r="K259" s="55"/>
      <c r="L259" s="56"/>
      <c r="M259" s="1"/>
      <c r="N259" s="1"/>
      <c r="O259" s="1"/>
    </row>
    <row r="260" spans="1:15" ht="12.75" customHeight="1">
      <c r="A260" s="1"/>
      <c r="B260" s="1"/>
      <c r="C260" s="55"/>
      <c r="D260" s="55"/>
      <c r="E260" s="55"/>
      <c r="F260" s="55"/>
      <c r="G260" s="55"/>
      <c r="H260" s="55"/>
      <c r="I260" s="55"/>
      <c r="J260" s="55"/>
      <c r="K260" s="55"/>
      <c r="L260" s="56"/>
      <c r="M260" s="1"/>
      <c r="N260" s="1"/>
      <c r="O260" s="1"/>
    </row>
    <row r="261" spans="1:15" ht="12.75" customHeight="1">
      <c r="A261" s="1"/>
      <c r="B261" s="1"/>
      <c r="C261" s="55"/>
      <c r="D261" s="55"/>
      <c r="E261" s="55"/>
      <c r="F261" s="55"/>
      <c r="G261" s="55"/>
      <c r="H261" s="55"/>
      <c r="I261" s="55"/>
      <c r="J261" s="55"/>
      <c r="K261" s="55"/>
      <c r="L261" s="56"/>
      <c r="M261" s="1"/>
      <c r="N261" s="1"/>
      <c r="O261" s="1"/>
    </row>
    <row r="262" spans="1:15" ht="12.75" customHeight="1">
      <c r="A262" s="1"/>
      <c r="B262" s="1"/>
      <c r="C262" s="55"/>
      <c r="D262" s="55"/>
      <c r="E262" s="55"/>
      <c r="F262" s="55"/>
      <c r="G262" s="55"/>
      <c r="H262" s="55"/>
      <c r="I262" s="55"/>
      <c r="J262" s="55"/>
      <c r="K262" s="55"/>
      <c r="L262" s="56"/>
      <c r="M262" s="1"/>
      <c r="N262" s="1"/>
      <c r="O262" s="1"/>
    </row>
    <row r="263" spans="1:15" ht="12.75" customHeight="1">
      <c r="A263" s="1"/>
      <c r="B263" s="1"/>
      <c r="C263" s="55"/>
      <c r="D263" s="55"/>
      <c r="E263" s="55"/>
      <c r="F263" s="55"/>
      <c r="G263" s="55"/>
      <c r="H263" s="55"/>
      <c r="I263" s="55"/>
      <c r="J263" s="55"/>
      <c r="K263" s="55"/>
      <c r="L263" s="56"/>
      <c r="M263" s="1"/>
      <c r="N263" s="1"/>
      <c r="O263" s="1"/>
    </row>
    <row r="264" spans="1:15" ht="12.75" customHeight="1">
      <c r="A264" s="1"/>
      <c r="B264" s="1"/>
      <c r="C264" s="55"/>
      <c r="D264" s="55"/>
      <c r="E264" s="55"/>
      <c r="F264" s="55"/>
      <c r="G264" s="55"/>
      <c r="H264" s="55"/>
      <c r="I264" s="55"/>
      <c r="J264" s="55"/>
      <c r="K264" s="55"/>
      <c r="L264" s="56"/>
      <c r="M264" s="1"/>
      <c r="N264" s="1"/>
      <c r="O264" s="1"/>
    </row>
    <row r="265" spans="1:15" ht="12.75" customHeight="1">
      <c r="A265" s="1"/>
      <c r="B265" s="1"/>
      <c r="C265" s="55"/>
      <c r="D265" s="55"/>
      <c r="E265" s="55"/>
      <c r="F265" s="55"/>
      <c r="G265" s="55"/>
      <c r="H265" s="55"/>
      <c r="I265" s="55"/>
      <c r="J265" s="55"/>
      <c r="K265" s="55"/>
      <c r="L265" s="56"/>
      <c r="M265" s="1"/>
      <c r="N265" s="1"/>
      <c r="O265" s="1"/>
    </row>
    <row r="266" spans="1:15" ht="12.75" customHeight="1">
      <c r="A266" s="1"/>
      <c r="B266" s="1"/>
      <c r="C266" s="55"/>
      <c r="D266" s="55"/>
      <c r="E266" s="55"/>
      <c r="F266" s="55"/>
      <c r="G266" s="55"/>
      <c r="H266" s="55"/>
      <c r="I266" s="55"/>
      <c r="J266" s="55"/>
      <c r="K266" s="55"/>
      <c r="L266" s="56"/>
      <c r="M266" s="1"/>
      <c r="N266" s="1"/>
      <c r="O266" s="1"/>
    </row>
    <row r="267" spans="1:15" ht="12.75" customHeight="1">
      <c r="A267" s="1"/>
      <c r="B267" s="1"/>
      <c r="C267" s="55"/>
      <c r="D267" s="55"/>
      <c r="E267" s="55"/>
      <c r="F267" s="55"/>
      <c r="G267" s="55"/>
      <c r="H267" s="55"/>
      <c r="I267" s="55"/>
      <c r="J267" s="55"/>
      <c r="K267" s="55"/>
      <c r="L267" s="56"/>
      <c r="M267" s="1"/>
      <c r="N267" s="1"/>
      <c r="O267" s="1"/>
    </row>
    <row r="268" spans="1:15" ht="12.75" customHeight="1">
      <c r="A268" s="1"/>
      <c r="B268" s="1"/>
      <c r="C268" s="55"/>
      <c r="D268" s="55"/>
      <c r="E268" s="55"/>
      <c r="F268" s="55"/>
      <c r="G268" s="55"/>
      <c r="H268" s="55"/>
      <c r="I268" s="55"/>
      <c r="J268" s="55"/>
      <c r="K268" s="55"/>
      <c r="L268" s="56"/>
      <c r="M268" s="1"/>
      <c r="N268" s="1"/>
      <c r="O268" s="1"/>
    </row>
    <row r="269" spans="1:15" ht="12.75" customHeight="1">
      <c r="A269" s="1"/>
      <c r="B269" s="1"/>
      <c r="C269" s="55"/>
      <c r="D269" s="55"/>
      <c r="E269" s="55"/>
      <c r="F269" s="55"/>
      <c r="G269" s="55"/>
      <c r="H269" s="55"/>
      <c r="I269" s="55"/>
      <c r="J269" s="55"/>
      <c r="K269" s="55"/>
      <c r="L269" s="56"/>
      <c r="M269" s="1"/>
      <c r="N269" s="1"/>
      <c r="O269" s="1"/>
    </row>
    <row r="270" spans="1:15" ht="12.75" customHeight="1">
      <c r="A270" s="1"/>
      <c r="B270" s="1"/>
      <c r="C270" s="55"/>
      <c r="D270" s="55"/>
      <c r="E270" s="55"/>
      <c r="F270" s="55"/>
      <c r="G270" s="55"/>
      <c r="H270" s="55"/>
      <c r="I270" s="55"/>
      <c r="J270" s="55"/>
      <c r="K270" s="55"/>
      <c r="L270" s="56"/>
      <c r="M270" s="1"/>
      <c r="N270" s="1"/>
      <c r="O270" s="1"/>
    </row>
    <row r="271" spans="1:15" ht="12.75" customHeight="1">
      <c r="A271" s="1"/>
      <c r="B271" s="1"/>
      <c r="C271" s="55"/>
      <c r="D271" s="55"/>
      <c r="E271" s="55"/>
      <c r="F271" s="55"/>
      <c r="G271" s="55"/>
      <c r="H271" s="55"/>
      <c r="I271" s="55"/>
      <c r="J271" s="55"/>
      <c r="K271" s="55"/>
      <c r="L271" s="56"/>
      <c r="M271" s="1"/>
      <c r="N271" s="1"/>
      <c r="O271" s="1"/>
    </row>
    <row r="272" spans="1:15" ht="12.75" customHeight="1">
      <c r="A272" s="1"/>
      <c r="B272" s="1"/>
      <c r="C272" s="55"/>
      <c r="D272" s="55"/>
      <c r="E272" s="55"/>
      <c r="F272" s="55"/>
      <c r="G272" s="55"/>
      <c r="H272" s="55"/>
      <c r="I272" s="55"/>
      <c r="J272" s="55"/>
      <c r="K272" s="55"/>
      <c r="L272" s="56"/>
      <c r="M272" s="1"/>
      <c r="N272" s="1"/>
      <c r="O272" s="1"/>
    </row>
    <row r="273" spans="1:15" ht="12.75" customHeight="1">
      <c r="A273" s="1"/>
      <c r="B273" s="1"/>
      <c r="C273" s="55"/>
      <c r="D273" s="55"/>
      <c r="E273" s="55"/>
      <c r="F273" s="55"/>
      <c r="G273" s="55"/>
      <c r="H273" s="55"/>
      <c r="I273" s="55"/>
      <c r="J273" s="55"/>
      <c r="K273" s="55"/>
      <c r="L273" s="56"/>
      <c r="M273" s="1"/>
      <c r="N273" s="1"/>
      <c r="O273" s="1"/>
    </row>
    <row r="274" spans="1:15" ht="12.75" customHeight="1">
      <c r="A274" s="1"/>
      <c r="B274" s="1"/>
      <c r="C274" s="55"/>
      <c r="D274" s="55"/>
      <c r="E274" s="55"/>
      <c r="F274" s="55"/>
      <c r="G274" s="55"/>
      <c r="H274" s="55"/>
      <c r="I274" s="55"/>
      <c r="J274" s="55"/>
      <c r="K274" s="55"/>
      <c r="L274" s="56"/>
      <c r="M274" s="1"/>
      <c r="N274" s="1"/>
      <c r="O274" s="1"/>
    </row>
    <row r="275" spans="1:15" ht="12.75" customHeight="1">
      <c r="A275" s="1"/>
      <c r="B275" s="1"/>
      <c r="C275" s="55"/>
      <c r="D275" s="55"/>
      <c r="E275" s="55"/>
      <c r="F275" s="55"/>
      <c r="G275" s="55"/>
      <c r="H275" s="55"/>
      <c r="I275" s="55"/>
      <c r="J275" s="55"/>
      <c r="K275" s="55"/>
      <c r="L275" s="56"/>
      <c r="M275" s="1"/>
      <c r="N275" s="1"/>
      <c r="O275" s="1"/>
    </row>
    <row r="276" spans="1:15" ht="12.75" customHeight="1">
      <c r="A276" s="1"/>
      <c r="B276" s="1"/>
      <c r="C276" s="55"/>
      <c r="D276" s="55"/>
      <c r="E276" s="55"/>
      <c r="F276" s="55"/>
      <c r="G276" s="55"/>
      <c r="H276" s="55"/>
      <c r="I276" s="55"/>
      <c r="J276" s="55"/>
      <c r="K276" s="55"/>
      <c r="L276" s="56"/>
      <c r="M276" s="1"/>
      <c r="N276" s="1"/>
      <c r="O276" s="1"/>
    </row>
    <row r="277" spans="1:15" ht="12.75" customHeight="1">
      <c r="A277" s="1"/>
      <c r="B277" s="1"/>
      <c r="C277" s="55"/>
      <c r="D277" s="55"/>
      <c r="E277" s="55"/>
      <c r="F277" s="55"/>
      <c r="G277" s="55"/>
      <c r="H277" s="55"/>
      <c r="I277" s="55"/>
      <c r="J277" s="55"/>
      <c r="K277" s="55"/>
      <c r="L277" s="56"/>
      <c r="M277" s="1"/>
      <c r="N277" s="1"/>
      <c r="O277" s="1"/>
    </row>
    <row r="278" spans="1:15" ht="12.75" customHeight="1">
      <c r="A278" s="1"/>
      <c r="B278" s="1"/>
      <c r="C278" s="55"/>
      <c r="D278" s="55"/>
      <c r="E278" s="55"/>
      <c r="F278" s="55"/>
      <c r="G278" s="55"/>
      <c r="H278" s="55"/>
      <c r="I278" s="55"/>
      <c r="J278" s="55"/>
      <c r="K278" s="55"/>
      <c r="L278" s="56"/>
      <c r="M278" s="1"/>
      <c r="N278" s="1"/>
      <c r="O278" s="1"/>
    </row>
    <row r="279" spans="1:15" ht="12.75" customHeight="1">
      <c r="A279" s="1"/>
      <c r="B279" s="1"/>
      <c r="C279" s="55"/>
      <c r="D279" s="55"/>
      <c r="E279" s="55"/>
      <c r="F279" s="55"/>
      <c r="G279" s="55"/>
      <c r="H279" s="55"/>
      <c r="I279" s="55"/>
      <c r="J279" s="55"/>
      <c r="K279" s="55"/>
      <c r="L279" s="56"/>
      <c r="M279" s="1"/>
      <c r="N279" s="1"/>
      <c r="O279" s="1"/>
    </row>
    <row r="280" spans="1:15" ht="12.75" customHeight="1">
      <c r="A280" s="1"/>
      <c r="B280" s="1"/>
      <c r="C280" s="55"/>
      <c r="D280" s="55"/>
      <c r="E280" s="55"/>
      <c r="F280" s="55"/>
      <c r="G280" s="55"/>
      <c r="H280" s="55"/>
      <c r="I280" s="55"/>
      <c r="J280" s="55"/>
      <c r="K280" s="55"/>
      <c r="L280" s="56"/>
      <c r="M280" s="1"/>
      <c r="N280" s="1"/>
      <c r="O280" s="1"/>
    </row>
    <row r="281" spans="1:15" ht="12.75" customHeight="1">
      <c r="A281" s="1"/>
      <c r="B281" s="1"/>
      <c r="C281" s="55"/>
      <c r="D281" s="55"/>
      <c r="E281" s="55"/>
      <c r="F281" s="55"/>
      <c r="G281" s="55"/>
      <c r="H281" s="55"/>
      <c r="I281" s="55"/>
      <c r="J281" s="55"/>
      <c r="K281" s="55"/>
      <c r="L281" s="56"/>
      <c r="M281" s="1"/>
      <c r="N281" s="1"/>
      <c r="O281" s="1"/>
    </row>
    <row r="282" spans="1:15" ht="12.75" customHeight="1">
      <c r="A282" s="1"/>
      <c r="B282" s="1"/>
      <c r="C282" s="55"/>
      <c r="D282" s="55"/>
      <c r="E282" s="55"/>
      <c r="F282" s="55"/>
      <c r="G282" s="55"/>
      <c r="H282" s="55"/>
      <c r="I282" s="55"/>
      <c r="J282" s="55"/>
      <c r="K282" s="55"/>
      <c r="L282" s="56"/>
      <c r="M282" s="1"/>
      <c r="N282" s="1"/>
      <c r="O282" s="1"/>
    </row>
    <row r="283" spans="1:15" ht="12.75" customHeight="1">
      <c r="A283" s="1"/>
      <c r="B283" s="1"/>
      <c r="C283" s="55"/>
      <c r="D283" s="55"/>
      <c r="E283" s="55"/>
      <c r="F283" s="55"/>
      <c r="G283" s="55"/>
      <c r="H283" s="55"/>
      <c r="I283" s="55"/>
      <c r="J283" s="55"/>
      <c r="K283" s="55"/>
      <c r="L283" s="56"/>
      <c r="M283" s="1"/>
      <c r="N283" s="1"/>
      <c r="O283" s="1"/>
    </row>
    <row r="284" spans="1:15" ht="12.75" customHeight="1">
      <c r="A284" s="1"/>
      <c r="B284" s="1"/>
      <c r="C284" s="55"/>
      <c r="D284" s="55"/>
      <c r="E284" s="55"/>
      <c r="F284" s="55"/>
      <c r="G284" s="55"/>
      <c r="H284" s="55"/>
      <c r="I284" s="55"/>
      <c r="J284" s="55"/>
      <c r="K284" s="55"/>
      <c r="L284" s="56"/>
      <c r="M284" s="1"/>
      <c r="N284" s="1"/>
      <c r="O284" s="1"/>
    </row>
    <row r="285" spans="1:15" ht="12.75" customHeight="1">
      <c r="A285" s="1"/>
      <c r="B285" s="1"/>
      <c r="C285" s="55"/>
      <c r="D285" s="55"/>
      <c r="E285" s="55"/>
      <c r="F285" s="55"/>
      <c r="G285" s="55"/>
      <c r="H285" s="55"/>
      <c r="I285" s="55"/>
      <c r="J285" s="55"/>
      <c r="K285" s="55"/>
      <c r="L285" s="56"/>
      <c r="M285" s="1"/>
      <c r="N285" s="1"/>
      <c r="O285" s="1"/>
    </row>
    <row r="286" spans="1:15" ht="12.75" customHeight="1">
      <c r="A286" s="1"/>
      <c r="B286" s="1"/>
      <c r="C286" s="55"/>
      <c r="D286" s="55"/>
      <c r="E286" s="55"/>
      <c r="F286" s="55"/>
      <c r="G286" s="55"/>
      <c r="H286" s="55"/>
      <c r="I286" s="55"/>
      <c r="J286" s="55"/>
      <c r="K286" s="55"/>
      <c r="L286" s="56"/>
      <c r="M286" s="1"/>
      <c r="N286" s="1"/>
      <c r="O286" s="1"/>
    </row>
    <row r="287" spans="1:15" ht="12.75" customHeight="1">
      <c r="A287" s="1"/>
      <c r="B287" s="1"/>
      <c r="C287" s="55"/>
      <c r="D287" s="55"/>
      <c r="E287" s="55"/>
      <c r="F287" s="55"/>
      <c r="G287" s="55"/>
      <c r="H287" s="55"/>
      <c r="I287" s="55"/>
      <c r="J287" s="55"/>
      <c r="K287" s="55"/>
      <c r="L287" s="56"/>
      <c r="M287" s="1"/>
      <c r="N287" s="1"/>
      <c r="O287" s="1"/>
    </row>
    <row r="288" spans="1:15" ht="12.75" customHeight="1">
      <c r="A288" s="1"/>
      <c r="B288" s="1"/>
      <c r="C288" s="55"/>
      <c r="D288" s="55"/>
      <c r="E288" s="55"/>
      <c r="F288" s="55"/>
      <c r="G288" s="55"/>
      <c r="H288" s="55"/>
      <c r="I288" s="55"/>
      <c r="J288" s="55"/>
      <c r="K288" s="55"/>
      <c r="L288" s="56"/>
      <c r="M288" s="1"/>
      <c r="N288" s="1"/>
      <c r="O288" s="1"/>
    </row>
    <row r="289" spans="1:15" ht="12.75" customHeight="1">
      <c r="A289" s="1"/>
      <c r="B289" s="1"/>
      <c r="C289" s="55"/>
      <c r="D289" s="55"/>
      <c r="E289" s="55"/>
      <c r="F289" s="55"/>
      <c r="G289" s="55"/>
      <c r="H289" s="55"/>
      <c r="I289" s="55"/>
      <c r="J289" s="55"/>
      <c r="K289" s="55"/>
      <c r="L289" s="56"/>
      <c r="M289" s="1"/>
      <c r="N289" s="1"/>
      <c r="O289" s="1"/>
    </row>
    <row r="290" spans="1:15" ht="12.75" customHeight="1">
      <c r="A290" s="1"/>
      <c r="B290" s="1"/>
      <c r="C290" s="55"/>
      <c r="D290" s="55"/>
      <c r="E290" s="55"/>
      <c r="F290" s="55"/>
      <c r="G290" s="55"/>
      <c r="H290" s="55"/>
      <c r="I290" s="55"/>
      <c r="J290" s="55"/>
      <c r="K290" s="55"/>
      <c r="L290" s="56"/>
      <c r="M290" s="1"/>
      <c r="N290" s="1"/>
      <c r="O290" s="1"/>
    </row>
    <row r="291" spans="1:15" ht="12.75" customHeight="1">
      <c r="A291" s="1"/>
      <c r="B291" s="1"/>
      <c r="C291" s="61"/>
      <c r="D291" s="61"/>
      <c r="E291" s="61"/>
      <c r="F291" s="61"/>
      <c r="G291" s="61"/>
      <c r="H291" s="61"/>
      <c r="I291" s="61"/>
      <c r="J291" s="61"/>
      <c r="K291" s="61"/>
      <c r="L291" s="56"/>
      <c r="M291" s="1"/>
      <c r="N291" s="1"/>
      <c r="O291" s="1"/>
    </row>
    <row r="292" spans="1:15" ht="12.75" customHeight="1">
      <c r="A292" s="1"/>
      <c r="B292" s="1"/>
      <c r="C292" s="55"/>
      <c r="D292" s="55"/>
      <c r="E292" s="55"/>
      <c r="F292" s="55"/>
      <c r="G292" s="55"/>
      <c r="H292" s="55"/>
      <c r="I292" s="55"/>
      <c r="J292" s="55"/>
      <c r="K292" s="55"/>
      <c r="L292" s="56"/>
      <c r="M292" s="1"/>
      <c r="N292" s="1"/>
      <c r="O292" s="1"/>
    </row>
    <row r="293" spans="1:15" ht="12.75" customHeight="1">
      <c r="A293" s="1"/>
      <c r="B293" s="1"/>
      <c r="C293" s="55"/>
      <c r="D293" s="55"/>
      <c r="E293" s="55"/>
      <c r="F293" s="55"/>
      <c r="G293" s="55"/>
      <c r="H293" s="55"/>
      <c r="I293" s="55"/>
      <c r="J293" s="55"/>
      <c r="K293" s="55"/>
      <c r="L293" s="56"/>
      <c r="M293" s="1"/>
      <c r="N293" s="1"/>
      <c r="O293" s="1"/>
    </row>
    <row r="294" spans="1:15" ht="12.75" customHeight="1">
      <c r="A294" s="1"/>
      <c r="B294" s="1"/>
      <c r="C294" s="55"/>
      <c r="D294" s="55"/>
      <c r="E294" s="55"/>
      <c r="F294" s="55"/>
      <c r="G294" s="55"/>
      <c r="H294" s="55"/>
      <c r="I294" s="55"/>
      <c r="J294" s="55"/>
      <c r="K294" s="55"/>
      <c r="L294" s="56"/>
      <c r="M294" s="1"/>
      <c r="N294" s="1"/>
      <c r="O294" s="1"/>
    </row>
    <row r="295" spans="1:15" ht="12.75" customHeight="1">
      <c r="A295" s="1"/>
      <c r="B295" s="1"/>
      <c r="C295" s="55"/>
      <c r="D295" s="55"/>
      <c r="E295" s="55"/>
      <c r="F295" s="55"/>
      <c r="G295" s="55"/>
      <c r="H295" s="55"/>
      <c r="I295" s="55"/>
      <c r="J295" s="55"/>
      <c r="K295" s="55"/>
      <c r="L295" s="56"/>
      <c r="M295" s="1"/>
      <c r="N295" s="1"/>
      <c r="O295" s="1"/>
    </row>
    <row r="296" spans="1:15" ht="12.75" customHeight="1">
      <c r="A296" s="1"/>
      <c r="B296" s="1"/>
      <c r="C296" s="55"/>
      <c r="D296" s="55"/>
      <c r="E296" s="55"/>
      <c r="F296" s="55"/>
      <c r="G296" s="55"/>
      <c r="H296" s="55"/>
      <c r="I296" s="55"/>
      <c r="J296" s="55"/>
      <c r="K296" s="55"/>
      <c r="L296" s="56"/>
      <c r="M296" s="1"/>
      <c r="N296" s="1"/>
      <c r="O296" s="1"/>
    </row>
    <row r="297" spans="1:15" ht="12.75" customHeight="1">
      <c r="A297" s="1"/>
      <c r="B297" s="1"/>
      <c r="C297" s="55"/>
      <c r="D297" s="55"/>
      <c r="E297" s="55"/>
      <c r="F297" s="55"/>
      <c r="G297" s="55"/>
      <c r="H297" s="55"/>
      <c r="I297" s="55"/>
      <c r="J297" s="55"/>
      <c r="K297" s="55"/>
      <c r="L297" s="56"/>
      <c r="M297" s="1"/>
      <c r="N297" s="1"/>
      <c r="O297" s="1"/>
    </row>
    <row r="298" spans="1:15" ht="12.75" customHeight="1">
      <c r="A298" s="1"/>
      <c r="B298" s="1"/>
      <c r="C298" s="55"/>
      <c r="D298" s="55"/>
      <c r="E298" s="55"/>
      <c r="F298" s="55"/>
      <c r="G298" s="55"/>
      <c r="H298" s="55"/>
      <c r="I298" s="55"/>
      <c r="J298" s="55"/>
      <c r="K298" s="55"/>
      <c r="L298" s="56"/>
      <c r="M298" s="1"/>
      <c r="N298" s="1"/>
      <c r="O298" s="1"/>
    </row>
    <row r="299" spans="1:15" ht="12.75" customHeight="1">
      <c r="A299" s="1"/>
      <c r="B299" s="1"/>
      <c r="C299" s="55"/>
      <c r="D299" s="55"/>
      <c r="E299" s="55"/>
      <c r="F299" s="55"/>
      <c r="G299" s="55"/>
      <c r="H299" s="55"/>
      <c r="I299" s="55"/>
      <c r="J299" s="55"/>
      <c r="K299" s="55"/>
      <c r="L299" s="56"/>
      <c r="M299" s="1"/>
      <c r="N299" s="1"/>
      <c r="O299" s="1"/>
    </row>
    <row r="300" spans="1:15" ht="12.75" customHeight="1">
      <c r="A300" s="1"/>
      <c r="B300" s="1"/>
      <c r="C300" s="55"/>
      <c r="D300" s="55"/>
      <c r="E300" s="55"/>
      <c r="F300" s="55"/>
      <c r="G300" s="55"/>
      <c r="H300" s="55"/>
      <c r="I300" s="55"/>
      <c r="J300" s="55"/>
      <c r="K300" s="55"/>
      <c r="L300" s="56"/>
      <c r="M300" s="1"/>
      <c r="N300" s="1"/>
      <c r="O300" s="1"/>
    </row>
    <row r="301" spans="1:15" ht="12.75" customHeight="1">
      <c r="A301" s="1"/>
      <c r="B301" s="1"/>
      <c r="C301" s="55"/>
      <c r="D301" s="55"/>
      <c r="E301" s="55"/>
      <c r="F301" s="55"/>
      <c r="G301" s="55"/>
      <c r="H301" s="55"/>
      <c r="I301" s="55"/>
      <c r="J301" s="55"/>
      <c r="K301" s="55"/>
      <c r="L301" s="56"/>
      <c r="M301" s="1"/>
      <c r="N301" s="1"/>
      <c r="O301" s="1"/>
    </row>
    <row r="302" spans="1:15" ht="12.75" customHeight="1">
      <c r="A302" s="1"/>
      <c r="B302" s="1"/>
      <c r="C302" s="55"/>
      <c r="D302" s="55"/>
      <c r="E302" s="55"/>
      <c r="F302" s="55"/>
      <c r="G302" s="55"/>
      <c r="H302" s="55"/>
      <c r="I302" s="55"/>
      <c r="J302" s="55"/>
      <c r="K302" s="55"/>
      <c r="L302" s="56"/>
      <c r="M302" s="1"/>
      <c r="N302" s="1"/>
      <c r="O302" s="1"/>
    </row>
    <row r="303" spans="1:15" ht="12.75" customHeight="1">
      <c r="A303" s="1"/>
      <c r="B303" s="1"/>
      <c r="C303" s="55"/>
      <c r="D303" s="55"/>
      <c r="E303" s="55"/>
      <c r="F303" s="55"/>
      <c r="G303" s="55"/>
      <c r="H303" s="55"/>
      <c r="I303" s="55"/>
      <c r="J303" s="55"/>
      <c r="K303" s="55"/>
      <c r="L303" s="56"/>
      <c r="M303" s="1"/>
      <c r="N303" s="1"/>
      <c r="O303" s="1"/>
    </row>
    <row r="304" spans="1:15" ht="12.75" customHeight="1">
      <c r="A304" s="1"/>
      <c r="B304" s="1"/>
      <c r="C304" s="55"/>
      <c r="D304" s="55"/>
      <c r="E304" s="55"/>
      <c r="F304" s="55"/>
      <c r="G304" s="55"/>
      <c r="H304" s="55"/>
      <c r="I304" s="55"/>
      <c r="J304" s="55"/>
      <c r="K304" s="55"/>
      <c r="L304" s="56"/>
      <c r="M304" s="1"/>
      <c r="N304" s="1"/>
      <c r="O304" s="1"/>
    </row>
    <row r="305" spans="1:15" ht="12.75" customHeight="1">
      <c r="A305" s="1"/>
      <c r="B305" s="1"/>
      <c r="C305" s="55"/>
      <c r="D305" s="55"/>
      <c r="E305" s="55"/>
      <c r="F305" s="55"/>
      <c r="G305" s="55"/>
      <c r="H305" s="55"/>
      <c r="I305" s="55"/>
      <c r="J305" s="55"/>
      <c r="K305" s="55"/>
      <c r="L305" s="56"/>
      <c r="M305" s="1"/>
      <c r="N305" s="1"/>
      <c r="O305" s="1"/>
    </row>
    <row r="306" spans="1:15" ht="12.75" customHeight="1">
      <c r="A306" s="1"/>
      <c r="B306" s="1"/>
      <c r="C306" s="55"/>
      <c r="D306" s="55"/>
      <c r="E306" s="55"/>
      <c r="F306" s="55"/>
      <c r="G306" s="55"/>
      <c r="H306" s="55"/>
      <c r="I306" s="55"/>
      <c r="J306" s="55"/>
      <c r="K306" s="55"/>
      <c r="L306" s="56"/>
      <c r="M306" s="1"/>
      <c r="N306" s="1"/>
      <c r="O306" s="1"/>
    </row>
    <row r="307" spans="1:15" ht="12.75" customHeight="1">
      <c r="A307" s="1"/>
      <c r="B307" s="1"/>
      <c r="C307" s="55"/>
      <c r="D307" s="55"/>
      <c r="E307" s="55"/>
      <c r="F307" s="55"/>
      <c r="G307" s="55"/>
      <c r="H307" s="55"/>
      <c r="I307" s="55"/>
      <c r="J307" s="55"/>
      <c r="K307" s="55"/>
      <c r="L307" s="56"/>
      <c r="M307" s="1"/>
      <c r="N307" s="1"/>
      <c r="O307" s="1"/>
    </row>
    <row r="308" spans="1:15" ht="12.75" customHeight="1">
      <c r="A308" s="1"/>
      <c r="B308" s="1"/>
      <c r="C308" s="55"/>
      <c r="D308" s="55"/>
      <c r="E308" s="55"/>
      <c r="F308" s="55"/>
      <c r="G308" s="55"/>
      <c r="H308" s="55"/>
      <c r="I308" s="55"/>
      <c r="J308" s="55"/>
      <c r="K308" s="55"/>
      <c r="L308" s="56"/>
      <c r="M308" s="1"/>
      <c r="N308" s="1"/>
      <c r="O308" s="1"/>
    </row>
    <row r="309" spans="1:15" ht="12.75" customHeight="1">
      <c r="A309" s="1"/>
      <c r="B309" s="1"/>
      <c r="C309" s="55"/>
      <c r="D309" s="55"/>
      <c r="E309" s="55"/>
      <c r="F309" s="55"/>
      <c r="G309" s="55"/>
      <c r="H309" s="55"/>
      <c r="I309" s="55"/>
      <c r="J309" s="55"/>
      <c r="K309" s="55"/>
      <c r="L309" s="56"/>
      <c r="M309" s="1"/>
      <c r="N309" s="1"/>
      <c r="O309" s="1"/>
    </row>
    <row r="310" spans="1:15" ht="12.75" customHeight="1">
      <c r="A310" s="1"/>
      <c r="B310" s="1"/>
      <c r="C310" s="55"/>
      <c r="D310" s="55"/>
      <c r="E310" s="55"/>
      <c r="F310" s="55"/>
      <c r="G310" s="55"/>
      <c r="H310" s="55"/>
      <c r="I310" s="55"/>
      <c r="J310" s="55"/>
      <c r="K310" s="55"/>
      <c r="L310" s="56"/>
      <c r="M310" s="1"/>
      <c r="N310" s="1"/>
      <c r="O310" s="1"/>
    </row>
    <row r="311" spans="1:15" ht="12.75" customHeight="1">
      <c r="A311" s="1"/>
      <c r="B311" s="1"/>
      <c r="C311" s="55"/>
      <c r="D311" s="55"/>
      <c r="E311" s="55"/>
      <c r="F311" s="55"/>
      <c r="G311" s="55"/>
      <c r="H311" s="55"/>
      <c r="I311" s="55"/>
      <c r="J311" s="55"/>
      <c r="K311" s="55"/>
      <c r="L311" s="56"/>
      <c r="M311" s="1"/>
      <c r="N311" s="1"/>
      <c r="O311" s="1"/>
    </row>
    <row r="312" spans="1:15" ht="12.75" customHeight="1">
      <c r="A312" s="1"/>
      <c r="B312" s="1"/>
      <c r="C312" s="55"/>
      <c r="D312" s="55"/>
      <c r="E312" s="55"/>
      <c r="F312" s="55"/>
      <c r="G312" s="55"/>
      <c r="H312" s="55"/>
      <c r="I312" s="55"/>
      <c r="J312" s="55"/>
      <c r="K312" s="55"/>
      <c r="L312" s="56"/>
      <c r="M312" s="1"/>
      <c r="N312" s="1"/>
      <c r="O312" s="1"/>
    </row>
    <row r="313" spans="1:15" ht="12.75" customHeight="1">
      <c r="A313" s="1"/>
      <c r="B313" s="1"/>
      <c r="C313" s="55"/>
      <c r="D313" s="55"/>
      <c r="E313" s="55"/>
      <c r="F313" s="55"/>
      <c r="G313" s="55"/>
      <c r="H313" s="55"/>
      <c r="I313" s="55"/>
      <c r="J313" s="55"/>
      <c r="K313" s="55"/>
      <c r="L313" s="56"/>
      <c r="M313" s="1"/>
      <c r="N313" s="1"/>
      <c r="O313" s="1"/>
    </row>
    <row r="314" spans="1:15" ht="12.75" customHeight="1">
      <c r="A314" s="1"/>
      <c r="B314" s="1"/>
      <c r="C314" s="55"/>
      <c r="D314" s="55"/>
      <c r="E314" s="55"/>
      <c r="F314" s="55"/>
      <c r="G314" s="55"/>
      <c r="H314" s="55"/>
      <c r="I314" s="55"/>
      <c r="J314" s="55"/>
      <c r="K314" s="55"/>
      <c r="L314" s="56"/>
      <c r="M314" s="1"/>
      <c r="N314" s="1"/>
      <c r="O314" s="1"/>
    </row>
    <row r="315" spans="1:15" ht="12.75" customHeight="1">
      <c r="A315" s="1"/>
      <c r="B315" s="1"/>
      <c r="C315" s="55"/>
      <c r="D315" s="55"/>
      <c r="E315" s="55"/>
      <c r="F315" s="55"/>
      <c r="G315" s="55"/>
      <c r="H315" s="55"/>
      <c r="I315" s="55"/>
      <c r="J315" s="55"/>
      <c r="K315" s="55"/>
      <c r="L315" s="56"/>
      <c r="M315" s="1"/>
      <c r="N315" s="1"/>
      <c r="O315" s="1"/>
    </row>
    <row r="316" spans="1:15" ht="12.75" customHeight="1">
      <c r="A316" s="1"/>
      <c r="B316" s="1"/>
      <c r="C316" s="55"/>
      <c r="D316" s="55"/>
      <c r="E316" s="55"/>
      <c r="F316" s="55"/>
      <c r="G316" s="55"/>
      <c r="H316" s="55"/>
      <c r="I316" s="55"/>
      <c r="J316" s="55"/>
      <c r="K316" s="55"/>
      <c r="L316" s="56"/>
      <c r="M316" s="1"/>
      <c r="N316" s="1"/>
      <c r="O316" s="1"/>
    </row>
    <row r="317" spans="1:15" ht="12.75" customHeight="1">
      <c r="A317" s="1"/>
      <c r="B317" s="1"/>
      <c r="C317" s="55"/>
      <c r="D317" s="55"/>
      <c r="E317" s="55"/>
      <c r="F317" s="55"/>
      <c r="G317" s="55"/>
      <c r="H317" s="55"/>
      <c r="I317" s="55"/>
      <c r="J317" s="55"/>
      <c r="K317" s="55"/>
      <c r="L317" s="56"/>
      <c r="M317" s="1"/>
      <c r="N317" s="1"/>
      <c r="O317" s="1"/>
    </row>
    <row r="318" spans="1:15" ht="12.75" customHeight="1">
      <c r="A318" s="1"/>
      <c r="B318" s="1"/>
      <c r="C318" s="55"/>
      <c r="D318" s="55"/>
      <c r="E318" s="55"/>
      <c r="F318" s="55"/>
      <c r="G318" s="55"/>
      <c r="H318" s="55"/>
      <c r="I318" s="55"/>
      <c r="J318" s="55"/>
      <c r="K318" s="55"/>
      <c r="L318" s="56"/>
      <c r="M318" s="1"/>
      <c r="N318" s="1"/>
      <c r="O318" s="1"/>
    </row>
    <row r="319" spans="1:15" ht="12.75" customHeight="1">
      <c r="A319" s="1"/>
      <c r="B319" s="1"/>
      <c r="C319" s="55"/>
      <c r="D319" s="55"/>
      <c r="E319" s="55"/>
      <c r="F319" s="55"/>
      <c r="G319" s="55"/>
      <c r="H319" s="55"/>
      <c r="I319" s="55"/>
      <c r="J319" s="55"/>
      <c r="K319" s="55"/>
      <c r="L319" s="56"/>
      <c r="M319" s="1"/>
      <c r="N319" s="1"/>
      <c r="O319" s="1"/>
    </row>
    <row r="320" spans="1:15" ht="12.75" customHeight="1">
      <c r="A320" s="1"/>
      <c r="B320" s="1"/>
      <c r="C320" s="55"/>
      <c r="D320" s="55"/>
      <c r="E320" s="55"/>
      <c r="F320" s="55"/>
      <c r="G320" s="55"/>
      <c r="H320" s="55"/>
      <c r="I320" s="55"/>
      <c r="J320" s="55"/>
      <c r="K320" s="55"/>
      <c r="L320" s="56"/>
      <c r="M320" s="1"/>
      <c r="N320" s="1"/>
      <c r="O320" s="1"/>
    </row>
    <row r="321" spans="1:15" ht="12.75" customHeight="1">
      <c r="A321" s="1"/>
      <c r="B321" s="1"/>
      <c r="C321" s="55"/>
      <c r="D321" s="55"/>
      <c r="E321" s="55"/>
      <c r="F321" s="55"/>
      <c r="G321" s="55"/>
      <c r="H321" s="55"/>
      <c r="I321" s="55"/>
      <c r="J321" s="55"/>
      <c r="K321" s="55"/>
      <c r="L321" s="56"/>
      <c r="M321" s="1"/>
      <c r="N321" s="1"/>
      <c r="O321" s="1"/>
    </row>
    <row r="322" spans="1:15" ht="12.75" customHeight="1">
      <c r="A322" s="1"/>
      <c r="B322" s="1"/>
      <c r="C322" s="55"/>
      <c r="D322" s="55"/>
      <c r="E322" s="55"/>
      <c r="F322" s="55"/>
      <c r="G322" s="55"/>
      <c r="H322" s="55"/>
      <c r="I322" s="55"/>
      <c r="J322" s="55"/>
      <c r="K322" s="55"/>
      <c r="L322" s="56"/>
      <c r="M322" s="1"/>
      <c r="N322" s="1"/>
      <c r="O322" s="1"/>
    </row>
    <row r="323" spans="1:15" ht="12.75" customHeight="1">
      <c r="A323" s="1"/>
      <c r="B323" s="1"/>
      <c r="C323" s="55"/>
      <c r="D323" s="55"/>
      <c r="E323" s="55"/>
      <c r="F323" s="55"/>
      <c r="G323" s="55"/>
      <c r="H323" s="55"/>
      <c r="I323" s="55"/>
      <c r="J323" s="55"/>
      <c r="K323" s="55"/>
      <c r="L323" s="56"/>
      <c r="M323" s="1"/>
      <c r="N323" s="1"/>
      <c r="O323" s="1"/>
    </row>
    <row r="324" spans="1:15" ht="12.75" customHeight="1">
      <c r="A324" s="1"/>
      <c r="B324" s="1"/>
      <c r="C324" s="55"/>
      <c r="D324" s="55"/>
      <c r="E324" s="55"/>
      <c r="F324" s="55"/>
      <c r="G324" s="55"/>
      <c r="H324" s="55"/>
      <c r="I324" s="55"/>
      <c r="J324" s="55"/>
      <c r="K324" s="55"/>
      <c r="L324" s="56"/>
      <c r="M324" s="1"/>
      <c r="N324" s="1"/>
      <c r="O324" s="1"/>
    </row>
    <row r="325" spans="1:15" ht="12.75" customHeight="1">
      <c r="A325" s="1"/>
      <c r="B325" s="1"/>
      <c r="C325" s="55"/>
      <c r="D325" s="55"/>
      <c r="E325" s="55"/>
      <c r="F325" s="55"/>
      <c r="G325" s="55"/>
      <c r="H325" s="55"/>
      <c r="I325" s="55"/>
      <c r="J325" s="55"/>
      <c r="K325" s="55"/>
      <c r="L325" s="56"/>
      <c r="M325" s="1"/>
      <c r="N325" s="1"/>
      <c r="O325" s="1"/>
    </row>
    <row r="326" spans="1:15" ht="12.75" customHeight="1">
      <c r="A326" s="1"/>
      <c r="B326" s="1"/>
      <c r="C326" s="55"/>
      <c r="D326" s="55"/>
      <c r="E326" s="55"/>
      <c r="F326" s="55"/>
      <c r="G326" s="55"/>
      <c r="H326" s="55"/>
      <c r="I326" s="55"/>
      <c r="J326" s="55"/>
      <c r="K326" s="55"/>
      <c r="L326" s="56"/>
      <c r="M326" s="1"/>
      <c r="N326" s="1"/>
      <c r="O326" s="1"/>
    </row>
    <row r="327" spans="1:15" ht="12.75" customHeight="1">
      <c r="A327" s="1"/>
      <c r="B327" s="1"/>
      <c r="C327" s="55"/>
      <c r="D327" s="55"/>
      <c r="E327" s="55"/>
      <c r="F327" s="55"/>
      <c r="G327" s="55"/>
      <c r="H327" s="55"/>
      <c r="I327" s="55"/>
      <c r="J327" s="55"/>
      <c r="K327" s="55"/>
      <c r="L327" s="56"/>
      <c r="M327" s="1"/>
      <c r="N327" s="1"/>
      <c r="O327" s="1"/>
    </row>
    <row r="328" spans="1:15" ht="12.75" customHeight="1">
      <c r="A328" s="1"/>
      <c r="B328" s="1"/>
      <c r="C328" s="55"/>
      <c r="D328" s="55"/>
      <c r="E328" s="55"/>
      <c r="F328" s="55"/>
      <c r="G328" s="55"/>
      <c r="H328" s="55"/>
      <c r="I328" s="55"/>
      <c r="J328" s="55"/>
      <c r="K328" s="55"/>
      <c r="L328" s="56"/>
      <c r="M328" s="1"/>
      <c r="N328" s="1"/>
      <c r="O328" s="1"/>
    </row>
    <row r="329" spans="1:15" ht="12.75" customHeight="1">
      <c r="A329" s="1"/>
      <c r="B329" s="1"/>
      <c r="C329" s="55"/>
      <c r="D329" s="55"/>
      <c r="E329" s="55"/>
      <c r="F329" s="55"/>
      <c r="G329" s="55"/>
      <c r="H329" s="55"/>
      <c r="I329" s="55"/>
      <c r="J329" s="55"/>
      <c r="K329" s="55"/>
      <c r="L329" s="56"/>
      <c r="M329" s="1"/>
      <c r="N329" s="1"/>
      <c r="O329" s="1"/>
    </row>
    <row r="330" spans="1:15" ht="12.75" customHeight="1">
      <c r="A330" s="1"/>
      <c r="B330" s="1"/>
      <c r="C330" s="55"/>
      <c r="D330" s="55"/>
      <c r="E330" s="55"/>
      <c r="F330" s="55"/>
      <c r="G330" s="55"/>
      <c r="H330" s="55"/>
      <c r="I330" s="55"/>
      <c r="J330" s="55"/>
      <c r="K330" s="55"/>
      <c r="L330" s="56"/>
      <c r="M330" s="1"/>
      <c r="N330" s="1"/>
      <c r="O330" s="1"/>
    </row>
    <row r="331" spans="1:15" ht="12.75" customHeight="1">
      <c r="A331" s="1"/>
      <c r="B331" s="1"/>
      <c r="C331" s="55"/>
      <c r="D331" s="55"/>
      <c r="E331" s="55"/>
      <c r="F331" s="55"/>
      <c r="G331" s="55"/>
      <c r="H331" s="55"/>
      <c r="I331" s="55"/>
      <c r="J331" s="55"/>
      <c r="K331" s="55"/>
      <c r="L331" s="56"/>
      <c r="M331" s="1"/>
      <c r="N331" s="1"/>
      <c r="O331" s="1"/>
    </row>
    <row r="332" spans="1:15" ht="12.75" customHeight="1">
      <c r="A332" s="1"/>
      <c r="B332" s="1"/>
      <c r="C332" s="61"/>
      <c r="D332" s="61"/>
      <c r="E332" s="55"/>
      <c r="F332" s="55"/>
      <c r="G332" s="55"/>
      <c r="H332" s="61"/>
      <c r="I332" s="61"/>
      <c r="J332" s="61"/>
      <c r="K332" s="61"/>
      <c r="L332" s="56"/>
      <c r="M332" s="1"/>
      <c r="N332" s="1"/>
      <c r="O332" s="1"/>
    </row>
    <row r="333" spans="1:15" ht="12.75" customHeight="1">
      <c r="A333" s="1"/>
      <c r="B333" s="1"/>
      <c r="C333" s="55"/>
      <c r="D333" s="55"/>
      <c r="E333" s="55"/>
      <c r="F333" s="55"/>
      <c r="G333" s="55"/>
      <c r="H333" s="55"/>
      <c r="I333" s="55"/>
      <c r="J333" s="55"/>
      <c r="K333" s="55"/>
      <c r="L333" s="56"/>
      <c r="M333" s="1"/>
      <c r="N333" s="1"/>
      <c r="O333" s="1"/>
    </row>
    <row r="334" spans="1:15" ht="12.75" customHeight="1">
      <c r="A334" s="1"/>
      <c r="B334" s="1"/>
      <c r="C334" s="55"/>
      <c r="D334" s="55"/>
      <c r="E334" s="55"/>
      <c r="F334" s="55"/>
      <c r="G334" s="55"/>
      <c r="H334" s="55"/>
      <c r="I334" s="55"/>
      <c r="J334" s="55"/>
      <c r="K334" s="55"/>
      <c r="L334" s="56"/>
      <c r="M334" s="1"/>
      <c r="N334" s="1"/>
      <c r="O334" s="1"/>
    </row>
    <row r="335" spans="1:15" ht="12.75" customHeight="1">
      <c r="A335" s="1"/>
      <c r="B335" s="1"/>
      <c r="C335" s="55"/>
      <c r="D335" s="55"/>
      <c r="E335" s="55"/>
      <c r="F335" s="55"/>
      <c r="G335" s="55"/>
      <c r="H335" s="55"/>
      <c r="I335" s="55"/>
      <c r="J335" s="55"/>
      <c r="K335" s="55"/>
      <c r="L335" s="56"/>
      <c r="M335" s="1"/>
      <c r="N335" s="1"/>
      <c r="O335" s="1"/>
    </row>
    <row r="336" spans="1:15" ht="12.75" customHeight="1">
      <c r="A336" s="1"/>
      <c r="B336" s="1"/>
      <c r="C336" s="55"/>
      <c r="D336" s="55"/>
      <c r="E336" s="55"/>
      <c r="F336" s="55"/>
      <c r="G336" s="55"/>
      <c r="H336" s="55"/>
      <c r="I336" s="55"/>
      <c r="J336" s="55"/>
      <c r="K336" s="55"/>
      <c r="L336" s="56"/>
      <c r="M336" s="1"/>
      <c r="N336" s="1"/>
      <c r="O336" s="1"/>
    </row>
    <row r="337" spans="1:15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46"/>
      <c r="M337" s="1"/>
      <c r="N337" s="1"/>
      <c r="O337" s="1"/>
    </row>
    <row r="338" spans="1:15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46"/>
      <c r="M338" s="1"/>
      <c r="N338" s="1"/>
      <c r="O338" s="1"/>
    </row>
    <row r="339" spans="1:15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46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46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46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46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46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46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46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46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46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46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46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46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46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46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46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46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46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46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46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46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46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46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46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46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46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46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46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46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46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46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46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46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46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46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46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46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46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46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46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46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46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46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46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46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46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46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46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46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46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46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46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46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46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46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46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46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46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46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46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46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46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46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46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46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46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46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46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46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46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46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46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46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46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46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46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46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46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46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46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46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46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46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46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46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46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46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46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46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46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46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46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46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46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46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46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46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46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46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46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46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46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46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46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46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46"/>
      <c r="M443" s="1"/>
      <c r="N443" s="1"/>
      <c r="O443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3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4140625" defaultRowHeight="15" customHeight="1"/>
  <cols>
    <col min="1" max="1" width="7.33203125" customWidth="1"/>
    <col min="2" max="2" width="14.33203125" customWidth="1"/>
    <col min="3" max="3" width="12.6640625" customWidth="1"/>
    <col min="4" max="4" width="12.33203125" customWidth="1"/>
    <col min="5" max="6" width="9.6640625" customWidth="1"/>
    <col min="7" max="10" width="11.44140625" customWidth="1"/>
    <col min="11" max="11" width="10" customWidth="1"/>
    <col min="12" max="12" width="10.5546875" customWidth="1"/>
    <col min="13" max="13" width="11.88671875" customWidth="1"/>
    <col min="14" max="15" width="9.33203125" customWidth="1"/>
  </cols>
  <sheetData>
    <row r="1" spans="1:15" ht="12.75" customHeight="1">
      <c r="A1" s="316"/>
      <c r="B1" s="317"/>
      <c r="C1" s="65"/>
      <c r="D1" s="65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304</v>
      </c>
      <c r="M5" s="1"/>
      <c r="N5" s="1"/>
      <c r="O5" s="1"/>
    </row>
    <row r="6" spans="1:15" ht="12.75" customHeight="1">
      <c r="A6" s="66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45511</v>
      </c>
      <c r="L6" s="1"/>
      <c r="M6" s="1"/>
      <c r="N6" s="1"/>
      <c r="O6" s="1"/>
    </row>
    <row r="7" spans="1:15" ht="12.75" customHeight="1">
      <c r="B7" s="1"/>
      <c r="C7" s="1" t="s">
        <v>305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63"/>
      <c r="B8" s="5"/>
      <c r="C8" s="5"/>
      <c r="D8" s="5"/>
      <c r="E8" s="5"/>
      <c r="F8" s="5"/>
      <c r="G8" s="67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0" t="s">
        <v>16</v>
      </c>
      <c r="B9" s="312" t="s">
        <v>18</v>
      </c>
      <c r="C9" s="315" t="s">
        <v>20</v>
      </c>
      <c r="D9" s="315" t="s">
        <v>21</v>
      </c>
      <c r="E9" s="307" t="s">
        <v>22</v>
      </c>
      <c r="F9" s="308"/>
      <c r="G9" s="309"/>
      <c r="H9" s="307" t="s">
        <v>23</v>
      </c>
      <c r="I9" s="308"/>
      <c r="J9" s="309"/>
      <c r="K9" s="26"/>
      <c r="L9" s="27"/>
      <c r="M9" s="48"/>
      <c r="N9" s="1"/>
      <c r="O9" s="1"/>
    </row>
    <row r="10" spans="1:15" ht="42.75" customHeight="1">
      <c r="A10" s="311"/>
      <c r="B10" s="314"/>
      <c r="C10" s="314"/>
      <c r="D10" s="314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0" t="s">
        <v>252</v>
      </c>
      <c r="N10" s="1"/>
      <c r="O10" s="1"/>
    </row>
    <row r="11" spans="1:15" ht="12" customHeight="1">
      <c r="A11" s="33">
        <v>1</v>
      </c>
      <c r="B11" s="53" t="s">
        <v>306</v>
      </c>
      <c r="C11" s="31">
        <v>994.2</v>
      </c>
      <c r="D11" s="36">
        <v>1008.4</v>
      </c>
      <c r="E11" s="36">
        <v>973.84999999999991</v>
      </c>
      <c r="F11" s="36">
        <v>953.49999999999989</v>
      </c>
      <c r="G11" s="36">
        <v>918.94999999999982</v>
      </c>
      <c r="H11" s="36">
        <v>1028.75</v>
      </c>
      <c r="I11" s="36">
        <v>1063.3</v>
      </c>
      <c r="J11" s="36">
        <v>1083.6500000000001</v>
      </c>
      <c r="K11" s="31">
        <v>1042.95</v>
      </c>
      <c r="L11" s="31">
        <v>988.05</v>
      </c>
      <c r="M11" s="31">
        <v>2.6839300000000001</v>
      </c>
      <c r="N11" s="1"/>
      <c r="O11" s="1"/>
    </row>
    <row r="12" spans="1:15" ht="12" customHeight="1">
      <c r="A12" s="33">
        <v>2</v>
      </c>
      <c r="B12" s="53" t="s">
        <v>307</v>
      </c>
      <c r="C12" s="31">
        <v>38074.800000000003</v>
      </c>
      <c r="D12" s="36">
        <v>38409.933333333334</v>
      </c>
      <c r="E12" s="36">
        <v>37319.866666666669</v>
      </c>
      <c r="F12" s="36">
        <v>36564.933333333334</v>
      </c>
      <c r="G12" s="36">
        <v>35474.866666666669</v>
      </c>
      <c r="H12" s="36">
        <v>39164.866666666669</v>
      </c>
      <c r="I12" s="36">
        <v>40254.933333333334</v>
      </c>
      <c r="J12" s="36">
        <v>41009.866666666669</v>
      </c>
      <c r="K12" s="31">
        <v>39500</v>
      </c>
      <c r="L12" s="31">
        <v>37655</v>
      </c>
      <c r="M12" s="31">
        <v>8.8499999999999995E-2</v>
      </c>
      <c r="N12" s="1"/>
      <c r="O12" s="1"/>
    </row>
    <row r="13" spans="1:15" ht="12" customHeight="1">
      <c r="A13" s="33">
        <v>3</v>
      </c>
      <c r="B13" s="53" t="s">
        <v>41</v>
      </c>
      <c r="C13" s="31">
        <v>7465.7</v>
      </c>
      <c r="D13" s="36">
        <v>7514.5666666666666</v>
      </c>
      <c r="E13" s="36">
        <v>7379.1333333333332</v>
      </c>
      <c r="F13" s="36">
        <v>7292.5666666666666</v>
      </c>
      <c r="G13" s="36">
        <v>7157.1333333333332</v>
      </c>
      <c r="H13" s="36">
        <v>7601.1333333333332</v>
      </c>
      <c r="I13" s="36">
        <v>7736.5666666666657</v>
      </c>
      <c r="J13" s="36">
        <v>7823.1333333333332</v>
      </c>
      <c r="K13" s="31">
        <v>7650</v>
      </c>
      <c r="L13" s="31">
        <v>7428</v>
      </c>
      <c r="M13" s="31">
        <v>2.71285</v>
      </c>
      <c r="N13" s="1"/>
      <c r="O13" s="1"/>
    </row>
    <row r="14" spans="1:15" ht="12" customHeight="1">
      <c r="A14" s="33">
        <v>4</v>
      </c>
      <c r="B14" s="53" t="s">
        <v>48</v>
      </c>
      <c r="C14" s="31">
        <v>2342.35</v>
      </c>
      <c r="D14" s="36">
        <v>2368.7833333333333</v>
      </c>
      <c r="E14" s="36">
        <v>2309.5666666666666</v>
      </c>
      <c r="F14" s="36">
        <v>2276.7833333333333</v>
      </c>
      <c r="G14" s="36">
        <v>2217.5666666666666</v>
      </c>
      <c r="H14" s="36">
        <v>2401.5666666666666</v>
      </c>
      <c r="I14" s="36">
        <v>2460.7833333333328</v>
      </c>
      <c r="J14" s="36">
        <v>2493.5666666666666</v>
      </c>
      <c r="K14" s="31">
        <v>2428</v>
      </c>
      <c r="L14" s="31">
        <v>2336</v>
      </c>
      <c r="M14" s="31">
        <v>4.3088699999999998</v>
      </c>
      <c r="N14" s="1"/>
      <c r="O14" s="1"/>
    </row>
    <row r="15" spans="1:15" ht="12" customHeight="1">
      <c r="A15" s="33">
        <v>5</v>
      </c>
      <c r="B15" s="53" t="s">
        <v>308</v>
      </c>
      <c r="C15" s="31">
        <v>4463.3999999999996</v>
      </c>
      <c r="D15" s="36">
        <v>4471.2166666666662</v>
      </c>
      <c r="E15" s="36">
        <v>4351.2333333333327</v>
      </c>
      <c r="F15" s="36">
        <v>4239.0666666666666</v>
      </c>
      <c r="G15" s="36">
        <v>4119.083333333333</v>
      </c>
      <c r="H15" s="36">
        <v>4583.3833333333323</v>
      </c>
      <c r="I15" s="36">
        <v>4703.3666666666659</v>
      </c>
      <c r="J15" s="36">
        <v>4815.5333333333319</v>
      </c>
      <c r="K15" s="31">
        <v>4591.2</v>
      </c>
      <c r="L15" s="31">
        <v>4359.05</v>
      </c>
      <c r="M15" s="31">
        <v>0.55105000000000004</v>
      </c>
      <c r="N15" s="1"/>
      <c r="O15" s="1"/>
    </row>
    <row r="16" spans="1:15" ht="12" customHeight="1">
      <c r="A16" s="33">
        <v>6</v>
      </c>
      <c r="B16" s="53" t="s">
        <v>309</v>
      </c>
      <c r="C16" s="31">
        <v>1414.4</v>
      </c>
      <c r="D16" s="36">
        <v>1429.0333333333335</v>
      </c>
      <c r="E16" s="36">
        <v>1392.5666666666671</v>
      </c>
      <c r="F16" s="36">
        <v>1370.7333333333336</v>
      </c>
      <c r="G16" s="36">
        <v>1334.2666666666671</v>
      </c>
      <c r="H16" s="36">
        <v>1450.866666666667</v>
      </c>
      <c r="I16" s="36">
        <v>1487.3333333333337</v>
      </c>
      <c r="J16" s="36">
        <v>1509.166666666667</v>
      </c>
      <c r="K16" s="31">
        <v>1465.5</v>
      </c>
      <c r="L16" s="31">
        <v>1407.2</v>
      </c>
      <c r="M16" s="31">
        <v>2.6483599999999998</v>
      </c>
      <c r="N16" s="1"/>
      <c r="O16" s="1"/>
    </row>
    <row r="17" spans="1:15" ht="12" customHeight="1">
      <c r="A17" s="33">
        <v>7</v>
      </c>
      <c r="B17" s="53" t="s">
        <v>62</v>
      </c>
      <c r="C17" s="31">
        <v>635.9</v>
      </c>
      <c r="D17" s="36">
        <v>637.93333333333328</v>
      </c>
      <c r="E17" s="36">
        <v>630.96666666666658</v>
      </c>
      <c r="F17" s="36">
        <v>626.0333333333333</v>
      </c>
      <c r="G17" s="36">
        <v>619.06666666666661</v>
      </c>
      <c r="H17" s="36">
        <v>642.86666666666656</v>
      </c>
      <c r="I17" s="36">
        <v>649.83333333333326</v>
      </c>
      <c r="J17" s="36">
        <v>654.76666666666654</v>
      </c>
      <c r="K17" s="31">
        <v>644.9</v>
      </c>
      <c r="L17" s="31">
        <v>633</v>
      </c>
      <c r="M17" s="31">
        <v>16.35549</v>
      </c>
      <c r="N17" s="1"/>
      <c r="O17" s="1"/>
    </row>
    <row r="18" spans="1:15" ht="12" customHeight="1">
      <c r="A18" s="33">
        <v>8</v>
      </c>
      <c r="B18" s="53" t="s">
        <v>39</v>
      </c>
      <c r="C18" s="31">
        <v>718.75</v>
      </c>
      <c r="D18" s="36">
        <v>722.11666666666667</v>
      </c>
      <c r="E18" s="36">
        <v>706.63333333333333</v>
      </c>
      <c r="F18" s="36">
        <v>694.51666666666665</v>
      </c>
      <c r="G18" s="36">
        <v>679.0333333333333</v>
      </c>
      <c r="H18" s="36">
        <v>734.23333333333335</v>
      </c>
      <c r="I18" s="36">
        <v>749.7166666666667</v>
      </c>
      <c r="J18" s="36">
        <v>761.83333333333337</v>
      </c>
      <c r="K18" s="31">
        <v>737.6</v>
      </c>
      <c r="L18" s="31">
        <v>710</v>
      </c>
      <c r="M18" s="31">
        <v>16.23141</v>
      </c>
      <c r="N18" s="1"/>
      <c r="O18" s="1"/>
    </row>
    <row r="19" spans="1:15" ht="12" customHeight="1">
      <c r="A19" s="33">
        <v>9</v>
      </c>
      <c r="B19" s="53" t="s">
        <v>310</v>
      </c>
      <c r="C19" s="31">
        <v>1630</v>
      </c>
      <c r="D19" s="36">
        <v>1636.5166666666667</v>
      </c>
      <c r="E19" s="36">
        <v>1613.0333333333333</v>
      </c>
      <c r="F19" s="36">
        <v>1596.0666666666666</v>
      </c>
      <c r="G19" s="36">
        <v>1572.5833333333333</v>
      </c>
      <c r="H19" s="36">
        <v>1653.4833333333333</v>
      </c>
      <c r="I19" s="36">
        <v>1676.9666666666665</v>
      </c>
      <c r="J19" s="36">
        <v>1693.9333333333334</v>
      </c>
      <c r="K19" s="31">
        <v>1660</v>
      </c>
      <c r="L19" s="31">
        <v>1619.55</v>
      </c>
      <c r="M19" s="31">
        <v>1.40873</v>
      </c>
      <c r="N19" s="1"/>
      <c r="O19" s="1"/>
    </row>
    <row r="20" spans="1:15" ht="12" customHeight="1">
      <c r="A20" s="33">
        <v>10</v>
      </c>
      <c r="B20" s="53" t="s">
        <v>43</v>
      </c>
      <c r="C20" s="31">
        <v>27809.75</v>
      </c>
      <c r="D20" s="36">
        <v>28019.916666666668</v>
      </c>
      <c r="E20" s="36">
        <v>27488.833333333336</v>
      </c>
      <c r="F20" s="36">
        <v>27167.916666666668</v>
      </c>
      <c r="G20" s="36">
        <v>26636.833333333336</v>
      </c>
      <c r="H20" s="36">
        <v>28340.833333333336</v>
      </c>
      <c r="I20" s="36">
        <v>28871.916666666672</v>
      </c>
      <c r="J20" s="36">
        <v>29192.833333333336</v>
      </c>
      <c r="K20" s="31">
        <v>28551</v>
      </c>
      <c r="L20" s="31">
        <v>27699</v>
      </c>
      <c r="M20" s="31">
        <v>9.0899999999999995E-2</v>
      </c>
      <c r="N20" s="1"/>
      <c r="O20" s="1"/>
    </row>
    <row r="21" spans="1:15" ht="12" customHeight="1">
      <c r="A21" s="33">
        <v>11</v>
      </c>
      <c r="B21" s="53" t="s">
        <v>781</v>
      </c>
      <c r="C21" s="31">
        <v>1269.8499999999999</v>
      </c>
      <c r="D21" s="36">
        <v>1289.75</v>
      </c>
      <c r="E21" s="36">
        <v>1241.75</v>
      </c>
      <c r="F21" s="36">
        <v>1213.6500000000001</v>
      </c>
      <c r="G21" s="36">
        <v>1165.6500000000001</v>
      </c>
      <c r="H21" s="36">
        <v>1317.85</v>
      </c>
      <c r="I21" s="36">
        <v>1365.85</v>
      </c>
      <c r="J21" s="36">
        <v>1393.9499999999998</v>
      </c>
      <c r="K21" s="31">
        <v>1337.75</v>
      </c>
      <c r="L21" s="31">
        <v>1261.6500000000001</v>
      </c>
      <c r="M21" s="31">
        <v>4.3463700000000003</v>
      </c>
      <c r="N21" s="1"/>
      <c r="O21" s="1"/>
    </row>
    <row r="22" spans="1:15" ht="12" customHeight="1">
      <c r="A22" s="33">
        <v>12</v>
      </c>
      <c r="B22" s="53" t="s">
        <v>823</v>
      </c>
      <c r="C22" s="31">
        <v>1124.8499999999999</v>
      </c>
      <c r="D22" s="36">
        <v>1134.1833333333334</v>
      </c>
      <c r="E22" s="36">
        <v>1084.9666666666667</v>
      </c>
      <c r="F22" s="36">
        <v>1045.0833333333333</v>
      </c>
      <c r="G22" s="36">
        <v>995.86666666666656</v>
      </c>
      <c r="H22" s="36">
        <v>1174.0666666666668</v>
      </c>
      <c r="I22" s="36">
        <v>1223.2833333333335</v>
      </c>
      <c r="J22" s="36">
        <v>1263.166666666667</v>
      </c>
      <c r="K22" s="31">
        <v>1183.4000000000001</v>
      </c>
      <c r="L22" s="31">
        <v>1094.3</v>
      </c>
      <c r="M22" s="31">
        <v>119.68411999999999</v>
      </c>
      <c r="N22" s="1"/>
      <c r="O22" s="1"/>
    </row>
    <row r="23" spans="1:15" ht="12.75" customHeight="1">
      <c r="A23" s="33">
        <v>13</v>
      </c>
      <c r="B23" s="53" t="s">
        <v>49</v>
      </c>
      <c r="C23" s="31">
        <v>3072.7</v>
      </c>
      <c r="D23" s="36">
        <v>3090.9166666666665</v>
      </c>
      <c r="E23" s="36">
        <v>3039.0333333333328</v>
      </c>
      <c r="F23" s="36">
        <v>3005.3666666666663</v>
      </c>
      <c r="G23" s="36">
        <v>2953.4833333333327</v>
      </c>
      <c r="H23" s="36">
        <v>3124.583333333333</v>
      </c>
      <c r="I23" s="36">
        <v>3176.4666666666672</v>
      </c>
      <c r="J23" s="36">
        <v>3210.1333333333332</v>
      </c>
      <c r="K23" s="31">
        <v>3142.8</v>
      </c>
      <c r="L23" s="31">
        <v>3057.25</v>
      </c>
      <c r="M23" s="31">
        <v>21.252009999999999</v>
      </c>
      <c r="N23" s="1"/>
      <c r="O23" s="1"/>
    </row>
    <row r="24" spans="1:15" ht="12.75" customHeight="1">
      <c r="A24" s="33">
        <v>14</v>
      </c>
      <c r="B24" s="53" t="s">
        <v>260</v>
      </c>
      <c r="C24" s="31">
        <v>1749.6</v>
      </c>
      <c r="D24" s="36">
        <v>1771.6333333333332</v>
      </c>
      <c r="E24" s="36">
        <v>1720.2666666666664</v>
      </c>
      <c r="F24" s="36">
        <v>1690.9333333333332</v>
      </c>
      <c r="G24" s="36">
        <v>1639.5666666666664</v>
      </c>
      <c r="H24" s="36">
        <v>1800.9666666666665</v>
      </c>
      <c r="I24" s="36">
        <v>1852.3333333333333</v>
      </c>
      <c r="J24" s="36">
        <v>1881.6666666666665</v>
      </c>
      <c r="K24" s="31">
        <v>1823</v>
      </c>
      <c r="L24" s="31">
        <v>1742.3</v>
      </c>
      <c r="M24" s="31">
        <v>11.25446</v>
      </c>
      <c r="N24" s="1"/>
      <c r="O24" s="1"/>
    </row>
    <row r="25" spans="1:15" ht="12.75" customHeight="1">
      <c r="A25" s="33">
        <v>15</v>
      </c>
      <c r="B25" s="53" t="s">
        <v>50</v>
      </c>
      <c r="C25" s="31">
        <v>1494.1</v>
      </c>
      <c r="D25" s="36">
        <v>1507.3166666666666</v>
      </c>
      <c r="E25" s="36">
        <v>1474.8833333333332</v>
      </c>
      <c r="F25" s="36">
        <v>1455.6666666666665</v>
      </c>
      <c r="G25" s="36">
        <v>1423.2333333333331</v>
      </c>
      <c r="H25" s="36">
        <v>1526.5333333333333</v>
      </c>
      <c r="I25" s="36">
        <v>1558.9666666666667</v>
      </c>
      <c r="J25" s="36">
        <v>1578.1833333333334</v>
      </c>
      <c r="K25" s="31">
        <v>1539.75</v>
      </c>
      <c r="L25" s="31">
        <v>1488.1</v>
      </c>
      <c r="M25" s="31">
        <v>31.599710000000002</v>
      </c>
      <c r="N25" s="1"/>
      <c r="O25" s="1"/>
    </row>
    <row r="26" spans="1:15" ht="12.75" customHeight="1">
      <c r="A26" s="33">
        <v>16</v>
      </c>
      <c r="B26" s="53" t="s">
        <v>788</v>
      </c>
      <c r="C26" s="31">
        <v>689.4</v>
      </c>
      <c r="D26" s="36">
        <v>693.01666666666677</v>
      </c>
      <c r="E26" s="36">
        <v>679.38333333333355</v>
      </c>
      <c r="F26" s="36">
        <v>669.36666666666679</v>
      </c>
      <c r="G26" s="36">
        <v>655.73333333333358</v>
      </c>
      <c r="H26" s="36">
        <v>703.03333333333353</v>
      </c>
      <c r="I26" s="36">
        <v>716.66666666666674</v>
      </c>
      <c r="J26" s="36">
        <v>726.68333333333351</v>
      </c>
      <c r="K26" s="31">
        <v>706.65</v>
      </c>
      <c r="L26" s="31">
        <v>683</v>
      </c>
      <c r="M26" s="31">
        <v>146.94147000000001</v>
      </c>
      <c r="N26" s="1"/>
      <c r="O26" s="1"/>
    </row>
    <row r="27" spans="1:15" ht="12.75" customHeight="1">
      <c r="A27" s="33">
        <v>17</v>
      </c>
      <c r="B27" s="53" t="s">
        <v>261</v>
      </c>
      <c r="C27" s="31">
        <v>868.1</v>
      </c>
      <c r="D27" s="36">
        <v>873.66666666666663</v>
      </c>
      <c r="E27" s="36">
        <v>854.48333333333323</v>
      </c>
      <c r="F27" s="36">
        <v>840.86666666666656</v>
      </c>
      <c r="G27" s="36">
        <v>821.68333333333317</v>
      </c>
      <c r="H27" s="36">
        <v>887.2833333333333</v>
      </c>
      <c r="I27" s="36">
        <v>906.4666666666667</v>
      </c>
      <c r="J27" s="36">
        <v>920.08333333333337</v>
      </c>
      <c r="K27" s="31">
        <v>892.85</v>
      </c>
      <c r="L27" s="31">
        <v>860.05</v>
      </c>
      <c r="M27" s="31">
        <v>27.217759999999998</v>
      </c>
      <c r="N27" s="1"/>
      <c r="O27" s="1"/>
    </row>
    <row r="28" spans="1:15" ht="12.75" customHeight="1">
      <c r="A28" s="33">
        <v>18</v>
      </c>
      <c r="B28" s="53" t="s">
        <v>262</v>
      </c>
      <c r="C28" s="31">
        <v>364.4</v>
      </c>
      <c r="D28" s="36">
        <v>375.58333333333331</v>
      </c>
      <c r="E28" s="36">
        <v>349.16666666666663</v>
      </c>
      <c r="F28" s="36">
        <v>333.93333333333334</v>
      </c>
      <c r="G28" s="36">
        <v>307.51666666666665</v>
      </c>
      <c r="H28" s="36">
        <v>390.81666666666661</v>
      </c>
      <c r="I28" s="36">
        <v>417.23333333333323</v>
      </c>
      <c r="J28" s="36">
        <v>432.46666666666658</v>
      </c>
      <c r="K28" s="31">
        <v>402</v>
      </c>
      <c r="L28" s="31">
        <v>360.35</v>
      </c>
      <c r="M28" s="31">
        <v>123.39179</v>
      </c>
      <c r="N28" s="1"/>
      <c r="O28" s="1"/>
    </row>
    <row r="29" spans="1:15" ht="12.75" customHeight="1">
      <c r="A29" s="33">
        <v>19</v>
      </c>
      <c r="B29" s="53" t="s">
        <v>44</v>
      </c>
      <c r="C29" s="31">
        <v>204.17</v>
      </c>
      <c r="D29" s="36">
        <v>205.90333333333334</v>
      </c>
      <c r="E29" s="36">
        <v>200.90666666666667</v>
      </c>
      <c r="F29" s="36">
        <v>197.64333333333332</v>
      </c>
      <c r="G29" s="36">
        <v>192.64666666666665</v>
      </c>
      <c r="H29" s="36">
        <v>209.16666666666669</v>
      </c>
      <c r="I29" s="36">
        <v>214.16333333333336</v>
      </c>
      <c r="J29" s="36">
        <v>217.4266666666667</v>
      </c>
      <c r="K29" s="31">
        <v>210.9</v>
      </c>
      <c r="L29" s="31">
        <v>202.64</v>
      </c>
      <c r="M29" s="31">
        <v>55.266019999999997</v>
      </c>
      <c r="N29" s="1"/>
      <c r="O29" s="1"/>
    </row>
    <row r="30" spans="1:15" ht="12.75" customHeight="1">
      <c r="A30" s="33">
        <v>20</v>
      </c>
      <c r="B30" s="53" t="s">
        <v>46</v>
      </c>
      <c r="C30" s="31">
        <v>318.89999999999998</v>
      </c>
      <c r="D30" s="36">
        <v>323.3</v>
      </c>
      <c r="E30" s="36">
        <v>313.10000000000002</v>
      </c>
      <c r="F30" s="36">
        <v>307.3</v>
      </c>
      <c r="G30" s="36">
        <v>297.10000000000002</v>
      </c>
      <c r="H30" s="36">
        <v>329.1</v>
      </c>
      <c r="I30" s="36">
        <v>339.29999999999995</v>
      </c>
      <c r="J30" s="36">
        <v>345.1</v>
      </c>
      <c r="K30" s="31">
        <v>333.5</v>
      </c>
      <c r="L30" s="31">
        <v>317.5</v>
      </c>
      <c r="M30" s="31">
        <v>25.50752</v>
      </c>
      <c r="N30" s="1"/>
      <c r="O30" s="1"/>
    </row>
    <row r="31" spans="1:15" ht="12.75" customHeight="1">
      <c r="A31" s="33">
        <v>21</v>
      </c>
      <c r="B31" s="53" t="s">
        <v>885</v>
      </c>
      <c r="C31" s="31">
        <v>734.45</v>
      </c>
      <c r="D31" s="36">
        <v>741.80000000000007</v>
      </c>
      <c r="E31" s="36">
        <v>716.65000000000009</v>
      </c>
      <c r="F31" s="36">
        <v>698.85</v>
      </c>
      <c r="G31" s="36">
        <v>673.7</v>
      </c>
      <c r="H31" s="36">
        <v>759.60000000000014</v>
      </c>
      <c r="I31" s="36">
        <v>784.75</v>
      </c>
      <c r="J31" s="36">
        <v>802.55000000000018</v>
      </c>
      <c r="K31" s="31">
        <v>766.95</v>
      </c>
      <c r="L31" s="31">
        <v>724</v>
      </c>
      <c r="M31" s="31">
        <v>7.39107</v>
      </c>
      <c r="N31" s="1"/>
      <c r="O31" s="1"/>
    </row>
    <row r="32" spans="1:15" ht="12.75" customHeight="1">
      <c r="A32" s="33">
        <v>22</v>
      </c>
      <c r="B32" s="53" t="s">
        <v>311</v>
      </c>
      <c r="C32" s="31">
        <v>866.2</v>
      </c>
      <c r="D32" s="36">
        <v>874.98333333333323</v>
      </c>
      <c r="E32" s="36">
        <v>852.21666666666647</v>
      </c>
      <c r="F32" s="36">
        <v>838.23333333333323</v>
      </c>
      <c r="G32" s="36">
        <v>815.46666666666647</v>
      </c>
      <c r="H32" s="36">
        <v>888.96666666666647</v>
      </c>
      <c r="I32" s="36">
        <v>911.73333333333312</v>
      </c>
      <c r="J32" s="36">
        <v>925.71666666666647</v>
      </c>
      <c r="K32" s="31">
        <v>897.75</v>
      </c>
      <c r="L32" s="31">
        <v>861</v>
      </c>
      <c r="M32" s="31">
        <v>0.57567999999999997</v>
      </c>
      <c r="N32" s="1"/>
      <c r="O32" s="1"/>
    </row>
    <row r="33" spans="1:15" ht="12.75" customHeight="1">
      <c r="A33" s="33">
        <v>23</v>
      </c>
      <c r="B33" s="53" t="s">
        <v>312</v>
      </c>
      <c r="C33" s="31">
        <v>1464.55</v>
      </c>
      <c r="D33" s="36">
        <v>1471.5</v>
      </c>
      <c r="E33" s="36">
        <v>1445.05</v>
      </c>
      <c r="F33" s="36">
        <v>1425.55</v>
      </c>
      <c r="G33" s="36">
        <v>1399.1</v>
      </c>
      <c r="H33" s="36">
        <v>1491</v>
      </c>
      <c r="I33" s="36">
        <v>1517.4499999999998</v>
      </c>
      <c r="J33" s="36">
        <v>1536.95</v>
      </c>
      <c r="K33" s="31">
        <v>1497.95</v>
      </c>
      <c r="L33" s="31">
        <v>1452</v>
      </c>
      <c r="M33" s="31">
        <v>6.1204099999999997</v>
      </c>
      <c r="N33" s="1"/>
      <c r="O33" s="1"/>
    </row>
    <row r="34" spans="1:15" ht="12.75" customHeight="1">
      <c r="A34" s="33">
        <v>24</v>
      </c>
      <c r="B34" s="53" t="s">
        <v>313</v>
      </c>
      <c r="C34" s="31">
        <v>2788.45</v>
      </c>
      <c r="D34" s="36">
        <v>2810.15</v>
      </c>
      <c r="E34" s="36">
        <v>2740.3</v>
      </c>
      <c r="F34" s="36">
        <v>2692.15</v>
      </c>
      <c r="G34" s="36">
        <v>2622.3</v>
      </c>
      <c r="H34" s="36">
        <v>2858.3</v>
      </c>
      <c r="I34" s="36">
        <v>2928.1499999999996</v>
      </c>
      <c r="J34" s="36">
        <v>2976.3</v>
      </c>
      <c r="K34" s="31">
        <v>2880</v>
      </c>
      <c r="L34" s="31">
        <v>2762</v>
      </c>
      <c r="M34" s="31">
        <v>1.2035499999999999</v>
      </c>
      <c r="N34" s="1"/>
      <c r="O34" s="1"/>
    </row>
    <row r="35" spans="1:15" ht="12.75" customHeight="1">
      <c r="A35" s="33">
        <v>25</v>
      </c>
      <c r="B35" s="53" t="s">
        <v>314</v>
      </c>
      <c r="C35" s="31">
        <v>1186.6500000000001</v>
      </c>
      <c r="D35" s="36">
        <v>1199.1333333333334</v>
      </c>
      <c r="E35" s="36">
        <v>1166.666666666667</v>
      </c>
      <c r="F35" s="36">
        <v>1146.6833333333336</v>
      </c>
      <c r="G35" s="36">
        <v>1114.2166666666672</v>
      </c>
      <c r="H35" s="36">
        <v>1219.1166666666668</v>
      </c>
      <c r="I35" s="36">
        <v>1251.5833333333335</v>
      </c>
      <c r="J35" s="36">
        <v>1271.5666666666666</v>
      </c>
      <c r="K35" s="31">
        <v>1231.5999999999999</v>
      </c>
      <c r="L35" s="31">
        <v>1179.1500000000001</v>
      </c>
      <c r="M35" s="31">
        <v>1.1688700000000001</v>
      </c>
      <c r="N35" s="1"/>
      <c r="O35" s="1"/>
    </row>
    <row r="36" spans="1:15" ht="12.75" customHeight="1">
      <c r="A36" s="33">
        <v>26</v>
      </c>
      <c r="B36" s="53" t="s">
        <v>51</v>
      </c>
      <c r="C36" s="31">
        <v>5323.1</v>
      </c>
      <c r="D36" s="36">
        <v>5357.8833333333332</v>
      </c>
      <c r="E36" s="36">
        <v>5269.8166666666666</v>
      </c>
      <c r="F36" s="36">
        <v>5216.5333333333338</v>
      </c>
      <c r="G36" s="36">
        <v>5128.4666666666672</v>
      </c>
      <c r="H36" s="36">
        <v>5411.1666666666661</v>
      </c>
      <c r="I36" s="36">
        <v>5499.2333333333318</v>
      </c>
      <c r="J36" s="36">
        <v>5552.5166666666655</v>
      </c>
      <c r="K36" s="31">
        <v>5445.95</v>
      </c>
      <c r="L36" s="31">
        <v>5304.6</v>
      </c>
      <c r="M36" s="31">
        <v>2.9509599999999998</v>
      </c>
      <c r="N36" s="1"/>
      <c r="O36" s="1"/>
    </row>
    <row r="37" spans="1:15" ht="12.75" customHeight="1">
      <c r="A37" s="33">
        <v>27</v>
      </c>
      <c r="B37" s="53" t="s">
        <v>315</v>
      </c>
      <c r="C37" s="31">
        <v>2085.4</v>
      </c>
      <c r="D37" s="36">
        <v>2097.7999999999997</v>
      </c>
      <c r="E37" s="36">
        <v>2060.5999999999995</v>
      </c>
      <c r="F37" s="36">
        <v>2035.7999999999997</v>
      </c>
      <c r="G37" s="36">
        <v>1998.5999999999995</v>
      </c>
      <c r="H37" s="36">
        <v>2122.5999999999995</v>
      </c>
      <c r="I37" s="36">
        <v>2159.7999999999993</v>
      </c>
      <c r="J37" s="36">
        <v>2184.5999999999995</v>
      </c>
      <c r="K37" s="31">
        <v>2135</v>
      </c>
      <c r="L37" s="31">
        <v>2073</v>
      </c>
      <c r="M37" s="31">
        <v>0.68505000000000005</v>
      </c>
      <c r="N37" s="1"/>
      <c r="O37" s="1"/>
    </row>
    <row r="38" spans="1:15" ht="12.75" customHeight="1">
      <c r="A38" s="33">
        <v>28</v>
      </c>
      <c r="B38" s="53" t="s">
        <v>736</v>
      </c>
      <c r="C38" s="31">
        <v>60.89</v>
      </c>
      <c r="D38" s="36">
        <v>61.466666666666669</v>
      </c>
      <c r="E38" s="36">
        <v>60.173333333333339</v>
      </c>
      <c r="F38" s="36">
        <v>59.456666666666671</v>
      </c>
      <c r="G38" s="36">
        <v>58.163333333333341</v>
      </c>
      <c r="H38" s="36">
        <v>62.183333333333337</v>
      </c>
      <c r="I38" s="36">
        <v>63.476666666666659</v>
      </c>
      <c r="J38" s="36">
        <v>64.193333333333328</v>
      </c>
      <c r="K38" s="31">
        <v>62.76</v>
      </c>
      <c r="L38" s="31">
        <v>60.75</v>
      </c>
      <c r="M38" s="31">
        <v>18.47878</v>
      </c>
      <c r="N38" s="1"/>
      <c r="O38" s="1"/>
    </row>
    <row r="39" spans="1:15" ht="12.75" customHeight="1">
      <c r="A39" s="33">
        <v>29</v>
      </c>
      <c r="B39" s="53" t="s">
        <v>824</v>
      </c>
      <c r="C39" s="31">
        <v>25.07</v>
      </c>
      <c r="D39" s="36">
        <v>25.47666666666667</v>
      </c>
      <c r="E39" s="36">
        <v>24.553333333333342</v>
      </c>
      <c r="F39" s="36">
        <v>24.036666666666672</v>
      </c>
      <c r="G39" s="36">
        <v>23.113333333333344</v>
      </c>
      <c r="H39" s="36">
        <v>25.993333333333339</v>
      </c>
      <c r="I39" s="36">
        <v>26.916666666666664</v>
      </c>
      <c r="J39" s="36">
        <v>27.433333333333337</v>
      </c>
      <c r="K39" s="31">
        <v>26.4</v>
      </c>
      <c r="L39" s="31">
        <v>24.96</v>
      </c>
      <c r="M39" s="31">
        <v>199.76920999999999</v>
      </c>
      <c r="N39" s="1"/>
      <c r="O39" s="1"/>
    </row>
    <row r="40" spans="1:15" ht="12.75" customHeight="1">
      <c r="A40" s="33">
        <v>30</v>
      </c>
      <c r="B40" s="53" t="s">
        <v>812</v>
      </c>
      <c r="C40" s="31">
        <v>1466.45</v>
      </c>
      <c r="D40" s="36">
        <v>1499.9333333333334</v>
      </c>
      <c r="E40" s="36">
        <v>1425.0666666666668</v>
      </c>
      <c r="F40" s="36">
        <v>1383.6833333333334</v>
      </c>
      <c r="G40" s="36">
        <v>1308.8166666666668</v>
      </c>
      <c r="H40" s="36">
        <v>1541.3166666666668</v>
      </c>
      <c r="I40" s="36">
        <v>1616.1833333333336</v>
      </c>
      <c r="J40" s="36">
        <v>1657.5666666666668</v>
      </c>
      <c r="K40" s="31">
        <v>1574.8</v>
      </c>
      <c r="L40" s="31">
        <v>1458.55</v>
      </c>
      <c r="M40" s="31">
        <v>15.23884</v>
      </c>
      <c r="N40" s="1"/>
      <c r="O40" s="1"/>
    </row>
    <row r="41" spans="1:15" ht="12.75" customHeight="1">
      <c r="A41" s="33">
        <v>31</v>
      </c>
      <c r="B41" s="53" t="s">
        <v>316</v>
      </c>
      <c r="C41" s="31">
        <v>4215.25</v>
      </c>
      <c r="D41" s="36">
        <v>4259.0666666666666</v>
      </c>
      <c r="E41" s="36">
        <v>4126.1833333333334</v>
      </c>
      <c r="F41" s="36">
        <v>4037.1166666666668</v>
      </c>
      <c r="G41" s="36">
        <v>3904.2333333333336</v>
      </c>
      <c r="H41" s="36">
        <v>4348.1333333333332</v>
      </c>
      <c r="I41" s="36">
        <v>4481.0166666666664</v>
      </c>
      <c r="J41" s="36">
        <v>4570.083333333333</v>
      </c>
      <c r="K41" s="31">
        <v>4391.95</v>
      </c>
      <c r="L41" s="31">
        <v>4170</v>
      </c>
      <c r="M41" s="31">
        <v>0.89239000000000002</v>
      </c>
      <c r="N41" s="1"/>
      <c r="O41" s="1"/>
    </row>
    <row r="42" spans="1:15" ht="12.75" customHeight="1">
      <c r="A42" s="33">
        <v>32</v>
      </c>
      <c r="B42" s="53" t="s">
        <v>52</v>
      </c>
      <c r="C42" s="31">
        <v>625.54999999999995</v>
      </c>
      <c r="D42" s="36">
        <v>632.5</v>
      </c>
      <c r="E42" s="36">
        <v>616</v>
      </c>
      <c r="F42" s="36">
        <v>606.45000000000005</v>
      </c>
      <c r="G42" s="36">
        <v>589.95000000000005</v>
      </c>
      <c r="H42" s="36">
        <v>642.04999999999995</v>
      </c>
      <c r="I42" s="36">
        <v>658.55</v>
      </c>
      <c r="J42" s="36">
        <v>668.09999999999991</v>
      </c>
      <c r="K42" s="31">
        <v>649</v>
      </c>
      <c r="L42" s="31">
        <v>622.95000000000005</v>
      </c>
      <c r="M42" s="31">
        <v>25.190550000000002</v>
      </c>
      <c r="N42" s="1"/>
      <c r="O42" s="1"/>
    </row>
    <row r="43" spans="1:15" ht="12.75" customHeight="1">
      <c r="A43" s="33">
        <v>33</v>
      </c>
      <c r="B43" s="53" t="s">
        <v>851</v>
      </c>
      <c r="C43" s="31">
        <v>3574.5</v>
      </c>
      <c r="D43" s="36">
        <v>3626.1666666666665</v>
      </c>
      <c r="E43" s="36">
        <v>3511.333333333333</v>
      </c>
      <c r="F43" s="36">
        <v>3448.1666666666665</v>
      </c>
      <c r="G43" s="36">
        <v>3333.333333333333</v>
      </c>
      <c r="H43" s="36">
        <v>3689.333333333333</v>
      </c>
      <c r="I43" s="36">
        <v>3804.1666666666661</v>
      </c>
      <c r="J43" s="36">
        <v>3867.333333333333</v>
      </c>
      <c r="K43" s="31">
        <v>3741</v>
      </c>
      <c r="L43" s="31">
        <v>3563</v>
      </c>
      <c r="M43" s="31">
        <v>0.27598</v>
      </c>
      <c r="N43" s="1"/>
      <c r="O43" s="1"/>
    </row>
    <row r="44" spans="1:15" ht="12.75" customHeight="1">
      <c r="A44" s="33">
        <v>34</v>
      </c>
      <c r="B44" s="53" t="s">
        <v>317</v>
      </c>
      <c r="C44" s="31">
        <v>2051.4</v>
      </c>
      <c r="D44" s="36">
        <v>2087.4333333333334</v>
      </c>
      <c r="E44" s="36">
        <v>1993.9666666666667</v>
      </c>
      <c r="F44" s="36">
        <v>1936.5333333333333</v>
      </c>
      <c r="G44" s="36">
        <v>1843.0666666666666</v>
      </c>
      <c r="H44" s="36">
        <v>2144.8666666666668</v>
      </c>
      <c r="I44" s="36">
        <v>2238.3333333333339</v>
      </c>
      <c r="J44" s="36">
        <v>2295.7666666666669</v>
      </c>
      <c r="K44" s="31">
        <v>2180.9</v>
      </c>
      <c r="L44" s="31">
        <v>2030</v>
      </c>
      <c r="M44" s="31">
        <v>9.3273399999999995</v>
      </c>
      <c r="N44" s="1"/>
      <c r="O44" s="1"/>
    </row>
    <row r="45" spans="1:15" ht="12.75" customHeight="1">
      <c r="A45" s="33">
        <v>35</v>
      </c>
      <c r="B45" s="53" t="s">
        <v>318</v>
      </c>
      <c r="C45" s="31">
        <v>779.8</v>
      </c>
      <c r="D45" s="36">
        <v>780.18333333333339</v>
      </c>
      <c r="E45" s="36">
        <v>775.36666666666679</v>
      </c>
      <c r="F45" s="36">
        <v>770.93333333333339</v>
      </c>
      <c r="G45" s="36">
        <v>766.11666666666679</v>
      </c>
      <c r="H45" s="36">
        <v>784.61666666666679</v>
      </c>
      <c r="I45" s="36">
        <v>789.43333333333339</v>
      </c>
      <c r="J45" s="36">
        <v>793.86666666666679</v>
      </c>
      <c r="K45" s="31">
        <v>785</v>
      </c>
      <c r="L45" s="31">
        <v>775.75</v>
      </c>
      <c r="M45" s="31">
        <v>1.1125499999999999</v>
      </c>
      <c r="N45" s="1"/>
      <c r="O45" s="1"/>
    </row>
    <row r="46" spans="1:15" ht="12.75" customHeight="1">
      <c r="A46" s="33">
        <v>36</v>
      </c>
      <c r="B46" s="53" t="s">
        <v>790</v>
      </c>
      <c r="C46" s="31">
        <v>8124.55</v>
      </c>
      <c r="D46" s="36">
        <v>8234.85</v>
      </c>
      <c r="E46" s="36">
        <v>7970.7000000000007</v>
      </c>
      <c r="F46" s="36">
        <v>7816.85</v>
      </c>
      <c r="G46" s="36">
        <v>7552.7000000000007</v>
      </c>
      <c r="H46" s="36">
        <v>8388.7000000000007</v>
      </c>
      <c r="I46" s="36">
        <v>8652.8499999999985</v>
      </c>
      <c r="J46" s="36">
        <v>8806.7000000000007</v>
      </c>
      <c r="K46" s="31">
        <v>8499</v>
      </c>
      <c r="L46" s="31">
        <v>8081</v>
      </c>
      <c r="M46" s="31">
        <v>2.1433300000000002</v>
      </c>
      <c r="N46" s="1"/>
      <c r="O46" s="1"/>
    </row>
    <row r="47" spans="1:15" ht="12.75" customHeight="1">
      <c r="A47" s="33">
        <v>37</v>
      </c>
      <c r="B47" s="53" t="s">
        <v>53</v>
      </c>
      <c r="C47" s="31">
        <v>6657.7</v>
      </c>
      <c r="D47" s="36">
        <v>6674.583333333333</v>
      </c>
      <c r="E47" s="36">
        <v>6614.1666666666661</v>
      </c>
      <c r="F47" s="36">
        <v>6570.6333333333332</v>
      </c>
      <c r="G47" s="36">
        <v>6510.2166666666662</v>
      </c>
      <c r="H47" s="36">
        <v>6718.1166666666659</v>
      </c>
      <c r="I47" s="36">
        <v>6778.5333333333319</v>
      </c>
      <c r="J47" s="36">
        <v>6822.0666666666657</v>
      </c>
      <c r="K47" s="31">
        <v>6735</v>
      </c>
      <c r="L47" s="31">
        <v>6631.05</v>
      </c>
      <c r="M47" s="31">
        <v>3.3493599999999999</v>
      </c>
      <c r="N47" s="1"/>
      <c r="O47" s="1"/>
    </row>
    <row r="48" spans="1:15" ht="12.75" customHeight="1">
      <c r="A48" s="33">
        <v>38</v>
      </c>
      <c r="B48" s="53" t="s">
        <v>55</v>
      </c>
      <c r="C48" s="31">
        <v>515.35</v>
      </c>
      <c r="D48" s="36">
        <v>520.21666666666658</v>
      </c>
      <c r="E48" s="36">
        <v>507.93333333333317</v>
      </c>
      <c r="F48" s="36">
        <v>500.51666666666654</v>
      </c>
      <c r="G48" s="36">
        <v>488.23333333333312</v>
      </c>
      <c r="H48" s="36">
        <v>527.63333333333321</v>
      </c>
      <c r="I48" s="36">
        <v>539.91666666666674</v>
      </c>
      <c r="J48" s="36">
        <v>547.33333333333326</v>
      </c>
      <c r="K48" s="31">
        <v>532.5</v>
      </c>
      <c r="L48" s="31">
        <v>512.79999999999995</v>
      </c>
      <c r="M48" s="31">
        <v>12.05402</v>
      </c>
      <c r="N48" s="1"/>
      <c r="O48" s="1"/>
    </row>
    <row r="49" spans="1:15" ht="12.75" customHeight="1">
      <c r="A49" s="33">
        <v>39</v>
      </c>
      <c r="B49" s="53" t="s">
        <v>319</v>
      </c>
      <c r="C49" s="31">
        <v>310.89999999999998</v>
      </c>
      <c r="D49" s="36">
        <v>312.95</v>
      </c>
      <c r="E49" s="36">
        <v>307.95</v>
      </c>
      <c r="F49" s="36">
        <v>305</v>
      </c>
      <c r="G49" s="36">
        <v>300</v>
      </c>
      <c r="H49" s="36">
        <v>315.89999999999998</v>
      </c>
      <c r="I49" s="36">
        <v>320.89999999999998</v>
      </c>
      <c r="J49" s="36">
        <v>323.84999999999997</v>
      </c>
      <c r="K49" s="31">
        <v>317.95</v>
      </c>
      <c r="L49" s="31">
        <v>310</v>
      </c>
      <c r="M49" s="31">
        <v>10.316800000000001</v>
      </c>
      <c r="N49" s="1"/>
      <c r="O49" s="1"/>
    </row>
    <row r="50" spans="1:15" ht="12.75" customHeight="1">
      <c r="A50" s="33">
        <v>40</v>
      </c>
      <c r="B50" s="53" t="s">
        <v>789</v>
      </c>
      <c r="C50" s="31">
        <v>709.15</v>
      </c>
      <c r="D50" s="36">
        <v>720.44999999999993</v>
      </c>
      <c r="E50" s="36">
        <v>690.99999999999989</v>
      </c>
      <c r="F50" s="36">
        <v>672.84999999999991</v>
      </c>
      <c r="G50" s="36">
        <v>643.39999999999986</v>
      </c>
      <c r="H50" s="36">
        <v>738.59999999999991</v>
      </c>
      <c r="I50" s="36">
        <v>768.05</v>
      </c>
      <c r="J50" s="36">
        <v>786.19999999999993</v>
      </c>
      <c r="K50" s="31">
        <v>749.9</v>
      </c>
      <c r="L50" s="31">
        <v>702.3</v>
      </c>
      <c r="M50" s="31">
        <v>7.2104699999999999</v>
      </c>
      <c r="N50" s="1"/>
      <c r="O50" s="1"/>
    </row>
    <row r="51" spans="1:15" ht="12.75" customHeight="1">
      <c r="A51" s="33">
        <v>41</v>
      </c>
      <c r="B51" s="53" t="s">
        <v>320</v>
      </c>
      <c r="C51" s="31">
        <v>630.25</v>
      </c>
      <c r="D51" s="36">
        <v>624.85</v>
      </c>
      <c r="E51" s="36">
        <v>611.70000000000005</v>
      </c>
      <c r="F51" s="36">
        <v>593.15</v>
      </c>
      <c r="G51" s="36">
        <v>580</v>
      </c>
      <c r="H51" s="36">
        <v>643.40000000000009</v>
      </c>
      <c r="I51" s="36">
        <v>656.55</v>
      </c>
      <c r="J51" s="36">
        <v>675.10000000000014</v>
      </c>
      <c r="K51" s="31">
        <v>638</v>
      </c>
      <c r="L51" s="31">
        <v>606.29999999999995</v>
      </c>
      <c r="M51" s="31">
        <v>1.2553000000000001</v>
      </c>
      <c r="N51" s="1"/>
      <c r="O51" s="1"/>
    </row>
    <row r="52" spans="1:15" ht="12.75" customHeight="1">
      <c r="A52" s="33">
        <v>42</v>
      </c>
      <c r="B52" s="53" t="s">
        <v>56</v>
      </c>
      <c r="C52" s="31">
        <v>243.15</v>
      </c>
      <c r="D52" s="36">
        <v>245.78333333333333</v>
      </c>
      <c r="E52" s="36">
        <v>239.61666666666667</v>
      </c>
      <c r="F52" s="36">
        <v>236.08333333333334</v>
      </c>
      <c r="G52" s="36">
        <v>229.91666666666669</v>
      </c>
      <c r="H52" s="36">
        <v>249.31666666666666</v>
      </c>
      <c r="I52" s="36">
        <v>255.48333333333335</v>
      </c>
      <c r="J52" s="36">
        <v>259.01666666666665</v>
      </c>
      <c r="K52" s="31">
        <v>251.95</v>
      </c>
      <c r="L52" s="31">
        <v>242.25</v>
      </c>
      <c r="M52" s="31">
        <v>110.7002</v>
      </c>
      <c r="N52" s="1"/>
      <c r="O52" s="1"/>
    </row>
    <row r="53" spans="1:15" ht="12.75" customHeight="1">
      <c r="A53" s="33">
        <v>43</v>
      </c>
      <c r="B53" s="53" t="s">
        <v>58</v>
      </c>
      <c r="C53" s="31">
        <v>3101.75</v>
      </c>
      <c r="D53" s="36">
        <v>3107.6</v>
      </c>
      <c r="E53" s="36">
        <v>3080.2</v>
      </c>
      <c r="F53" s="36">
        <v>3058.65</v>
      </c>
      <c r="G53" s="36">
        <v>3031.25</v>
      </c>
      <c r="H53" s="36">
        <v>3129.1499999999996</v>
      </c>
      <c r="I53" s="36">
        <v>3156.55</v>
      </c>
      <c r="J53" s="36">
        <v>3178.0999999999995</v>
      </c>
      <c r="K53" s="31">
        <v>3135</v>
      </c>
      <c r="L53" s="31">
        <v>3086.05</v>
      </c>
      <c r="M53" s="31">
        <v>8.8574300000000008</v>
      </c>
      <c r="N53" s="1"/>
      <c r="O53" s="1"/>
    </row>
    <row r="54" spans="1:15" ht="12.75" customHeight="1">
      <c r="A54" s="33">
        <v>44</v>
      </c>
      <c r="B54" s="53" t="s">
        <v>321</v>
      </c>
      <c r="C54" s="31">
        <v>379</v>
      </c>
      <c r="D54" s="36">
        <v>378.9666666666667</v>
      </c>
      <c r="E54" s="36">
        <v>374.33333333333337</v>
      </c>
      <c r="F54" s="36">
        <v>369.66666666666669</v>
      </c>
      <c r="G54" s="36">
        <v>365.03333333333336</v>
      </c>
      <c r="H54" s="36">
        <v>383.63333333333338</v>
      </c>
      <c r="I54" s="36">
        <v>388.26666666666671</v>
      </c>
      <c r="J54" s="36">
        <v>392.93333333333339</v>
      </c>
      <c r="K54" s="31">
        <v>383.6</v>
      </c>
      <c r="L54" s="31">
        <v>374.3</v>
      </c>
      <c r="M54" s="31">
        <v>31.218319999999999</v>
      </c>
      <c r="N54" s="1"/>
      <c r="O54" s="1"/>
    </row>
    <row r="55" spans="1:15" ht="12.75" customHeight="1">
      <c r="A55" s="33">
        <v>45</v>
      </c>
      <c r="B55" s="53" t="s">
        <v>852</v>
      </c>
      <c r="C55" s="31">
        <v>6967.55</v>
      </c>
      <c r="D55" s="36">
        <v>6970.416666666667</v>
      </c>
      <c r="E55" s="36">
        <v>6805.9333333333343</v>
      </c>
      <c r="F55" s="36">
        <v>6644.3166666666675</v>
      </c>
      <c r="G55" s="36">
        <v>6479.8333333333348</v>
      </c>
      <c r="H55" s="36">
        <v>7132.0333333333338</v>
      </c>
      <c r="I55" s="36">
        <v>7296.5166666666655</v>
      </c>
      <c r="J55" s="36">
        <v>7458.1333333333332</v>
      </c>
      <c r="K55" s="31">
        <v>7134.9</v>
      </c>
      <c r="L55" s="31">
        <v>6808.8</v>
      </c>
      <c r="M55" s="31">
        <v>0.20565</v>
      </c>
      <c r="N55" s="1"/>
      <c r="O55" s="1"/>
    </row>
    <row r="56" spans="1:15" ht="12" customHeight="1">
      <c r="A56" s="33">
        <v>46</v>
      </c>
      <c r="B56" s="53" t="s">
        <v>59</v>
      </c>
      <c r="C56" s="31">
        <v>2090.75</v>
      </c>
      <c r="D56" s="36">
        <v>2106.6666666666665</v>
      </c>
      <c r="E56" s="36">
        <v>2064.833333333333</v>
      </c>
      <c r="F56" s="36">
        <v>2038.9166666666665</v>
      </c>
      <c r="G56" s="36">
        <v>1997.083333333333</v>
      </c>
      <c r="H56" s="36">
        <v>2132.583333333333</v>
      </c>
      <c r="I56" s="36">
        <v>2174.4166666666661</v>
      </c>
      <c r="J56" s="36">
        <v>2200.333333333333</v>
      </c>
      <c r="K56" s="31">
        <v>2148.5</v>
      </c>
      <c r="L56" s="31">
        <v>2080.75</v>
      </c>
      <c r="M56" s="31">
        <v>3.8012700000000001</v>
      </c>
      <c r="N56" s="1"/>
      <c r="O56" s="1"/>
    </row>
    <row r="57" spans="1:15" ht="12.75" customHeight="1">
      <c r="A57" s="33">
        <v>47</v>
      </c>
      <c r="B57" s="53" t="s">
        <v>60</v>
      </c>
      <c r="C57" s="31">
        <v>7761.6</v>
      </c>
      <c r="D57" s="36">
        <v>7802.9000000000005</v>
      </c>
      <c r="E57" s="36">
        <v>7665.0000000000009</v>
      </c>
      <c r="F57" s="36">
        <v>7568.4000000000005</v>
      </c>
      <c r="G57" s="36">
        <v>7430.5000000000009</v>
      </c>
      <c r="H57" s="36">
        <v>7899.5000000000009</v>
      </c>
      <c r="I57" s="36">
        <v>8037.4000000000005</v>
      </c>
      <c r="J57" s="36">
        <v>8134.0000000000009</v>
      </c>
      <c r="K57" s="31">
        <v>7940.8</v>
      </c>
      <c r="L57" s="31">
        <v>7706.3</v>
      </c>
      <c r="M57" s="31">
        <v>0.51463000000000003</v>
      </c>
      <c r="N57" s="1"/>
      <c r="O57" s="1"/>
    </row>
    <row r="58" spans="1:15" ht="12.75" customHeight="1">
      <c r="A58" s="33">
        <v>48</v>
      </c>
      <c r="B58" s="53" t="s">
        <v>63</v>
      </c>
      <c r="C58" s="31">
        <v>1401.6</v>
      </c>
      <c r="D58" s="36">
        <v>1412.0166666666667</v>
      </c>
      <c r="E58" s="36">
        <v>1384.5833333333333</v>
      </c>
      <c r="F58" s="36">
        <v>1367.5666666666666</v>
      </c>
      <c r="G58" s="36">
        <v>1340.1333333333332</v>
      </c>
      <c r="H58" s="36">
        <v>1429.0333333333333</v>
      </c>
      <c r="I58" s="36">
        <v>1456.4666666666667</v>
      </c>
      <c r="J58" s="36">
        <v>1473.4833333333333</v>
      </c>
      <c r="K58" s="31">
        <v>1439.45</v>
      </c>
      <c r="L58" s="31">
        <v>1395</v>
      </c>
      <c r="M58" s="31">
        <v>8.4678799999999992</v>
      </c>
      <c r="N58" s="1"/>
      <c r="O58" s="1"/>
    </row>
    <row r="59" spans="1:15" ht="12.75" customHeight="1">
      <c r="A59" s="33">
        <v>49</v>
      </c>
      <c r="B59" s="53" t="s">
        <v>322</v>
      </c>
      <c r="C59" s="31">
        <v>639.45000000000005</v>
      </c>
      <c r="D59" s="36">
        <v>656.38333333333333</v>
      </c>
      <c r="E59" s="36">
        <v>618.56666666666661</v>
      </c>
      <c r="F59" s="36">
        <v>597.68333333333328</v>
      </c>
      <c r="G59" s="36">
        <v>559.86666666666656</v>
      </c>
      <c r="H59" s="36">
        <v>677.26666666666665</v>
      </c>
      <c r="I59" s="36">
        <v>715.08333333333348</v>
      </c>
      <c r="J59" s="36">
        <v>735.9666666666667</v>
      </c>
      <c r="K59" s="31">
        <v>694.2</v>
      </c>
      <c r="L59" s="31">
        <v>635.5</v>
      </c>
      <c r="M59" s="31">
        <v>14.4621</v>
      </c>
      <c r="N59" s="1"/>
      <c r="O59" s="1"/>
    </row>
    <row r="60" spans="1:15" ht="12.75" customHeight="1">
      <c r="A60" s="33">
        <v>50</v>
      </c>
      <c r="B60" s="53" t="s">
        <v>263</v>
      </c>
      <c r="C60" s="31">
        <v>4909.8999999999996</v>
      </c>
      <c r="D60" s="36">
        <v>4924.4333333333334</v>
      </c>
      <c r="E60" s="36">
        <v>4803.6166666666668</v>
      </c>
      <c r="F60" s="36">
        <v>4697.333333333333</v>
      </c>
      <c r="G60" s="36">
        <v>4576.5166666666664</v>
      </c>
      <c r="H60" s="36">
        <v>5030.7166666666672</v>
      </c>
      <c r="I60" s="36">
        <v>5151.5333333333347</v>
      </c>
      <c r="J60" s="36">
        <v>5257.8166666666675</v>
      </c>
      <c r="K60" s="31">
        <v>5045.25</v>
      </c>
      <c r="L60" s="31">
        <v>4818.1499999999996</v>
      </c>
      <c r="M60" s="31">
        <v>7.9871999999999996</v>
      </c>
      <c r="N60" s="1"/>
      <c r="O60" s="1"/>
    </row>
    <row r="61" spans="1:15" ht="12.75" customHeight="1">
      <c r="A61" s="33">
        <v>51</v>
      </c>
      <c r="B61" s="53" t="s">
        <v>64</v>
      </c>
      <c r="C61" s="31">
        <v>1126.0999999999999</v>
      </c>
      <c r="D61" s="36">
        <v>1133.3999999999999</v>
      </c>
      <c r="E61" s="36">
        <v>1115.7999999999997</v>
      </c>
      <c r="F61" s="36">
        <v>1105.4999999999998</v>
      </c>
      <c r="G61" s="36">
        <v>1087.8999999999996</v>
      </c>
      <c r="H61" s="36">
        <v>1143.6999999999998</v>
      </c>
      <c r="I61" s="36">
        <v>1161.2999999999997</v>
      </c>
      <c r="J61" s="36">
        <v>1171.5999999999999</v>
      </c>
      <c r="K61" s="31">
        <v>1151</v>
      </c>
      <c r="L61" s="31">
        <v>1123.0999999999999</v>
      </c>
      <c r="M61" s="31">
        <v>85.711219999999997</v>
      </c>
      <c r="N61" s="1"/>
      <c r="O61" s="1"/>
    </row>
    <row r="62" spans="1:15" ht="12.75" customHeight="1">
      <c r="A62" s="33">
        <v>52</v>
      </c>
      <c r="B62" s="53" t="s">
        <v>323</v>
      </c>
      <c r="C62" s="31">
        <v>3913.75</v>
      </c>
      <c r="D62" s="36">
        <v>4023.25</v>
      </c>
      <c r="E62" s="36">
        <v>3767.8500000000004</v>
      </c>
      <c r="F62" s="36">
        <v>3621.9500000000003</v>
      </c>
      <c r="G62" s="36">
        <v>3366.5500000000006</v>
      </c>
      <c r="H62" s="36">
        <v>4169.1499999999996</v>
      </c>
      <c r="I62" s="36">
        <v>4424.5499999999993</v>
      </c>
      <c r="J62" s="36">
        <v>4570.45</v>
      </c>
      <c r="K62" s="31">
        <v>4278.6499999999996</v>
      </c>
      <c r="L62" s="31">
        <v>3877.35</v>
      </c>
      <c r="M62" s="31">
        <v>8.6496399999999998</v>
      </c>
      <c r="N62" s="1"/>
      <c r="O62" s="1"/>
    </row>
    <row r="63" spans="1:15" ht="12.75" customHeight="1">
      <c r="A63" s="33">
        <v>53</v>
      </c>
      <c r="B63" s="53" t="s">
        <v>792</v>
      </c>
      <c r="C63" s="31">
        <v>385.1</v>
      </c>
      <c r="D63" s="36">
        <v>379.63333333333338</v>
      </c>
      <c r="E63" s="36">
        <v>365.46666666666675</v>
      </c>
      <c r="F63" s="36">
        <v>345.83333333333337</v>
      </c>
      <c r="G63" s="36">
        <v>331.66666666666674</v>
      </c>
      <c r="H63" s="36">
        <v>399.26666666666677</v>
      </c>
      <c r="I63" s="36">
        <v>413.43333333333339</v>
      </c>
      <c r="J63" s="36">
        <v>433.06666666666678</v>
      </c>
      <c r="K63" s="31">
        <v>393.8</v>
      </c>
      <c r="L63" s="31">
        <v>360</v>
      </c>
      <c r="M63" s="31">
        <v>292.94695999999999</v>
      </c>
      <c r="N63" s="1"/>
      <c r="O63" s="1"/>
    </row>
    <row r="64" spans="1:15" ht="12.75" customHeight="1">
      <c r="A64" s="33">
        <v>54</v>
      </c>
      <c r="B64" s="53" t="s">
        <v>324</v>
      </c>
      <c r="C64" s="31">
        <v>2317.35</v>
      </c>
      <c r="D64" s="36">
        <v>2371.15</v>
      </c>
      <c r="E64" s="36">
        <v>2252.3000000000002</v>
      </c>
      <c r="F64" s="36">
        <v>2187.25</v>
      </c>
      <c r="G64" s="36">
        <v>2068.4</v>
      </c>
      <c r="H64" s="36">
        <v>2436.2000000000003</v>
      </c>
      <c r="I64" s="36">
        <v>2555.0499999999997</v>
      </c>
      <c r="J64" s="36">
        <v>2620.1000000000004</v>
      </c>
      <c r="K64" s="31">
        <v>2490</v>
      </c>
      <c r="L64" s="31">
        <v>2306.1</v>
      </c>
      <c r="M64" s="31">
        <v>9.1282399999999999</v>
      </c>
      <c r="N64" s="1"/>
      <c r="O64" s="1"/>
    </row>
    <row r="65" spans="1:15" ht="12.75" customHeight="1">
      <c r="A65" s="33">
        <v>55</v>
      </c>
      <c r="B65" s="53" t="s">
        <v>65</v>
      </c>
      <c r="C65" s="31">
        <v>9427.4</v>
      </c>
      <c r="D65" s="36">
        <v>9482.4666666666672</v>
      </c>
      <c r="E65" s="36">
        <v>9344.9333333333343</v>
      </c>
      <c r="F65" s="36">
        <v>9262.4666666666672</v>
      </c>
      <c r="G65" s="36">
        <v>9124.9333333333343</v>
      </c>
      <c r="H65" s="36">
        <v>9564.9333333333343</v>
      </c>
      <c r="I65" s="36">
        <v>9702.4666666666672</v>
      </c>
      <c r="J65" s="36">
        <v>9784.9333333333343</v>
      </c>
      <c r="K65" s="31">
        <v>9620</v>
      </c>
      <c r="L65" s="31">
        <v>9400</v>
      </c>
      <c r="M65" s="31">
        <v>2.4654099999999999</v>
      </c>
      <c r="N65" s="1"/>
      <c r="O65" s="1"/>
    </row>
    <row r="66" spans="1:15" ht="12.75" customHeight="1">
      <c r="A66" s="33">
        <v>56</v>
      </c>
      <c r="B66" s="53" t="s">
        <v>68</v>
      </c>
      <c r="C66" s="31">
        <v>6538.35</v>
      </c>
      <c r="D66" s="36">
        <v>6582.2833333333328</v>
      </c>
      <c r="E66" s="36">
        <v>6467.5666666666657</v>
      </c>
      <c r="F66" s="36">
        <v>6396.7833333333328</v>
      </c>
      <c r="G66" s="36">
        <v>6282.0666666666657</v>
      </c>
      <c r="H66" s="36">
        <v>6653.0666666666657</v>
      </c>
      <c r="I66" s="36">
        <v>6767.7833333333328</v>
      </c>
      <c r="J66" s="36">
        <v>6838.5666666666657</v>
      </c>
      <c r="K66" s="31">
        <v>6697</v>
      </c>
      <c r="L66" s="31">
        <v>6511.5</v>
      </c>
      <c r="M66" s="31">
        <v>8.9182799999999993</v>
      </c>
      <c r="N66" s="1"/>
      <c r="O66" s="1"/>
    </row>
    <row r="67" spans="1:15" ht="12.75" customHeight="1">
      <c r="A67" s="33">
        <v>57</v>
      </c>
      <c r="B67" s="53" t="s">
        <v>67</v>
      </c>
      <c r="C67" s="31">
        <v>1564.1</v>
      </c>
      <c r="D67" s="36">
        <v>1573.0666666666666</v>
      </c>
      <c r="E67" s="36">
        <v>1548.1333333333332</v>
      </c>
      <c r="F67" s="36">
        <v>1532.1666666666665</v>
      </c>
      <c r="G67" s="36">
        <v>1507.2333333333331</v>
      </c>
      <c r="H67" s="36">
        <v>1589.0333333333333</v>
      </c>
      <c r="I67" s="36">
        <v>1613.9666666666667</v>
      </c>
      <c r="J67" s="36">
        <v>1629.9333333333334</v>
      </c>
      <c r="K67" s="31">
        <v>1598</v>
      </c>
      <c r="L67" s="31">
        <v>1557.1</v>
      </c>
      <c r="M67" s="31">
        <v>18.979420000000001</v>
      </c>
      <c r="N67" s="1"/>
      <c r="O67" s="1"/>
    </row>
    <row r="68" spans="1:15" ht="12.75" customHeight="1">
      <c r="A68" s="33">
        <v>58</v>
      </c>
      <c r="B68" s="53" t="s">
        <v>264</v>
      </c>
      <c r="C68" s="31">
        <v>9189.9500000000007</v>
      </c>
      <c r="D68" s="36">
        <v>9224.9333333333325</v>
      </c>
      <c r="E68" s="36">
        <v>9082.2166666666653</v>
      </c>
      <c r="F68" s="36">
        <v>8974.4833333333336</v>
      </c>
      <c r="G68" s="36">
        <v>8831.7666666666664</v>
      </c>
      <c r="H68" s="36">
        <v>9332.6666666666642</v>
      </c>
      <c r="I68" s="36">
        <v>9475.3833333333314</v>
      </c>
      <c r="J68" s="36">
        <v>9583.1166666666631</v>
      </c>
      <c r="K68" s="31">
        <v>9367.65</v>
      </c>
      <c r="L68" s="31">
        <v>9117.2000000000007</v>
      </c>
      <c r="M68" s="31">
        <v>0.27023000000000003</v>
      </c>
      <c r="N68" s="1"/>
      <c r="O68" s="1"/>
    </row>
    <row r="69" spans="1:15" ht="12.75" customHeight="1">
      <c r="A69" s="33">
        <v>59</v>
      </c>
      <c r="B69" s="53" t="s">
        <v>325</v>
      </c>
      <c r="C69" s="31">
        <v>2292.6</v>
      </c>
      <c r="D69" s="36">
        <v>2315.8833333333337</v>
      </c>
      <c r="E69" s="36">
        <v>2256.7666666666673</v>
      </c>
      <c r="F69" s="36">
        <v>2220.9333333333338</v>
      </c>
      <c r="G69" s="36">
        <v>2161.8166666666675</v>
      </c>
      <c r="H69" s="36">
        <v>2351.7166666666672</v>
      </c>
      <c r="I69" s="36">
        <v>2410.833333333333</v>
      </c>
      <c r="J69" s="36">
        <v>2446.666666666667</v>
      </c>
      <c r="K69" s="31">
        <v>2375</v>
      </c>
      <c r="L69" s="31">
        <v>2280.0500000000002</v>
      </c>
      <c r="M69" s="31">
        <v>0.72113000000000005</v>
      </c>
      <c r="N69" s="1"/>
      <c r="O69" s="1"/>
    </row>
    <row r="70" spans="1:15" ht="12.75" customHeight="1">
      <c r="A70" s="33">
        <v>60</v>
      </c>
      <c r="B70" s="53" t="s">
        <v>69</v>
      </c>
      <c r="C70" s="31">
        <v>3150.95</v>
      </c>
      <c r="D70" s="36">
        <v>3171.6666666666665</v>
      </c>
      <c r="E70" s="36">
        <v>3114.4833333333331</v>
      </c>
      <c r="F70" s="36">
        <v>3078.0166666666664</v>
      </c>
      <c r="G70" s="36">
        <v>3020.833333333333</v>
      </c>
      <c r="H70" s="36">
        <v>3208.1333333333332</v>
      </c>
      <c r="I70" s="36">
        <v>3265.3166666666666</v>
      </c>
      <c r="J70" s="36">
        <v>3301.7833333333333</v>
      </c>
      <c r="K70" s="31">
        <v>3228.85</v>
      </c>
      <c r="L70" s="31">
        <v>3135.2</v>
      </c>
      <c r="M70" s="31">
        <v>4.2468500000000002</v>
      </c>
      <c r="N70" s="1"/>
      <c r="O70" s="1"/>
    </row>
    <row r="71" spans="1:15" ht="12.75" customHeight="1">
      <c r="A71" s="33">
        <v>61</v>
      </c>
      <c r="B71" s="53" t="s">
        <v>70</v>
      </c>
      <c r="C71" s="31">
        <v>468.45</v>
      </c>
      <c r="D71" s="36">
        <v>473.5333333333333</v>
      </c>
      <c r="E71" s="36">
        <v>461.91666666666663</v>
      </c>
      <c r="F71" s="36">
        <v>455.38333333333333</v>
      </c>
      <c r="G71" s="36">
        <v>443.76666666666665</v>
      </c>
      <c r="H71" s="36">
        <v>480.06666666666661</v>
      </c>
      <c r="I71" s="36">
        <v>491.68333333333328</v>
      </c>
      <c r="J71" s="36">
        <v>498.21666666666658</v>
      </c>
      <c r="K71" s="31">
        <v>485.15</v>
      </c>
      <c r="L71" s="31">
        <v>467</v>
      </c>
      <c r="M71" s="31">
        <v>29.884869999999999</v>
      </c>
      <c r="N71" s="1"/>
      <c r="O71" s="1"/>
    </row>
    <row r="72" spans="1:15" ht="12.75" customHeight="1">
      <c r="A72" s="33">
        <v>62</v>
      </c>
      <c r="B72" s="53" t="s">
        <v>71</v>
      </c>
      <c r="C72" s="31">
        <v>201.08</v>
      </c>
      <c r="D72" s="36">
        <v>202.42</v>
      </c>
      <c r="E72" s="36">
        <v>198.33999999999997</v>
      </c>
      <c r="F72" s="36">
        <v>195.6</v>
      </c>
      <c r="G72" s="36">
        <v>191.51999999999998</v>
      </c>
      <c r="H72" s="36">
        <v>205.15999999999997</v>
      </c>
      <c r="I72" s="36">
        <v>209.23999999999995</v>
      </c>
      <c r="J72" s="36">
        <v>211.97999999999996</v>
      </c>
      <c r="K72" s="31">
        <v>206.5</v>
      </c>
      <c r="L72" s="31">
        <v>199.68</v>
      </c>
      <c r="M72" s="31">
        <v>92.016779999999997</v>
      </c>
      <c r="N72" s="1"/>
      <c r="O72" s="1"/>
    </row>
    <row r="73" spans="1:15" ht="12.75" customHeight="1">
      <c r="A73" s="33">
        <v>63</v>
      </c>
      <c r="B73" s="53" t="s">
        <v>72</v>
      </c>
      <c r="C73" s="31">
        <v>239.5</v>
      </c>
      <c r="D73" s="36">
        <v>241.51666666666665</v>
      </c>
      <c r="E73" s="36">
        <v>236.68333333333331</v>
      </c>
      <c r="F73" s="36">
        <v>233.86666666666665</v>
      </c>
      <c r="G73" s="36">
        <v>229.0333333333333</v>
      </c>
      <c r="H73" s="36">
        <v>244.33333333333331</v>
      </c>
      <c r="I73" s="36">
        <v>249.16666666666669</v>
      </c>
      <c r="J73" s="36">
        <v>251.98333333333332</v>
      </c>
      <c r="K73" s="31">
        <v>246.35</v>
      </c>
      <c r="L73" s="31">
        <v>238.7</v>
      </c>
      <c r="M73" s="31">
        <v>226.17452</v>
      </c>
      <c r="N73" s="1"/>
      <c r="O73" s="1"/>
    </row>
    <row r="74" spans="1:15" ht="12.75" customHeight="1">
      <c r="A74" s="33">
        <v>64</v>
      </c>
      <c r="B74" s="53" t="s">
        <v>265</v>
      </c>
      <c r="C74" s="31">
        <v>118.93</v>
      </c>
      <c r="D74" s="36">
        <v>120.68</v>
      </c>
      <c r="E74" s="36">
        <v>116.46000000000001</v>
      </c>
      <c r="F74" s="36">
        <v>113.99</v>
      </c>
      <c r="G74" s="36">
        <v>109.77</v>
      </c>
      <c r="H74" s="36">
        <v>123.15000000000002</v>
      </c>
      <c r="I74" s="36">
        <v>127.37000000000002</v>
      </c>
      <c r="J74" s="36">
        <v>129.84000000000003</v>
      </c>
      <c r="K74" s="31">
        <v>124.9</v>
      </c>
      <c r="L74" s="31">
        <v>118.21</v>
      </c>
      <c r="M74" s="31">
        <v>80.172349999999994</v>
      </c>
      <c r="N74" s="1"/>
      <c r="O74" s="1"/>
    </row>
    <row r="75" spans="1:15" ht="12.75" customHeight="1">
      <c r="A75" s="33">
        <v>65</v>
      </c>
      <c r="B75" s="53" t="s">
        <v>326</v>
      </c>
      <c r="C75" s="31">
        <v>61.5</v>
      </c>
      <c r="D75" s="36">
        <v>62.22</v>
      </c>
      <c r="E75" s="36">
        <v>60.289999999999992</v>
      </c>
      <c r="F75" s="36">
        <v>59.079999999999991</v>
      </c>
      <c r="G75" s="36">
        <v>57.149999999999984</v>
      </c>
      <c r="H75" s="36">
        <v>63.43</v>
      </c>
      <c r="I75" s="36">
        <v>65.360000000000014</v>
      </c>
      <c r="J75" s="36">
        <v>66.570000000000007</v>
      </c>
      <c r="K75" s="31">
        <v>64.150000000000006</v>
      </c>
      <c r="L75" s="31">
        <v>61.01</v>
      </c>
      <c r="M75" s="31">
        <v>133.52695</v>
      </c>
      <c r="N75" s="1"/>
      <c r="O75" s="1"/>
    </row>
    <row r="76" spans="1:15" ht="12.75" customHeight="1">
      <c r="A76" s="33">
        <v>66</v>
      </c>
      <c r="B76" s="53" t="s">
        <v>73</v>
      </c>
      <c r="C76" s="31">
        <v>1515.1</v>
      </c>
      <c r="D76" s="36">
        <v>1535.4666666666665</v>
      </c>
      <c r="E76" s="36">
        <v>1485.333333333333</v>
      </c>
      <c r="F76" s="36">
        <v>1455.5666666666666</v>
      </c>
      <c r="G76" s="36">
        <v>1405.4333333333332</v>
      </c>
      <c r="H76" s="36">
        <v>1565.2333333333329</v>
      </c>
      <c r="I76" s="36">
        <v>1615.3666666666666</v>
      </c>
      <c r="J76" s="36">
        <v>1645.1333333333328</v>
      </c>
      <c r="K76" s="31">
        <v>1585.6</v>
      </c>
      <c r="L76" s="31">
        <v>1505.7</v>
      </c>
      <c r="M76" s="31">
        <v>5.1673999999999998</v>
      </c>
      <c r="N76" s="1"/>
      <c r="O76" s="1"/>
    </row>
    <row r="77" spans="1:15" ht="12.75" customHeight="1">
      <c r="A77" s="33">
        <v>67</v>
      </c>
      <c r="B77" s="53" t="s">
        <v>327</v>
      </c>
      <c r="C77" s="31">
        <v>6772.45</v>
      </c>
      <c r="D77" s="36">
        <v>6743.1500000000005</v>
      </c>
      <c r="E77" s="36">
        <v>6666.3000000000011</v>
      </c>
      <c r="F77" s="36">
        <v>6560.1500000000005</v>
      </c>
      <c r="G77" s="36">
        <v>6483.3000000000011</v>
      </c>
      <c r="H77" s="36">
        <v>6849.3000000000011</v>
      </c>
      <c r="I77" s="36">
        <v>6926.1500000000015</v>
      </c>
      <c r="J77" s="36">
        <v>7032.3000000000011</v>
      </c>
      <c r="K77" s="31">
        <v>6820</v>
      </c>
      <c r="L77" s="31">
        <v>6637</v>
      </c>
      <c r="M77" s="31">
        <v>0.16177</v>
      </c>
      <c r="N77" s="1"/>
      <c r="O77" s="1"/>
    </row>
    <row r="78" spans="1:15" ht="12.75" customHeight="1">
      <c r="A78" s="33">
        <v>68</v>
      </c>
      <c r="B78" s="53" t="s">
        <v>75</v>
      </c>
      <c r="C78" s="31">
        <v>540.70000000000005</v>
      </c>
      <c r="D78" s="36">
        <v>543.21666666666658</v>
      </c>
      <c r="E78" s="36">
        <v>536.78333333333319</v>
      </c>
      <c r="F78" s="36">
        <v>532.86666666666656</v>
      </c>
      <c r="G78" s="36">
        <v>526.43333333333317</v>
      </c>
      <c r="H78" s="36">
        <v>547.13333333333321</v>
      </c>
      <c r="I78" s="36">
        <v>553.56666666666661</v>
      </c>
      <c r="J78" s="36">
        <v>557.48333333333323</v>
      </c>
      <c r="K78" s="31">
        <v>549.65</v>
      </c>
      <c r="L78" s="31">
        <v>539.29999999999995</v>
      </c>
      <c r="M78" s="31">
        <v>5.5117000000000003</v>
      </c>
      <c r="N78" s="1"/>
      <c r="O78" s="1"/>
    </row>
    <row r="79" spans="1:15" ht="12.75" customHeight="1">
      <c r="A79" s="33">
        <v>69</v>
      </c>
      <c r="B79" s="53" t="s">
        <v>328</v>
      </c>
      <c r="C79" s="31">
        <v>1342.55</v>
      </c>
      <c r="D79" s="36">
        <v>1363.5166666666667</v>
      </c>
      <c r="E79" s="36">
        <v>1317.0333333333333</v>
      </c>
      <c r="F79" s="36">
        <v>1291.5166666666667</v>
      </c>
      <c r="G79" s="36">
        <v>1245.0333333333333</v>
      </c>
      <c r="H79" s="36">
        <v>1389.0333333333333</v>
      </c>
      <c r="I79" s="36">
        <v>1435.5166666666664</v>
      </c>
      <c r="J79" s="36">
        <v>1461.0333333333333</v>
      </c>
      <c r="K79" s="31">
        <v>1410</v>
      </c>
      <c r="L79" s="31">
        <v>1338</v>
      </c>
      <c r="M79" s="31">
        <v>16.447569999999999</v>
      </c>
      <c r="N79" s="1"/>
      <c r="O79" s="1"/>
    </row>
    <row r="80" spans="1:15" ht="12.75" customHeight="1">
      <c r="A80" s="33">
        <v>70</v>
      </c>
      <c r="B80" s="53" t="s">
        <v>74</v>
      </c>
      <c r="C80" s="31">
        <v>287.25</v>
      </c>
      <c r="D80" s="36">
        <v>292.06666666666666</v>
      </c>
      <c r="E80" s="36">
        <v>281.5333333333333</v>
      </c>
      <c r="F80" s="36">
        <v>275.81666666666666</v>
      </c>
      <c r="G80" s="36">
        <v>265.2833333333333</v>
      </c>
      <c r="H80" s="36">
        <v>297.7833333333333</v>
      </c>
      <c r="I80" s="36">
        <v>308.31666666666672</v>
      </c>
      <c r="J80" s="36">
        <v>314.0333333333333</v>
      </c>
      <c r="K80" s="31">
        <v>302.60000000000002</v>
      </c>
      <c r="L80" s="31">
        <v>286.35000000000002</v>
      </c>
      <c r="M80" s="31">
        <v>391.71935999999999</v>
      </c>
      <c r="N80" s="1"/>
      <c r="O80" s="1"/>
    </row>
    <row r="81" spans="1:15" ht="12.75" customHeight="1">
      <c r="A81" s="33">
        <v>71</v>
      </c>
      <c r="B81" s="53" t="s">
        <v>76</v>
      </c>
      <c r="C81" s="31">
        <v>1517.45</v>
      </c>
      <c r="D81" s="36">
        <v>1545.5333333333335</v>
      </c>
      <c r="E81" s="36">
        <v>1482.3166666666671</v>
      </c>
      <c r="F81" s="36">
        <v>1447.1833333333336</v>
      </c>
      <c r="G81" s="36">
        <v>1383.9666666666672</v>
      </c>
      <c r="H81" s="36">
        <v>1580.666666666667</v>
      </c>
      <c r="I81" s="36">
        <v>1643.8833333333337</v>
      </c>
      <c r="J81" s="36">
        <v>1679.0166666666669</v>
      </c>
      <c r="K81" s="31">
        <v>1608.75</v>
      </c>
      <c r="L81" s="31">
        <v>1510.4</v>
      </c>
      <c r="M81" s="31">
        <v>20.39941</v>
      </c>
      <c r="N81" s="1"/>
      <c r="O81" s="1"/>
    </row>
    <row r="82" spans="1:15" ht="12.75" customHeight="1">
      <c r="A82" s="33">
        <v>72</v>
      </c>
      <c r="B82" s="53" t="s">
        <v>79</v>
      </c>
      <c r="C82" s="31">
        <v>287.55</v>
      </c>
      <c r="D82" s="36">
        <v>291.7166666666667</v>
      </c>
      <c r="E82" s="36">
        <v>281.53333333333342</v>
      </c>
      <c r="F82" s="36">
        <v>275.51666666666671</v>
      </c>
      <c r="G82" s="36">
        <v>265.33333333333343</v>
      </c>
      <c r="H82" s="36">
        <v>297.73333333333341</v>
      </c>
      <c r="I82" s="36">
        <v>307.91666666666669</v>
      </c>
      <c r="J82" s="36">
        <v>313.93333333333339</v>
      </c>
      <c r="K82" s="31">
        <v>301.89999999999998</v>
      </c>
      <c r="L82" s="31">
        <v>285.7</v>
      </c>
      <c r="M82" s="31">
        <v>177.19054</v>
      </c>
      <c r="N82" s="1"/>
      <c r="O82" s="1"/>
    </row>
    <row r="83" spans="1:15" ht="12.75" customHeight="1">
      <c r="A83" s="33">
        <v>73</v>
      </c>
      <c r="B83" s="53" t="s">
        <v>83</v>
      </c>
      <c r="C83" s="31">
        <v>334.7</v>
      </c>
      <c r="D83" s="36">
        <v>339.24999999999994</v>
      </c>
      <c r="E83" s="36">
        <v>328.84999999999991</v>
      </c>
      <c r="F83" s="36">
        <v>322.99999999999994</v>
      </c>
      <c r="G83" s="36">
        <v>312.59999999999991</v>
      </c>
      <c r="H83" s="36">
        <v>345.09999999999991</v>
      </c>
      <c r="I83" s="36">
        <v>355.49999999999989</v>
      </c>
      <c r="J83" s="36">
        <v>361.34999999999991</v>
      </c>
      <c r="K83" s="31">
        <v>349.65</v>
      </c>
      <c r="L83" s="31">
        <v>333.4</v>
      </c>
      <c r="M83" s="31">
        <v>137.02018000000001</v>
      </c>
      <c r="N83" s="1"/>
      <c r="O83" s="1"/>
    </row>
    <row r="84" spans="1:15" ht="12.75" customHeight="1">
      <c r="A84" s="33">
        <v>74</v>
      </c>
      <c r="B84" s="53" t="s">
        <v>78</v>
      </c>
      <c r="C84" s="31">
        <v>1443.55</v>
      </c>
      <c r="D84" s="36">
        <v>1455.8499999999997</v>
      </c>
      <c r="E84" s="36">
        <v>1418.7999999999993</v>
      </c>
      <c r="F84" s="36">
        <v>1394.0499999999995</v>
      </c>
      <c r="G84" s="36">
        <v>1356.9999999999991</v>
      </c>
      <c r="H84" s="36">
        <v>1480.5999999999995</v>
      </c>
      <c r="I84" s="36">
        <v>1517.65</v>
      </c>
      <c r="J84" s="36">
        <v>1542.3999999999996</v>
      </c>
      <c r="K84" s="31">
        <v>1492.9</v>
      </c>
      <c r="L84" s="31">
        <v>1431.1</v>
      </c>
      <c r="M84" s="31">
        <v>82.495729999999995</v>
      </c>
      <c r="N84" s="1"/>
      <c r="O84" s="1"/>
    </row>
    <row r="85" spans="1:15" ht="12.75" customHeight="1">
      <c r="A85" s="33">
        <v>75</v>
      </c>
      <c r="B85" s="53" t="s">
        <v>791</v>
      </c>
      <c r="C85" s="31">
        <v>735.8</v>
      </c>
      <c r="D85" s="36">
        <v>733.93333333333339</v>
      </c>
      <c r="E85" s="36">
        <v>717.86666666666679</v>
      </c>
      <c r="F85" s="36">
        <v>699.93333333333339</v>
      </c>
      <c r="G85" s="36">
        <v>683.86666666666679</v>
      </c>
      <c r="H85" s="36">
        <v>751.86666666666679</v>
      </c>
      <c r="I85" s="36">
        <v>767.93333333333339</v>
      </c>
      <c r="J85" s="36">
        <v>785.86666666666679</v>
      </c>
      <c r="K85" s="31">
        <v>750</v>
      </c>
      <c r="L85" s="31">
        <v>716</v>
      </c>
      <c r="M85" s="31">
        <v>9.3146100000000001</v>
      </c>
      <c r="N85" s="1"/>
      <c r="O85" s="1"/>
    </row>
    <row r="86" spans="1:15" ht="12.75" customHeight="1">
      <c r="A86" s="33">
        <v>76</v>
      </c>
      <c r="B86" s="53" t="s">
        <v>80</v>
      </c>
      <c r="C86" s="31">
        <v>334.5</v>
      </c>
      <c r="D86" s="36">
        <v>338.71666666666664</v>
      </c>
      <c r="E86" s="36">
        <v>328.0333333333333</v>
      </c>
      <c r="F86" s="36">
        <v>321.56666666666666</v>
      </c>
      <c r="G86" s="36">
        <v>310.88333333333333</v>
      </c>
      <c r="H86" s="36">
        <v>345.18333333333328</v>
      </c>
      <c r="I86" s="36">
        <v>355.86666666666656</v>
      </c>
      <c r="J86" s="36">
        <v>362.33333333333326</v>
      </c>
      <c r="K86" s="31">
        <v>349.4</v>
      </c>
      <c r="L86" s="31">
        <v>332.25</v>
      </c>
      <c r="M86" s="31">
        <v>29.818380000000001</v>
      </c>
      <c r="N86" s="1"/>
      <c r="O86" s="1"/>
    </row>
    <row r="87" spans="1:15" ht="12.75" customHeight="1">
      <c r="A87" s="33">
        <v>77</v>
      </c>
      <c r="B87" s="53" t="s">
        <v>329</v>
      </c>
      <c r="C87" s="31">
        <v>1423.05</v>
      </c>
      <c r="D87" s="36">
        <v>1442.6666666666667</v>
      </c>
      <c r="E87" s="36">
        <v>1395.3333333333335</v>
      </c>
      <c r="F87" s="36">
        <v>1367.6166666666668</v>
      </c>
      <c r="G87" s="36">
        <v>1320.2833333333335</v>
      </c>
      <c r="H87" s="36">
        <v>1470.3833333333334</v>
      </c>
      <c r="I87" s="36">
        <v>1517.7166666666669</v>
      </c>
      <c r="J87" s="36">
        <v>1545.4333333333334</v>
      </c>
      <c r="K87" s="31">
        <v>1490</v>
      </c>
      <c r="L87" s="31">
        <v>1414.95</v>
      </c>
      <c r="M87" s="31">
        <v>0.63649</v>
      </c>
      <c r="N87" s="1"/>
      <c r="O87" s="1"/>
    </row>
    <row r="88" spans="1:15" ht="12.75" customHeight="1">
      <c r="A88" s="33">
        <v>78</v>
      </c>
      <c r="B88" s="53" t="s">
        <v>86</v>
      </c>
      <c r="C88" s="31">
        <v>576.20000000000005</v>
      </c>
      <c r="D88" s="36">
        <v>585.55000000000007</v>
      </c>
      <c r="E88" s="36">
        <v>564.80000000000018</v>
      </c>
      <c r="F88" s="36">
        <v>553.40000000000009</v>
      </c>
      <c r="G88" s="36">
        <v>532.6500000000002</v>
      </c>
      <c r="H88" s="36">
        <v>596.95000000000016</v>
      </c>
      <c r="I88" s="36">
        <v>617.69999999999993</v>
      </c>
      <c r="J88" s="36">
        <v>629.10000000000014</v>
      </c>
      <c r="K88" s="31">
        <v>606.29999999999995</v>
      </c>
      <c r="L88" s="31">
        <v>574.15</v>
      </c>
      <c r="M88" s="31">
        <v>61.499540000000003</v>
      </c>
      <c r="N88" s="1"/>
      <c r="O88" s="1"/>
    </row>
    <row r="89" spans="1:15" ht="12.75" customHeight="1">
      <c r="A89" s="33">
        <v>79</v>
      </c>
      <c r="B89" s="53" t="s">
        <v>330</v>
      </c>
      <c r="C89" s="31">
        <v>8109.6</v>
      </c>
      <c r="D89" s="36">
        <v>8089.7166666666672</v>
      </c>
      <c r="E89" s="36">
        <v>7930.4333333333343</v>
      </c>
      <c r="F89" s="36">
        <v>7751.2666666666673</v>
      </c>
      <c r="G89" s="36">
        <v>7591.9833333333345</v>
      </c>
      <c r="H89" s="36">
        <v>8268.883333333335</v>
      </c>
      <c r="I89" s="36">
        <v>8428.1666666666679</v>
      </c>
      <c r="J89" s="36">
        <v>8607.3333333333339</v>
      </c>
      <c r="K89" s="31">
        <v>8249</v>
      </c>
      <c r="L89" s="31">
        <v>7910.55</v>
      </c>
      <c r="M89" s="31">
        <v>0.3342</v>
      </c>
      <c r="N89" s="1"/>
      <c r="O89" s="1"/>
    </row>
    <row r="90" spans="1:15" ht="12.75" customHeight="1">
      <c r="A90" s="33">
        <v>80</v>
      </c>
      <c r="B90" s="53" t="s">
        <v>331</v>
      </c>
      <c r="C90" s="31">
        <v>1589.35</v>
      </c>
      <c r="D90" s="36">
        <v>1598.1500000000003</v>
      </c>
      <c r="E90" s="36">
        <v>1539.3500000000006</v>
      </c>
      <c r="F90" s="36">
        <v>1489.3500000000004</v>
      </c>
      <c r="G90" s="36">
        <v>1430.5500000000006</v>
      </c>
      <c r="H90" s="36">
        <v>1648.1500000000005</v>
      </c>
      <c r="I90" s="36">
        <v>1706.9500000000003</v>
      </c>
      <c r="J90" s="36">
        <v>1756.9500000000005</v>
      </c>
      <c r="K90" s="31">
        <v>1656.95</v>
      </c>
      <c r="L90" s="31">
        <v>1548.15</v>
      </c>
      <c r="M90" s="31">
        <v>7.6515899999999997</v>
      </c>
      <c r="N90" s="1"/>
      <c r="O90" s="1"/>
    </row>
    <row r="91" spans="1:15" ht="12.75" customHeight="1">
      <c r="A91" s="33">
        <v>81</v>
      </c>
      <c r="B91" s="53" t="s">
        <v>332</v>
      </c>
      <c r="C91" s="31">
        <v>2079.5500000000002</v>
      </c>
      <c r="D91" s="36">
        <v>2127.0333333333333</v>
      </c>
      <c r="E91" s="36">
        <v>2022.5166666666664</v>
      </c>
      <c r="F91" s="36">
        <v>1965.4833333333331</v>
      </c>
      <c r="G91" s="36">
        <v>1860.9666666666662</v>
      </c>
      <c r="H91" s="36">
        <v>2184.0666666666666</v>
      </c>
      <c r="I91" s="36">
        <v>2288.5833333333339</v>
      </c>
      <c r="J91" s="36">
        <v>2345.6166666666668</v>
      </c>
      <c r="K91" s="31">
        <v>2231.5500000000002</v>
      </c>
      <c r="L91" s="31">
        <v>2070</v>
      </c>
      <c r="M91" s="31">
        <v>1.2347900000000001</v>
      </c>
      <c r="N91" s="1"/>
      <c r="O91" s="1"/>
    </row>
    <row r="92" spans="1:15" ht="12.75" customHeight="1">
      <c r="A92" s="33">
        <v>82</v>
      </c>
      <c r="B92" s="53" t="s">
        <v>333</v>
      </c>
      <c r="C92" s="31">
        <v>493.6</v>
      </c>
      <c r="D92" s="36">
        <v>502.06666666666666</v>
      </c>
      <c r="E92" s="36">
        <v>480.43333333333328</v>
      </c>
      <c r="F92" s="36">
        <v>467.26666666666659</v>
      </c>
      <c r="G92" s="36">
        <v>445.63333333333321</v>
      </c>
      <c r="H92" s="36">
        <v>515.23333333333335</v>
      </c>
      <c r="I92" s="36">
        <v>536.86666666666667</v>
      </c>
      <c r="J92" s="36">
        <v>550.03333333333342</v>
      </c>
      <c r="K92" s="31">
        <v>523.70000000000005</v>
      </c>
      <c r="L92" s="31">
        <v>488.9</v>
      </c>
      <c r="M92" s="31">
        <v>11.605980000000001</v>
      </c>
      <c r="N92" s="1"/>
      <c r="O92" s="1"/>
    </row>
    <row r="93" spans="1:15" ht="12.75" customHeight="1">
      <c r="A93" s="33">
        <v>83</v>
      </c>
      <c r="B93" s="53" t="s">
        <v>81</v>
      </c>
      <c r="C93" s="31">
        <v>32699.4</v>
      </c>
      <c r="D93" s="36">
        <v>32758.199999999997</v>
      </c>
      <c r="E93" s="36">
        <v>32296.399999999994</v>
      </c>
      <c r="F93" s="36">
        <v>31893.399999999998</v>
      </c>
      <c r="G93" s="36">
        <v>31431.599999999995</v>
      </c>
      <c r="H93" s="36">
        <v>33161.199999999997</v>
      </c>
      <c r="I93" s="36">
        <v>33623</v>
      </c>
      <c r="J93" s="36">
        <v>34025.999999999993</v>
      </c>
      <c r="K93" s="31">
        <v>33220</v>
      </c>
      <c r="L93" s="31">
        <v>32355.200000000001</v>
      </c>
      <c r="M93" s="31">
        <v>0.29693000000000003</v>
      </c>
      <c r="N93" s="1"/>
      <c r="O93" s="1"/>
    </row>
    <row r="94" spans="1:15" ht="12.75" customHeight="1">
      <c r="A94" s="33">
        <v>84</v>
      </c>
      <c r="B94" s="53" t="s">
        <v>334</v>
      </c>
      <c r="C94" s="31">
        <v>1157.45</v>
      </c>
      <c r="D94" s="36">
        <v>1184.8333333333333</v>
      </c>
      <c r="E94" s="36">
        <v>1122.6666666666665</v>
      </c>
      <c r="F94" s="36">
        <v>1087.8833333333332</v>
      </c>
      <c r="G94" s="36">
        <v>1025.7166666666665</v>
      </c>
      <c r="H94" s="36">
        <v>1219.6166666666666</v>
      </c>
      <c r="I94" s="36">
        <v>1281.7833333333331</v>
      </c>
      <c r="J94" s="36">
        <v>1316.5666666666666</v>
      </c>
      <c r="K94" s="31">
        <v>1247</v>
      </c>
      <c r="L94" s="31">
        <v>1150.05</v>
      </c>
      <c r="M94" s="31">
        <v>13.242470000000001</v>
      </c>
      <c r="N94" s="1"/>
      <c r="O94" s="1"/>
    </row>
    <row r="95" spans="1:15" ht="12.75" customHeight="1">
      <c r="A95" s="33">
        <v>85</v>
      </c>
      <c r="B95" s="53" t="s">
        <v>84</v>
      </c>
      <c r="C95" s="31">
        <v>5854.5</v>
      </c>
      <c r="D95" s="36">
        <v>5828.55</v>
      </c>
      <c r="E95" s="36">
        <v>5736.1</v>
      </c>
      <c r="F95" s="36">
        <v>5617.7</v>
      </c>
      <c r="G95" s="36">
        <v>5525.25</v>
      </c>
      <c r="H95" s="36">
        <v>5946.9500000000007</v>
      </c>
      <c r="I95" s="36">
        <v>6039.4</v>
      </c>
      <c r="J95" s="36">
        <v>6157.8000000000011</v>
      </c>
      <c r="K95" s="31">
        <v>5921</v>
      </c>
      <c r="L95" s="31">
        <v>5710.15</v>
      </c>
      <c r="M95" s="31">
        <v>7.2786900000000001</v>
      </c>
      <c r="N95" s="1"/>
      <c r="O95" s="1"/>
    </row>
    <row r="96" spans="1:15" ht="12.75" customHeight="1">
      <c r="A96" s="33">
        <v>86</v>
      </c>
      <c r="B96" s="53" t="s">
        <v>335</v>
      </c>
      <c r="C96" s="31">
        <v>2138</v>
      </c>
      <c r="D96" s="36">
        <v>2167.5166666666664</v>
      </c>
      <c r="E96" s="36">
        <v>2096.6333333333328</v>
      </c>
      <c r="F96" s="36">
        <v>2055.2666666666664</v>
      </c>
      <c r="G96" s="36">
        <v>1984.3833333333328</v>
      </c>
      <c r="H96" s="36">
        <v>2208.8833333333328</v>
      </c>
      <c r="I96" s="36">
        <v>2279.766666666666</v>
      </c>
      <c r="J96" s="36">
        <v>2321.1333333333328</v>
      </c>
      <c r="K96" s="31">
        <v>2238.4</v>
      </c>
      <c r="L96" s="31">
        <v>2126.15</v>
      </c>
      <c r="M96" s="31">
        <v>0.92183999999999999</v>
      </c>
      <c r="N96" s="1"/>
      <c r="O96" s="1"/>
    </row>
    <row r="97" spans="1:15" ht="12.75" customHeight="1">
      <c r="A97" s="33">
        <v>87</v>
      </c>
      <c r="B97" s="53" t="s">
        <v>336</v>
      </c>
      <c r="C97" s="31">
        <v>633.54999999999995</v>
      </c>
      <c r="D97" s="36">
        <v>637.26666666666665</v>
      </c>
      <c r="E97" s="36">
        <v>626.5333333333333</v>
      </c>
      <c r="F97" s="36">
        <v>619.51666666666665</v>
      </c>
      <c r="G97" s="36">
        <v>608.7833333333333</v>
      </c>
      <c r="H97" s="36">
        <v>644.2833333333333</v>
      </c>
      <c r="I97" s="36">
        <v>655.01666666666665</v>
      </c>
      <c r="J97" s="36">
        <v>662.0333333333333</v>
      </c>
      <c r="K97" s="31">
        <v>648</v>
      </c>
      <c r="L97" s="31">
        <v>630.25</v>
      </c>
      <c r="M97" s="31">
        <v>1.55437</v>
      </c>
      <c r="N97" s="1"/>
      <c r="O97" s="1"/>
    </row>
    <row r="98" spans="1:15" ht="12.75" customHeight="1">
      <c r="A98" s="33">
        <v>88</v>
      </c>
      <c r="B98" s="53" t="s">
        <v>337</v>
      </c>
      <c r="C98" s="31">
        <v>174.01</v>
      </c>
      <c r="D98" s="36">
        <v>173.89666666666668</v>
      </c>
      <c r="E98" s="36">
        <v>170.41333333333336</v>
      </c>
      <c r="F98" s="36">
        <v>166.81666666666669</v>
      </c>
      <c r="G98" s="36">
        <v>163.33333333333337</v>
      </c>
      <c r="H98" s="36">
        <v>177.49333333333334</v>
      </c>
      <c r="I98" s="36">
        <v>180.97666666666663</v>
      </c>
      <c r="J98" s="36">
        <v>184.57333333333332</v>
      </c>
      <c r="K98" s="31">
        <v>177.38</v>
      </c>
      <c r="L98" s="31">
        <v>170.3</v>
      </c>
      <c r="M98" s="31">
        <v>75.812629999999999</v>
      </c>
      <c r="N98" s="1"/>
      <c r="O98" s="1"/>
    </row>
    <row r="99" spans="1:15" ht="12.75" customHeight="1">
      <c r="A99" s="33">
        <v>89</v>
      </c>
      <c r="B99" s="53" t="s">
        <v>338</v>
      </c>
      <c r="C99" s="31">
        <v>668.55</v>
      </c>
      <c r="D99" s="36">
        <v>680.6</v>
      </c>
      <c r="E99" s="36">
        <v>653.5</v>
      </c>
      <c r="F99" s="36">
        <v>638.44999999999993</v>
      </c>
      <c r="G99" s="36">
        <v>611.34999999999991</v>
      </c>
      <c r="H99" s="36">
        <v>695.65000000000009</v>
      </c>
      <c r="I99" s="36">
        <v>722.75000000000023</v>
      </c>
      <c r="J99" s="36">
        <v>737.80000000000018</v>
      </c>
      <c r="K99" s="31">
        <v>707.7</v>
      </c>
      <c r="L99" s="31">
        <v>665.55</v>
      </c>
      <c r="M99" s="31">
        <v>28.1203</v>
      </c>
      <c r="N99" s="1"/>
      <c r="O99" s="1"/>
    </row>
    <row r="100" spans="1:15" ht="12.75" customHeight="1">
      <c r="A100" s="33">
        <v>90</v>
      </c>
      <c r="B100" s="53" t="s">
        <v>787</v>
      </c>
      <c r="C100" s="31">
        <v>547.5</v>
      </c>
      <c r="D100" s="36">
        <v>551.53333333333342</v>
      </c>
      <c r="E100" s="36">
        <v>539.16666666666686</v>
      </c>
      <c r="F100" s="36">
        <v>530.83333333333348</v>
      </c>
      <c r="G100" s="36">
        <v>518.46666666666692</v>
      </c>
      <c r="H100" s="36">
        <v>559.86666666666679</v>
      </c>
      <c r="I100" s="36">
        <v>572.23333333333335</v>
      </c>
      <c r="J100" s="36">
        <v>580.56666666666672</v>
      </c>
      <c r="K100" s="31">
        <v>563.9</v>
      </c>
      <c r="L100" s="31">
        <v>543.20000000000005</v>
      </c>
      <c r="M100" s="31">
        <v>3.4433199999999999</v>
      </c>
      <c r="N100" s="1"/>
      <c r="O100" s="1"/>
    </row>
    <row r="101" spans="1:15" ht="12.75" customHeight="1">
      <c r="A101" s="33">
        <v>91</v>
      </c>
      <c r="B101" s="53" t="s">
        <v>339</v>
      </c>
      <c r="C101" s="31">
        <v>4165.55</v>
      </c>
      <c r="D101" s="36">
        <v>4203.5666666666666</v>
      </c>
      <c r="E101" s="36">
        <v>4111.9833333333336</v>
      </c>
      <c r="F101" s="36">
        <v>4058.416666666667</v>
      </c>
      <c r="G101" s="36">
        <v>3966.8333333333339</v>
      </c>
      <c r="H101" s="36">
        <v>4257.1333333333332</v>
      </c>
      <c r="I101" s="36">
        <v>4348.7166666666672</v>
      </c>
      <c r="J101" s="36">
        <v>4402.2833333333328</v>
      </c>
      <c r="K101" s="31">
        <v>4295.1499999999996</v>
      </c>
      <c r="L101" s="31">
        <v>4150</v>
      </c>
      <c r="M101" s="31">
        <v>0.22398999999999999</v>
      </c>
      <c r="N101" s="1"/>
      <c r="O101" s="1"/>
    </row>
    <row r="102" spans="1:15" ht="12.75" customHeight="1">
      <c r="A102" s="33">
        <v>92</v>
      </c>
      <c r="B102" s="53" t="s">
        <v>340</v>
      </c>
      <c r="C102" s="31">
        <v>326.8</v>
      </c>
      <c r="D102" s="36">
        <v>328.41666666666669</v>
      </c>
      <c r="E102" s="36">
        <v>322.83333333333337</v>
      </c>
      <c r="F102" s="36">
        <v>318.86666666666667</v>
      </c>
      <c r="G102" s="36">
        <v>313.28333333333336</v>
      </c>
      <c r="H102" s="36">
        <v>332.38333333333338</v>
      </c>
      <c r="I102" s="36">
        <v>337.96666666666675</v>
      </c>
      <c r="J102" s="36">
        <v>341.93333333333339</v>
      </c>
      <c r="K102" s="31">
        <v>334</v>
      </c>
      <c r="L102" s="31">
        <v>324.45</v>
      </c>
      <c r="M102" s="31">
        <v>2.78817</v>
      </c>
      <c r="N102" s="1"/>
      <c r="O102" s="1"/>
    </row>
    <row r="103" spans="1:15" ht="12.75" customHeight="1">
      <c r="A103" s="33">
        <v>93</v>
      </c>
      <c r="B103" s="53" t="s">
        <v>341</v>
      </c>
      <c r="C103" s="31">
        <v>293.25</v>
      </c>
      <c r="D103" s="36">
        <v>297</v>
      </c>
      <c r="E103" s="36">
        <v>288.5</v>
      </c>
      <c r="F103" s="36">
        <v>283.75</v>
      </c>
      <c r="G103" s="36">
        <v>275.25</v>
      </c>
      <c r="H103" s="36">
        <v>301.75</v>
      </c>
      <c r="I103" s="36">
        <v>310.25</v>
      </c>
      <c r="J103" s="36">
        <v>315</v>
      </c>
      <c r="K103" s="31">
        <v>305.5</v>
      </c>
      <c r="L103" s="31">
        <v>292.25</v>
      </c>
      <c r="M103" s="31">
        <v>9.2267100000000006</v>
      </c>
      <c r="N103" s="1"/>
      <c r="O103" s="1"/>
    </row>
    <row r="104" spans="1:15" ht="12.75" customHeight="1">
      <c r="A104" s="33">
        <v>94</v>
      </c>
      <c r="B104" s="53" t="s">
        <v>88</v>
      </c>
      <c r="C104" s="31">
        <v>772.4</v>
      </c>
      <c r="D104" s="36">
        <v>781.91666666666663</v>
      </c>
      <c r="E104" s="36">
        <v>756.83333333333326</v>
      </c>
      <c r="F104" s="36">
        <v>741.26666666666665</v>
      </c>
      <c r="G104" s="36">
        <v>716.18333333333328</v>
      </c>
      <c r="H104" s="36">
        <v>797.48333333333323</v>
      </c>
      <c r="I104" s="36">
        <v>822.56666666666649</v>
      </c>
      <c r="J104" s="36">
        <v>838.13333333333321</v>
      </c>
      <c r="K104" s="31">
        <v>807</v>
      </c>
      <c r="L104" s="31">
        <v>766.35</v>
      </c>
      <c r="M104" s="31">
        <v>6.8540799999999997</v>
      </c>
      <c r="N104" s="1"/>
      <c r="O104" s="1"/>
    </row>
    <row r="105" spans="1:15" ht="12.75" customHeight="1">
      <c r="A105" s="33">
        <v>95</v>
      </c>
      <c r="B105" s="53" t="s">
        <v>87</v>
      </c>
      <c r="C105" s="31">
        <v>105.03</v>
      </c>
      <c r="D105" s="36">
        <v>106.00333333333333</v>
      </c>
      <c r="E105" s="36">
        <v>103.82666666666665</v>
      </c>
      <c r="F105" s="36">
        <v>102.62333333333332</v>
      </c>
      <c r="G105" s="36">
        <v>100.44666666666664</v>
      </c>
      <c r="H105" s="36">
        <v>107.20666666666666</v>
      </c>
      <c r="I105" s="36">
        <v>109.38333333333334</v>
      </c>
      <c r="J105" s="36">
        <v>110.58666666666667</v>
      </c>
      <c r="K105" s="31">
        <v>108.18</v>
      </c>
      <c r="L105" s="31">
        <v>104.8</v>
      </c>
      <c r="M105" s="31">
        <v>187.60783000000001</v>
      </c>
      <c r="N105" s="1"/>
      <c r="O105" s="1"/>
    </row>
    <row r="106" spans="1:15" ht="12.75" customHeight="1">
      <c r="A106" s="33">
        <v>96</v>
      </c>
      <c r="B106" s="53" t="s">
        <v>810</v>
      </c>
      <c r="C106" s="31">
        <v>1541.65</v>
      </c>
      <c r="D106" s="36">
        <v>1552.4666666666665</v>
      </c>
      <c r="E106" s="36">
        <v>1514.9333333333329</v>
      </c>
      <c r="F106" s="36">
        <v>1488.2166666666665</v>
      </c>
      <c r="G106" s="36">
        <v>1450.6833333333329</v>
      </c>
      <c r="H106" s="36">
        <v>1579.1833333333329</v>
      </c>
      <c r="I106" s="36">
        <v>1616.7166666666662</v>
      </c>
      <c r="J106" s="36">
        <v>1643.4333333333329</v>
      </c>
      <c r="K106" s="31">
        <v>1590</v>
      </c>
      <c r="L106" s="31">
        <v>1525.75</v>
      </c>
      <c r="M106" s="31">
        <v>0.92910999999999999</v>
      </c>
      <c r="N106" s="1"/>
      <c r="O106" s="1"/>
    </row>
    <row r="107" spans="1:15" ht="12.75" customHeight="1">
      <c r="A107" s="33">
        <v>97</v>
      </c>
      <c r="B107" s="53" t="s">
        <v>342</v>
      </c>
      <c r="C107" s="31">
        <v>206.22</v>
      </c>
      <c r="D107" s="36">
        <v>207.32333333333335</v>
      </c>
      <c r="E107" s="36">
        <v>203.2466666666667</v>
      </c>
      <c r="F107" s="36">
        <v>200.27333333333334</v>
      </c>
      <c r="G107" s="36">
        <v>196.19666666666669</v>
      </c>
      <c r="H107" s="36">
        <v>210.29666666666671</v>
      </c>
      <c r="I107" s="36">
        <v>214.37333333333336</v>
      </c>
      <c r="J107" s="36">
        <v>217.34666666666672</v>
      </c>
      <c r="K107" s="31">
        <v>211.4</v>
      </c>
      <c r="L107" s="31">
        <v>204.35</v>
      </c>
      <c r="M107" s="31">
        <v>1.7619800000000001</v>
      </c>
      <c r="N107" s="1"/>
      <c r="O107" s="1"/>
    </row>
    <row r="108" spans="1:15" ht="12.75" customHeight="1">
      <c r="A108" s="33">
        <v>98</v>
      </c>
      <c r="B108" s="53" t="s">
        <v>343</v>
      </c>
      <c r="C108" s="31">
        <v>1641.65</v>
      </c>
      <c r="D108" s="36">
        <v>1646.0166666666667</v>
      </c>
      <c r="E108" s="36">
        <v>1601.0333333333333</v>
      </c>
      <c r="F108" s="36">
        <v>1560.4166666666667</v>
      </c>
      <c r="G108" s="36">
        <v>1515.4333333333334</v>
      </c>
      <c r="H108" s="36">
        <v>1686.6333333333332</v>
      </c>
      <c r="I108" s="36">
        <v>1731.6166666666663</v>
      </c>
      <c r="J108" s="36">
        <v>1772.2333333333331</v>
      </c>
      <c r="K108" s="31">
        <v>1691</v>
      </c>
      <c r="L108" s="31">
        <v>1605.4</v>
      </c>
      <c r="M108" s="31">
        <v>2.1868099999999999</v>
      </c>
      <c r="N108" s="1"/>
      <c r="O108" s="1"/>
    </row>
    <row r="109" spans="1:15" ht="12.75" customHeight="1">
      <c r="A109" s="33">
        <v>99</v>
      </c>
      <c r="B109" s="53" t="s">
        <v>344</v>
      </c>
      <c r="C109" s="31">
        <v>241.85</v>
      </c>
      <c r="D109" s="36">
        <v>246.26666666666665</v>
      </c>
      <c r="E109" s="36">
        <v>235.58333333333331</v>
      </c>
      <c r="F109" s="36">
        <v>229.31666666666666</v>
      </c>
      <c r="G109" s="36">
        <v>218.63333333333333</v>
      </c>
      <c r="H109" s="36">
        <v>252.5333333333333</v>
      </c>
      <c r="I109" s="36">
        <v>263.21666666666664</v>
      </c>
      <c r="J109" s="36">
        <v>269.48333333333329</v>
      </c>
      <c r="K109" s="31">
        <v>256.95</v>
      </c>
      <c r="L109" s="31">
        <v>240</v>
      </c>
      <c r="M109" s="31">
        <v>69.724310000000003</v>
      </c>
      <c r="N109" s="1"/>
      <c r="O109" s="1"/>
    </row>
    <row r="110" spans="1:15" ht="12.75" customHeight="1">
      <c r="A110" s="33">
        <v>100</v>
      </c>
      <c r="B110" s="53" t="s">
        <v>345</v>
      </c>
      <c r="C110" s="31">
        <v>2601.1</v>
      </c>
      <c r="D110" s="36">
        <v>2594.0499999999997</v>
      </c>
      <c r="E110" s="36">
        <v>2568.1499999999996</v>
      </c>
      <c r="F110" s="36">
        <v>2535.1999999999998</v>
      </c>
      <c r="G110" s="36">
        <v>2509.2999999999997</v>
      </c>
      <c r="H110" s="36">
        <v>2626.9999999999995</v>
      </c>
      <c r="I110" s="36">
        <v>2652.9</v>
      </c>
      <c r="J110" s="36">
        <v>2685.8499999999995</v>
      </c>
      <c r="K110" s="31">
        <v>2619.9499999999998</v>
      </c>
      <c r="L110" s="31">
        <v>2561.1</v>
      </c>
      <c r="M110" s="31">
        <v>1.45885</v>
      </c>
      <c r="N110" s="1"/>
      <c r="O110" s="1"/>
    </row>
    <row r="111" spans="1:15" ht="12.75" customHeight="1">
      <c r="A111" s="33">
        <v>101</v>
      </c>
      <c r="B111" s="53" t="s">
        <v>853</v>
      </c>
      <c r="C111" s="31">
        <v>911.85</v>
      </c>
      <c r="D111" s="36">
        <v>914.88333333333321</v>
      </c>
      <c r="E111" s="36">
        <v>901.76666666666642</v>
      </c>
      <c r="F111" s="36">
        <v>891.68333333333317</v>
      </c>
      <c r="G111" s="36">
        <v>878.56666666666638</v>
      </c>
      <c r="H111" s="36">
        <v>924.96666666666647</v>
      </c>
      <c r="I111" s="36">
        <v>938.08333333333326</v>
      </c>
      <c r="J111" s="36">
        <v>948.16666666666652</v>
      </c>
      <c r="K111" s="31">
        <v>928</v>
      </c>
      <c r="L111" s="31">
        <v>904.8</v>
      </c>
      <c r="M111" s="31">
        <v>0.79169999999999996</v>
      </c>
      <c r="N111" s="1"/>
      <c r="O111" s="1"/>
    </row>
    <row r="112" spans="1:15" ht="12.75" customHeight="1">
      <c r="A112" s="33">
        <v>102</v>
      </c>
      <c r="B112" s="53" t="s">
        <v>346</v>
      </c>
      <c r="C112" s="31">
        <v>58.81</v>
      </c>
      <c r="D112" s="36">
        <v>59.413333333333334</v>
      </c>
      <c r="E112" s="36">
        <v>57.926666666666669</v>
      </c>
      <c r="F112" s="36">
        <v>57.043333333333337</v>
      </c>
      <c r="G112" s="36">
        <v>55.556666666666672</v>
      </c>
      <c r="H112" s="36">
        <v>60.296666666666667</v>
      </c>
      <c r="I112" s="36">
        <v>61.783333333333331</v>
      </c>
      <c r="J112" s="36">
        <v>62.666666666666664</v>
      </c>
      <c r="K112" s="31">
        <v>60.9</v>
      </c>
      <c r="L112" s="31">
        <v>58.53</v>
      </c>
      <c r="M112" s="31">
        <v>74.104489999999998</v>
      </c>
      <c r="N112" s="1"/>
      <c r="O112" s="1"/>
    </row>
    <row r="113" spans="1:15" ht="12.75" customHeight="1">
      <c r="A113" s="33">
        <v>103</v>
      </c>
      <c r="B113" s="53" t="s">
        <v>347</v>
      </c>
      <c r="C113" s="31">
        <v>2292.85</v>
      </c>
      <c r="D113" s="36">
        <v>2322.4500000000003</v>
      </c>
      <c r="E113" s="36">
        <v>2254.9000000000005</v>
      </c>
      <c r="F113" s="36">
        <v>2216.9500000000003</v>
      </c>
      <c r="G113" s="36">
        <v>2149.4000000000005</v>
      </c>
      <c r="H113" s="36">
        <v>2360.4000000000005</v>
      </c>
      <c r="I113" s="36">
        <v>2427.9500000000007</v>
      </c>
      <c r="J113" s="36">
        <v>2465.9000000000005</v>
      </c>
      <c r="K113" s="31">
        <v>2390</v>
      </c>
      <c r="L113" s="31">
        <v>2284.5</v>
      </c>
      <c r="M113" s="31">
        <v>14.94638</v>
      </c>
      <c r="N113" s="1"/>
      <c r="O113" s="1"/>
    </row>
    <row r="114" spans="1:15" ht="12.75" customHeight="1">
      <c r="A114" s="33">
        <v>104</v>
      </c>
      <c r="B114" s="53" t="s">
        <v>348</v>
      </c>
      <c r="C114" s="31">
        <v>694.85</v>
      </c>
      <c r="D114" s="36">
        <v>693.46666666666658</v>
      </c>
      <c r="E114" s="36">
        <v>682.43333333333317</v>
      </c>
      <c r="F114" s="36">
        <v>670.01666666666654</v>
      </c>
      <c r="G114" s="36">
        <v>658.98333333333312</v>
      </c>
      <c r="H114" s="36">
        <v>705.88333333333321</v>
      </c>
      <c r="I114" s="36">
        <v>716.91666666666674</v>
      </c>
      <c r="J114" s="36">
        <v>729.33333333333326</v>
      </c>
      <c r="K114" s="31">
        <v>704.5</v>
      </c>
      <c r="L114" s="31">
        <v>681.05</v>
      </c>
      <c r="M114" s="31">
        <v>1.4407799999999999</v>
      </c>
      <c r="N114" s="1"/>
      <c r="O114" s="1"/>
    </row>
    <row r="115" spans="1:15" ht="12.75" customHeight="1">
      <c r="A115" s="33">
        <v>105</v>
      </c>
      <c r="B115" s="53" t="s">
        <v>349</v>
      </c>
      <c r="C115" s="31">
        <v>2137.5</v>
      </c>
      <c r="D115" s="36">
        <v>2172.7833333333333</v>
      </c>
      <c r="E115" s="36">
        <v>2079.7166666666667</v>
      </c>
      <c r="F115" s="36">
        <v>2021.9333333333334</v>
      </c>
      <c r="G115" s="36">
        <v>1928.8666666666668</v>
      </c>
      <c r="H115" s="36">
        <v>2230.5666666666666</v>
      </c>
      <c r="I115" s="36">
        <v>2323.6333333333332</v>
      </c>
      <c r="J115" s="36">
        <v>2381.4166666666665</v>
      </c>
      <c r="K115" s="31">
        <v>2265.85</v>
      </c>
      <c r="L115" s="31">
        <v>2115</v>
      </c>
      <c r="M115" s="31">
        <v>2.2528999999999999</v>
      </c>
      <c r="N115" s="1"/>
      <c r="O115" s="1"/>
    </row>
    <row r="116" spans="1:15" ht="12.75" customHeight="1">
      <c r="A116" s="33">
        <v>106</v>
      </c>
      <c r="B116" s="53" t="s">
        <v>350</v>
      </c>
      <c r="C116" s="31">
        <v>9833.6</v>
      </c>
      <c r="D116" s="36">
        <v>9904.0833333333339</v>
      </c>
      <c r="E116" s="36">
        <v>9629.5166666666682</v>
      </c>
      <c r="F116" s="36">
        <v>9425.4333333333343</v>
      </c>
      <c r="G116" s="36">
        <v>9150.8666666666686</v>
      </c>
      <c r="H116" s="36">
        <v>10108.166666666668</v>
      </c>
      <c r="I116" s="36">
        <v>10382.733333333334</v>
      </c>
      <c r="J116" s="36">
        <v>10586.816666666668</v>
      </c>
      <c r="K116" s="31">
        <v>10178.65</v>
      </c>
      <c r="L116" s="31">
        <v>9700</v>
      </c>
      <c r="M116" s="31">
        <v>2.8031199999999998</v>
      </c>
      <c r="N116" s="1"/>
      <c r="O116" s="1"/>
    </row>
    <row r="117" spans="1:15" ht="12.75" customHeight="1">
      <c r="A117" s="33">
        <v>107</v>
      </c>
      <c r="B117" s="53" t="s">
        <v>351</v>
      </c>
      <c r="C117" s="31">
        <v>778.05</v>
      </c>
      <c r="D117" s="36">
        <v>790.05000000000007</v>
      </c>
      <c r="E117" s="36">
        <v>763.10000000000014</v>
      </c>
      <c r="F117" s="36">
        <v>748.15000000000009</v>
      </c>
      <c r="G117" s="36">
        <v>721.20000000000016</v>
      </c>
      <c r="H117" s="36">
        <v>805.00000000000011</v>
      </c>
      <c r="I117" s="36">
        <v>831.95000000000016</v>
      </c>
      <c r="J117" s="36">
        <v>846.90000000000009</v>
      </c>
      <c r="K117" s="31">
        <v>817</v>
      </c>
      <c r="L117" s="31">
        <v>775.1</v>
      </c>
      <c r="M117" s="31">
        <v>0.83462999999999998</v>
      </c>
      <c r="N117" s="1"/>
      <c r="O117" s="1"/>
    </row>
    <row r="118" spans="1:15" ht="12.75" customHeight="1">
      <c r="A118" s="33">
        <v>108</v>
      </c>
      <c r="B118" s="53" t="s">
        <v>89</v>
      </c>
      <c r="C118" s="31">
        <v>492</v>
      </c>
      <c r="D118" s="36">
        <v>498.63333333333338</v>
      </c>
      <c r="E118" s="36">
        <v>481.11666666666679</v>
      </c>
      <c r="F118" s="36">
        <v>470.23333333333341</v>
      </c>
      <c r="G118" s="36">
        <v>452.71666666666681</v>
      </c>
      <c r="H118" s="36">
        <v>509.51666666666677</v>
      </c>
      <c r="I118" s="36">
        <v>527.0333333333333</v>
      </c>
      <c r="J118" s="36">
        <v>537.91666666666674</v>
      </c>
      <c r="K118" s="31">
        <v>516.15</v>
      </c>
      <c r="L118" s="31">
        <v>487.75</v>
      </c>
      <c r="M118" s="31">
        <v>39.466749999999998</v>
      </c>
      <c r="N118" s="1"/>
      <c r="O118" s="1"/>
    </row>
    <row r="119" spans="1:15" ht="12.75" customHeight="1">
      <c r="A119" s="33">
        <v>109</v>
      </c>
      <c r="B119" s="53" t="s">
        <v>352</v>
      </c>
      <c r="C119" s="31">
        <v>534.70000000000005</v>
      </c>
      <c r="D119" s="36">
        <v>540.25</v>
      </c>
      <c r="E119" s="36">
        <v>523.1</v>
      </c>
      <c r="F119" s="36">
        <v>511.5</v>
      </c>
      <c r="G119" s="36">
        <v>494.35</v>
      </c>
      <c r="H119" s="36">
        <v>551.85</v>
      </c>
      <c r="I119" s="36">
        <v>569.00000000000011</v>
      </c>
      <c r="J119" s="36">
        <v>580.6</v>
      </c>
      <c r="K119" s="31">
        <v>557.4</v>
      </c>
      <c r="L119" s="31">
        <v>528.65</v>
      </c>
      <c r="M119" s="31">
        <v>5.4366700000000003</v>
      </c>
      <c r="N119" s="1"/>
      <c r="O119" s="1"/>
    </row>
    <row r="120" spans="1:15" ht="12.75" customHeight="1">
      <c r="A120" s="33">
        <v>110</v>
      </c>
      <c r="B120" s="53" t="s">
        <v>854</v>
      </c>
      <c r="C120" s="31">
        <v>906.2</v>
      </c>
      <c r="D120" s="36">
        <v>928.18333333333339</v>
      </c>
      <c r="E120" s="36">
        <v>880.56666666666683</v>
      </c>
      <c r="F120" s="36">
        <v>854.93333333333339</v>
      </c>
      <c r="G120" s="36">
        <v>807.31666666666683</v>
      </c>
      <c r="H120" s="36">
        <v>953.81666666666683</v>
      </c>
      <c r="I120" s="36">
        <v>1001.4333333333334</v>
      </c>
      <c r="J120" s="36">
        <v>1027.0666666666668</v>
      </c>
      <c r="K120" s="31">
        <v>975.8</v>
      </c>
      <c r="L120" s="31">
        <v>902.55</v>
      </c>
      <c r="M120" s="31">
        <v>9.2776499999999995</v>
      </c>
      <c r="N120" s="1"/>
      <c r="O120" s="1"/>
    </row>
    <row r="121" spans="1:15" ht="12.75" customHeight="1">
      <c r="A121" s="33">
        <v>111</v>
      </c>
      <c r="B121" s="53" t="s">
        <v>353</v>
      </c>
      <c r="C121" s="31">
        <v>1437</v>
      </c>
      <c r="D121" s="36">
        <v>1452.0833333333333</v>
      </c>
      <c r="E121" s="36">
        <v>1414.2166666666665</v>
      </c>
      <c r="F121" s="36">
        <v>1391.4333333333332</v>
      </c>
      <c r="G121" s="36">
        <v>1353.5666666666664</v>
      </c>
      <c r="H121" s="36">
        <v>1474.8666666666666</v>
      </c>
      <c r="I121" s="36">
        <v>1512.7333333333333</v>
      </c>
      <c r="J121" s="36">
        <v>1535.5166666666667</v>
      </c>
      <c r="K121" s="31">
        <v>1489.95</v>
      </c>
      <c r="L121" s="31">
        <v>1429.3</v>
      </c>
      <c r="M121" s="31">
        <v>0.90020999999999995</v>
      </c>
      <c r="N121" s="1"/>
      <c r="O121" s="1"/>
    </row>
    <row r="122" spans="1:15" ht="12.75" customHeight="1">
      <c r="A122" s="33">
        <v>112</v>
      </c>
      <c r="B122" s="53" t="s">
        <v>90</v>
      </c>
      <c r="C122" s="31">
        <v>1335.35</v>
      </c>
      <c r="D122" s="36">
        <v>1349.7666666666667</v>
      </c>
      <c r="E122" s="36">
        <v>1315.9333333333334</v>
      </c>
      <c r="F122" s="36">
        <v>1296.5166666666667</v>
      </c>
      <c r="G122" s="36">
        <v>1262.6833333333334</v>
      </c>
      <c r="H122" s="36">
        <v>1369.1833333333334</v>
      </c>
      <c r="I122" s="36">
        <v>1403.0166666666669</v>
      </c>
      <c r="J122" s="36">
        <v>1422.4333333333334</v>
      </c>
      <c r="K122" s="31">
        <v>1383.6</v>
      </c>
      <c r="L122" s="31">
        <v>1330.35</v>
      </c>
      <c r="M122" s="31">
        <v>10.39991</v>
      </c>
      <c r="N122" s="1"/>
      <c r="O122" s="1"/>
    </row>
    <row r="123" spans="1:15" ht="12.75" customHeight="1">
      <c r="A123" s="33">
        <v>113</v>
      </c>
      <c r="B123" s="53" t="s">
        <v>91</v>
      </c>
      <c r="C123" s="31">
        <v>1531.9</v>
      </c>
      <c r="D123" s="36">
        <v>1526.6499999999999</v>
      </c>
      <c r="E123" s="36">
        <v>1510.9499999999998</v>
      </c>
      <c r="F123" s="36">
        <v>1490</v>
      </c>
      <c r="G123" s="36">
        <v>1474.3</v>
      </c>
      <c r="H123" s="36">
        <v>1547.5999999999997</v>
      </c>
      <c r="I123" s="36">
        <v>1563.3</v>
      </c>
      <c r="J123" s="36">
        <v>1584.2499999999995</v>
      </c>
      <c r="K123" s="31">
        <v>1542.35</v>
      </c>
      <c r="L123" s="31">
        <v>1505.7</v>
      </c>
      <c r="M123" s="31">
        <v>17.750160000000001</v>
      </c>
      <c r="N123" s="1"/>
      <c r="O123" s="1"/>
    </row>
    <row r="124" spans="1:15" ht="12.75" customHeight="1">
      <c r="A124" s="33">
        <v>114</v>
      </c>
      <c r="B124" s="53" t="s">
        <v>98</v>
      </c>
      <c r="C124" s="31">
        <v>162.33000000000001</v>
      </c>
      <c r="D124" s="36">
        <v>163.71666666666667</v>
      </c>
      <c r="E124" s="36">
        <v>160.61333333333334</v>
      </c>
      <c r="F124" s="36">
        <v>158.89666666666668</v>
      </c>
      <c r="G124" s="36">
        <v>155.79333333333335</v>
      </c>
      <c r="H124" s="36">
        <v>165.43333333333334</v>
      </c>
      <c r="I124" s="36">
        <v>168.53666666666663</v>
      </c>
      <c r="J124" s="36">
        <v>170.25333333333333</v>
      </c>
      <c r="K124" s="31">
        <v>166.82</v>
      </c>
      <c r="L124" s="31">
        <v>162</v>
      </c>
      <c r="M124" s="31">
        <v>27.695910000000001</v>
      </c>
      <c r="N124" s="1"/>
      <c r="O124" s="1"/>
    </row>
    <row r="125" spans="1:15" ht="12.75" customHeight="1">
      <c r="A125" s="33">
        <v>115</v>
      </c>
      <c r="B125" s="53" t="s">
        <v>266</v>
      </c>
      <c r="C125" s="31">
        <v>1551.65</v>
      </c>
      <c r="D125" s="36">
        <v>1580.5833333333333</v>
      </c>
      <c r="E125" s="36">
        <v>1516.2666666666664</v>
      </c>
      <c r="F125" s="36">
        <v>1480.8833333333332</v>
      </c>
      <c r="G125" s="36">
        <v>1416.5666666666664</v>
      </c>
      <c r="H125" s="36">
        <v>1615.9666666666665</v>
      </c>
      <c r="I125" s="36">
        <v>1680.2833333333335</v>
      </c>
      <c r="J125" s="36">
        <v>1715.6666666666665</v>
      </c>
      <c r="K125" s="31">
        <v>1644.9</v>
      </c>
      <c r="L125" s="31">
        <v>1545.2</v>
      </c>
      <c r="M125" s="31">
        <v>3.04027</v>
      </c>
      <c r="N125" s="1"/>
      <c r="O125" s="1"/>
    </row>
    <row r="126" spans="1:15" ht="12.75" customHeight="1">
      <c r="A126" s="33">
        <v>116</v>
      </c>
      <c r="B126" s="53" t="s">
        <v>92</v>
      </c>
      <c r="C126" s="31">
        <v>499.6</v>
      </c>
      <c r="D126" s="36">
        <v>504.93333333333339</v>
      </c>
      <c r="E126" s="36">
        <v>492.66666666666674</v>
      </c>
      <c r="F126" s="36">
        <v>485.73333333333335</v>
      </c>
      <c r="G126" s="36">
        <v>473.4666666666667</v>
      </c>
      <c r="H126" s="36">
        <v>511.86666666666679</v>
      </c>
      <c r="I126" s="36">
        <v>524.13333333333344</v>
      </c>
      <c r="J126" s="36">
        <v>531.06666666666683</v>
      </c>
      <c r="K126" s="31">
        <v>517.20000000000005</v>
      </c>
      <c r="L126" s="31">
        <v>498</v>
      </c>
      <c r="M126" s="31">
        <v>71.422690000000003</v>
      </c>
      <c r="N126" s="1"/>
      <c r="O126" s="1"/>
    </row>
    <row r="127" spans="1:15" ht="12.75" customHeight="1">
      <c r="A127" s="33">
        <v>117</v>
      </c>
      <c r="B127" s="53" t="s">
        <v>354</v>
      </c>
      <c r="C127" s="31">
        <v>2290.4499999999998</v>
      </c>
      <c r="D127" s="36">
        <v>2340.9333333333334</v>
      </c>
      <c r="E127" s="36">
        <v>2239.9666666666667</v>
      </c>
      <c r="F127" s="36">
        <v>2189.4833333333331</v>
      </c>
      <c r="G127" s="36">
        <v>2088.5166666666664</v>
      </c>
      <c r="H127" s="36">
        <v>2391.416666666667</v>
      </c>
      <c r="I127" s="36">
        <v>2492.3833333333341</v>
      </c>
      <c r="J127" s="36">
        <v>2542.8666666666672</v>
      </c>
      <c r="K127" s="31">
        <v>2441.9</v>
      </c>
      <c r="L127" s="31">
        <v>2290.4499999999998</v>
      </c>
      <c r="M127" s="31">
        <v>23.239129999999999</v>
      </c>
      <c r="N127" s="1"/>
      <c r="O127" s="1"/>
    </row>
    <row r="128" spans="1:15" ht="12.75" customHeight="1">
      <c r="A128" s="33">
        <v>118</v>
      </c>
      <c r="B128" s="53" t="s">
        <v>93</v>
      </c>
      <c r="C128" s="31">
        <v>5896</v>
      </c>
      <c r="D128" s="36">
        <v>5955.45</v>
      </c>
      <c r="E128" s="36">
        <v>5811.9</v>
      </c>
      <c r="F128" s="36">
        <v>5727.8</v>
      </c>
      <c r="G128" s="36">
        <v>5584.25</v>
      </c>
      <c r="H128" s="36">
        <v>6039.5499999999993</v>
      </c>
      <c r="I128" s="36">
        <v>6183.1</v>
      </c>
      <c r="J128" s="36">
        <v>6267.1999999999989</v>
      </c>
      <c r="K128" s="31">
        <v>6099</v>
      </c>
      <c r="L128" s="31">
        <v>5871.35</v>
      </c>
      <c r="M128" s="31">
        <v>3.7431100000000002</v>
      </c>
      <c r="N128" s="1"/>
      <c r="O128" s="1"/>
    </row>
    <row r="129" spans="1:15" ht="12.75" customHeight="1">
      <c r="A129" s="33">
        <v>119</v>
      </c>
      <c r="B129" s="53" t="s">
        <v>94</v>
      </c>
      <c r="C129" s="31">
        <v>3390.65</v>
      </c>
      <c r="D129" s="36">
        <v>3391.9</v>
      </c>
      <c r="E129" s="36">
        <v>3353.8500000000004</v>
      </c>
      <c r="F129" s="36">
        <v>3317.05</v>
      </c>
      <c r="G129" s="36">
        <v>3279.0000000000005</v>
      </c>
      <c r="H129" s="36">
        <v>3428.7000000000003</v>
      </c>
      <c r="I129" s="36">
        <v>3466.7500000000005</v>
      </c>
      <c r="J129" s="36">
        <v>3503.55</v>
      </c>
      <c r="K129" s="31">
        <v>3429.95</v>
      </c>
      <c r="L129" s="31">
        <v>3355.1</v>
      </c>
      <c r="M129" s="31">
        <v>4.2884500000000001</v>
      </c>
      <c r="N129" s="1"/>
      <c r="O129" s="1"/>
    </row>
    <row r="130" spans="1:15" ht="12.75" customHeight="1">
      <c r="A130" s="33">
        <v>120</v>
      </c>
      <c r="B130" s="53" t="s">
        <v>355</v>
      </c>
      <c r="C130" s="31">
        <v>3880.15</v>
      </c>
      <c r="D130" s="36">
        <v>3937.15</v>
      </c>
      <c r="E130" s="36">
        <v>3793</v>
      </c>
      <c r="F130" s="36">
        <v>3705.85</v>
      </c>
      <c r="G130" s="36">
        <v>3561.7</v>
      </c>
      <c r="H130" s="36">
        <v>4024.3</v>
      </c>
      <c r="I130" s="36">
        <v>4168.4500000000007</v>
      </c>
      <c r="J130" s="36">
        <v>4255.6000000000004</v>
      </c>
      <c r="K130" s="31">
        <v>4081.3</v>
      </c>
      <c r="L130" s="31">
        <v>3850</v>
      </c>
      <c r="M130" s="31">
        <v>8.5660799999999995</v>
      </c>
      <c r="N130" s="1"/>
      <c r="O130" s="1"/>
    </row>
    <row r="131" spans="1:15" ht="12.75" customHeight="1">
      <c r="A131" s="33">
        <v>121</v>
      </c>
      <c r="B131" s="53" t="s">
        <v>825</v>
      </c>
      <c r="C131" s="31">
        <v>1546.35</v>
      </c>
      <c r="D131" s="36">
        <v>1530.5833333333333</v>
      </c>
      <c r="E131" s="36">
        <v>1495.2166666666665</v>
      </c>
      <c r="F131" s="36">
        <v>1444.0833333333333</v>
      </c>
      <c r="G131" s="36">
        <v>1408.7166666666665</v>
      </c>
      <c r="H131" s="36">
        <v>1581.7166666666665</v>
      </c>
      <c r="I131" s="36">
        <v>1617.0833333333333</v>
      </c>
      <c r="J131" s="36">
        <v>1668.2166666666665</v>
      </c>
      <c r="K131" s="31">
        <v>1565.95</v>
      </c>
      <c r="L131" s="31">
        <v>1479.45</v>
      </c>
      <c r="M131" s="31">
        <v>1.22665</v>
      </c>
      <c r="N131" s="1"/>
      <c r="O131" s="1"/>
    </row>
    <row r="132" spans="1:15" ht="12.75" customHeight="1">
      <c r="A132" s="33">
        <v>122</v>
      </c>
      <c r="B132" s="53" t="s">
        <v>95</v>
      </c>
      <c r="C132" s="31">
        <v>982.5</v>
      </c>
      <c r="D132" s="36">
        <v>990.31666666666661</v>
      </c>
      <c r="E132" s="36">
        <v>970.58333333333326</v>
      </c>
      <c r="F132" s="36">
        <v>958.66666666666663</v>
      </c>
      <c r="G132" s="36">
        <v>938.93333333333328</v>
      </c>
      <c r="H132" s="36">
        <v>1002.2333333333332</v>
      </c>
      <c r="I132" s="36">
        <v>1021.9666666666666</v>
      </c>
      <c r="J132" s="36">
        <v>1033.8833333333332</v>
      </c>
      <c r="K132" s="31">
        <v>1010.05</v>
      </c>
      <c r="L132" s="31">
        <v>978.4</v>
      </c>
      <c r="M132" s="31">
        <v>17.748100000000001</v>
      </c>
      <c r="N132" s="1"/>
      <c r="O132" s="1"/>
    </row>
    <row r="133" spans="1:15" ht="12.75" customHeight="1">
      <c r="A133" s="33">
        <v>123</v>
      </c>
      <c r="B133" s="53" t="s">
        <v>96</v>
      </c>
      <c r="C133" s="31">
        <v>1608.15</v>
      </c>
      <c r="D133" s="36">
        <v>1623.0666666666668</v>
      </c>
      <c r="E133" s="36">
        <v>1586.2333333333336</v>
      </c>
      <c r="F133" s="36">
        <v>1564.3166666666668</v>
      </c>
      <c r="G133" s="36">
        <v>1527.4833333333336</v>
      </c>
      <c r="H133" s="36">
        <v>1644.9833333333336</v>
      </c>
      <c r="I133" s="36">
        <v>1681.8166666666671</v>
      </c>
      <c r="J133" s="36">
        <v>1703.7333333333336</v>
      </c>
      <c r="K133" s="31">
        <v>1659.9</v>
      </c>
      <c r="L133" s="31">
        <v>1601.15</v>
      </c>
      <c r="M133" s="31">
        <v>4.5704900000000004</v>
      </c>
      <c r="N133" s="1"/>
      <c r="O133" s="1"/>
    </row>
    <row r="134" spans="1:15" ht="12.75" customHeight="1">
      <c r="A134" s="33">
        <v>124</v>
      </c>
      <c r="B134" s="53" t="s">
        <v>793</v>
      </c>
      <c r="C134" s="31">
        <v>5178.1000000000004</v>
      </c>
      <c r="D134" s="36">
        <v>5217.1833333333334</v>
      </c>
      <c r="E134" s="36">
        <v>5087.5166666666664</v>
      </c>
      <c r="F134" s="36">
        <v>4996.9333333333334</v>
      </c>
      <c r="G134" s="36">
        <v>4867.2666666666664</v>
      </c>
      <c r="H134" s="36">
        <v>5307.7666666666664</v>
      </c>
      <c r="I134" s="36">
        <v>5437.4333333333325</v>
      </c>
      <c r="J134" s="36">
        <v>5528.0166666666664</v>
      </c>
      <c r="K134" s="31">
        <v>5346.85</v>
      </c>
      <c r="L134" s="31">
        <v>5126.6000000000004</v>
      </c>
      <c r="M134" s="31">
        <v>0.80589999999999995</v>
      </c>
      <c r="N134" s="1"/>
      <c r="O134" s="1"/>
    </row>
    <row r="135" spans="1:15" ht="12.75" customHeight="1">
      <c r="A135" s="33">
        <v>125</v>
      </c>
      <c r="B135" s="53" t="s">
        <v>356</v>
      </c>
      <c r="C135" s="31">
        <v>1308.5999999999999</v>
      </c>
      <c r="D135" s="36">
        <v>1304.3</v>
      </c>
      <c r="E135" s="36">
        <v>1289.3499999999999</v>
      </c>
      <c r="F135" s="36">
        <v>1270.0999999999999</v>
      </c>
      <c r="G135" s="36">
        <v>1255.1499999999999</v>
      </c>
      <c r="H135" s="36">
        <v>1323.55</v>
      </c>
      <c r="I135" s="36">
        <v>1338.5000000000002</v>
      </c>
      <c r="J135" s="36">
        <v>1357.75</v>
      </c>
      <c r="K135" s="31">
        <v>1319.25</v>
      </c>
      <c r="L135" s="31">
        <v>1285.05</v>
      </c>
      <c r="M135" s="31">
        <v>2.9121199999999998</v>
      </c>
      <c r="N135" s="1"/>
      <c r="O135" s="1"/>
    </row>
    <row r="136" spans="1:15" ht="12.75" customHeight="1">
      <c r="A136" s="33">
        <v>126</v>
      </c>
      <c r="B136" s="53" t="s">
        <v>97</v>
      </c>
      <c r="C136" s="31">
        <v>416.5</v>
      </c>
      <c r="D136" s="36">
        <v>422.58333333333331</v>
      </c>
      <c r="E136" s="36">
        <v>408.96666666666664</v>
      </c>
      <c r="F136" s="36">
        <v>401.43333333333334</v>
      </c>
      <c r="G136" s="36">
        <v>387.81666666666666</v>
      </c>
      <c r="H136" s="36">
        <v>430.11666666666662</v>
      </c>
      <c r="I136" s="36">
        <v>443.73333333333329</v>
      </c>
      <c r="J136" s="36">
        <v>451.26666666666659</v>
      </c>
      <c r="K136" s="31">
        <v>436.2</v>
      </c>
      <c r="L136" s="31">
        <v>415.05</v>
      </c>
      <c r="M136" s="31">
        <v>24.524159999999998</v>
      </c>
      <c r="N136" s="1"/>
      <c r="O136" s="1"/>
    </row>
    <row r="137" spans="1:15" ht="12.75" customHeight="1">
      <c r="A137" s="33">
        <v>127</v>
      </c>
      <c r="B137" s="53" t="s">
        <v>99</v>
      </c>
      <c r="C137" s="31">
        <v>3522.1</v>
      </c>
      <c r="D137" s="36">
        <v>3539.8833333333332</v>
      </c>
      <c r="E137" s="36">
        <v>3483.2166666666662</v>
      </c>
      <c r="F137" s="36">
        <v>3444.333333333333</v>
      </c>
      <c r="G137" s="36">
        <v>3387.6666666666661</v>
      </c>
      <c r="H137" s="36">
        <v>3578.7666666666664</v>
      </c>
      <c r="I137" s="36">
        <v>3635.4333333333334</v>
      </c>
      <c r="J137" s="36">
        <v>3674.3166666666666</v>
      </c>
      <c r="K137" s="31">
        <v>3596.55</v>
      </c>
      <c r="L137" s="31">
        <v>3501</v>
      </c>
      <c r="M137" s="31">
        <v>13.679130000000001</v>
      </c>
      <c r="N137" s="1"/>
      <c r="O137" s="1"/>
    </row>
    <row r="138" spans="1:15" ht="12.75" customHeight="1">
      <c r="A138" s="33">
        <v>128</v>
      </c>
      <c r="B138" s="53" t="s">
        <v>357</v>
      </c>
      <c r="C138" s="31">
        <v>1696.6</v>
      </c>
      <c r="D138" s="36">
        <v>1706.0166666666667</v>
      </c>
      <c r="E138" s="36">
        <v>1669.1333333333332</v>
      </c>
      <c r="F138" s="36">
        <v>1641.6666666666665</v>
      </c>
      <c r="G138" s="36">
        <v>1604.7833333333331</v>
      </c>
      <c r="H138" s="36">
        <v>1733.4833333333333</v>
      </c>
      <c r="I138" s="36">
        <v>1770.366666666667</v>
      </c>
      <c r="J138" s="36">
        <v>1797.8333333333335</v>
      </c>
      <c r="K138" s="31">
        <v>1742.9</v>
      </c>
      <c r="L138" s="31">
        <v>1678.55</v>
      </c>
      <c r="M138" s="31">
        <v>6.3668399999999998</v>
      </c>
      <c r="N138" s="1"/>
      <c r="O138" s="1"/>
    </row>
    <row r="139" spans="1:15" ht="12.75" customHeight="1">
      <c r="A139" s="33">
        <v>129</v>
      </c>
      <c r="B139" s="53" t="s">
        <v>358</v>
      </c>
      <c r="C139" s="31">
        <v>1065.3</v>
      </c>
      <c r="D139" s="36">
        <v>1086.6499999999999</v>
      </c>
      <c r="E139" s="36">
        <v>1030.6499999999996</v>
      </c>
      <c r="F139" s="36">
        <v>995.99999999999977</v>
      </c>
      <c r="G139" s="36">
        <v>939.99999999999955</v>
      </c>
      <c r="H139" s="36">
        <v>1121.2999999999997</v>
      </c>
      <c r="I139" s="36">
        <v>1177.3000000000002</v>
      </c>
      <c r="J139" s="36">
        <v>1211.9499999999998</v>
      </c>
      <c r="K139" s="31">
        <v>1142.6500000000001</v>
      </c>
      <c r="L139" s="31">
        <v>1052</v>
      </c>
      <c r="M139" s="31">
        <v>3.6974300000000002</v>
      </c>
      <c r="N139" s="1"/>
      <c r="O139" s="1"/>
    </row>
    <row r="140" spans="1:15" ht="12.75" customHeight="1">
      <c r="A140" s="33">
        <v>130</v>
      </c>
      <c r="B140" s="53" t="s">
        <v>106</v>
      </c>
      <c r="C140" s="31">
        <v>820.7</v>
      </c>
      <c r="D140" s="36">
        <v>827.6</v>
      </c>
      <c r="E140" s="36">
        <v>810.90000000000009</v>
      </c>
      <c r="F140" s="36">
        <v>801.1</v>
      </c>
      <c r="G140" s="36">
        <v>784.40000000000009</v>
      </c>
      <c r="H140" s="36">
        <v>837.40000000000009</v>
      </c>
      <c r="I140" s="36">
        <v>854.10000000000014</v>
      </c>
      <c r="J140" s="36">
        <v>863.90000000000009</v>
      </c>
      <c r="K140" s="31">
        <v>844.3</v>
      </c>
      <c r="L140" s="31">
        <v>817.8</v>
      </c>
      <c r="M140" s="31">
        <v>50.359430000000003</v>
      </c>
      <c r="N140" s="1"/>
      <c r="O140" s="1"/>
    </row>
    <row r="141" spans="1:15" ht="12.75" customHeight="1">
      <c r="A141" s="33">
        <v>131</v>
      </c>
      <c r="B141" s="53" t="s">
        <v>855</v>
      </c>
      <c r="C141" s="31">
        <v>2362.35</v>
      </c>
      <c r="D141" s="36">
        <v>2362.75</v>
      </c>
      <c r="E141" s="36">
        <v>2309.4499999999998</v>
      </c>
      <c r="F141" s="36">
        <v>2256.5499999999997</v>
      </c>
      <c r="G141" s="36">
        <v>2203.2499999999995</v>
      </c>
      <c r="H141" s="36">
        <v>2415.65</v>
      </c>
      <c r="I141" s="36">
        <v>2468.9500000000003</v>
      </c>
      <c r="J141" s="36">
        <v>2521.8500000000004</v>
      </c>
      <c r="K141" s="31">
        <v>2416.0500000000002</v>
      </c>
      <c r="L141" s="31">
        <v>2309.85</v>
      </c>
      <c r="M141" s="31">
        <v>1.77705</v>
      </c>
      <c r="N141" s="1"/>
      <c r="O141" s="1"/>
    </row>
    <row r="142" spans="1:15" ht="12.75" customHeight="1">
      <c r="A142" s="33">
        <v>132</v>
      </c>
      <c r="B142" s="53" t="s">
        <v>100</v>
      </c>
      <c r="C142" s="31">
        <v>629.15</v>
      </c>
      <c r="D142" s="36">
        <v>633.05000000000007</v>
      </c>
      <c r="E142" s="36">
        <v>623.10000000000014</v>
      </c>
      <c r="F142" s="36">
        <v>617.05000000000007</v>
      </c>
      <c r="G142" s="36">
        <v>607.10000000000014</v>
      </c>
      <c r="H142" s="36">
        <v>639.10000000000014</v>
      </c>
      <c r="I142" s="36">
        <v>649.05000000000018</v>
      </c>
      <c r="J142" s="36">
        <v>655.10000000000014</v>
      </c>
      <c r="K142" s="31">
        <v>643</v>
      </c>
      <c r="L142" s="31">
        <v>627</v>
      </c>
      <c r="M142" s="31">
        <v>18.54542</v>
      </c>
      <c r="N142" s="1"/>
      <c r="O142" s="1"/>
    </row>
    <row r="143" spans="1:15" ht="12.75" customHeight="1">
      <c r="A143" s="33">
        <v>133</v>
      </c>
      <c r="B143" s="53" t="s">
        <v>101</v>
      </c>
      <c r="C143" s="31">
        <v>1730.75</v>
      </c>
      <c r="D143" s="36">
        <v>1749.05</v>
      </c>
      <c r="E143" s="36">
        <v>1703.8999999999999</v>
      </c>
      <c r="F143" s="36">
        <v>1677.05</v>
      </c>
      <c r="G143" s="36">
        <v>1631.8999999999999</v>
      </c>
      <c r="H143" s="36">
        <v>1775.8999999999999</v>
      </c>
      <c r="I143" s="36">
        <v>1821.05</v>
      </c>
      <c r="J143" s="36">
        <v>1847.8999999999999</v>
      </c>
      <c r="K143" s="31">
        <v>1794.2</v>
      </c>
      <c r="L143" s="31">
        <v>1722.2</v>
      </c>
      <c r="M143" s="31">
        <v>2.8866900000000002</v>
      </c>
      <c r="N143" s="1"/>
      <c r="O143" s="1"/>
    </row>
    <row r="144" spans="1:15" ht="12.75" customHeight="1">
      <c r="A144" s="33">
        <v>134</v>
      </c>
      <c r="B144" s="53" t="s">
        <v>794</v>
      </c>
      <c r="C144" s="31">
        <v>2853.45</v>
      </c>
      <c r="D144" s="36">
        <v>2928.4833333333336</v>
      </c>
      <c r="E144" s="36">
        <v>2761.0166666666673</v>
      </c>
      <c r="F144" s="36">
        <v>2668.5833333333339</v>
      </c>
      <c r="G144" s="36">
        <v>2501.1166666666677</v>
      </c>
      <c r="H144" s="36">
        <v>3020.916666666667</v>
      </c>
      <c r="I144" s="36">
        <v>3188.3833333333332</v>
      </c>
      <c r="J144" s="36">
        <v>3280.8166666666666</v>
      </c>
      <c r="K144" s="31">
        <v>3095.95</v>
      </c>
      <c r="L144" s="31">
        <v>2836.05</v>
      </c>
      <c r="M144" s="31">
        <v>3.44896</v>
      </c>
      <c r="N144" s="1"/>
      <c r="O144" s="1"/>
    </row>
    <row r="145" spans="1:15" ht="12.75" customHeight="1">
      <c r="A145" s="33">
        <v>135</v>
      </c>
      <c r="B145" s="53" t="s">
        <v>359</v>
      </c>
      <c r="C145" s="31">
        <v>948.65</v>
      </c>
      <c r="D145" s="36">
        <v>966.7166666666667</v>
      </c>
      <c r="E145" s="36">
        <v>920.43333333333339</v>
      </c>
      <c r="F145" s="36">
        <v>892.2166666666667</v>
      </c>
      <c r="G145" s="36">
        <v>845.93333333333339</v>
      </c>
      <c r="H145" s="36">
        <v>994.93333333333339</v>
      </c>
      <c r="I145" s="36">
        <v>1041.2166666666667</v>
      </c>
      <c r="J145" s="36">
        <v>1069.4333333333334</v>
      </c>
      <c r="K145" s="31">
        <v>1013</v>
      </c>
      <c r="L145" s="31">
        <v>938.5</v>
      </c>
      <c r="M145" s="31">
        <v>44.024340000000002</v>
      </c>
      <c r="N145" s="1"/>
      <c r="O145" s="1"/>
    </row>
    <row r="146" spans="1:15" ht="12.75" customHeight="1">
      <c r="A146" s="33">
        <v>136</v>
      </c>
      <c r="B146" s="53" t="s">
        <v>102</v>
      </c>
      <c r="C146" s="31">
        <v>3022.75</v>
      </c>
      <c r="D146" s="36">
        <v>3011.15</v>
      </c>
      <c r="E146" s="36">
        <v>2942.6000000000004</v>
      </c>
      <c r="F146" s="36">
        <v>2862.4500000000003</v>
      </c>
      <c r="G146" s="36">
        <v>2793.9000000000005</v>
      </c>
      <c r="H146" s="36">
        <v>3091.3</v>
      </c>
      <c r="I146" s="36">
        <v>3159.8500000000004</v>
      </c>
      <c r="J146" s="36">
        <v>3240</v>
      </c>
      <c r="K146" s="31">
        <v>3079.7</v>
      </c>
      <c r="L146" s="31">
        <v>2931</v>
      </c>
      <c r="M146" s="31">
        <v>16.25957</v>
      </c>
      <c r="N146" s="1"/>
      <c r="O146" s="1"/>
    </row>
    <row r="147" spans="1:15" ht="12.75" customHeight="1">
      <c r="A147" s="33">
        <v>137</v>
      </c>
      <c r="B147" s="53" t="s">
        <v>267</v>
      </c>
      <c r="C147" s="31">
        <v>407.05</v>
      </c>
      <c r="D147" s="36">
        <v>409.34999999999997</v>
      </c>
      <c r="E147" s="36">
        <v>400.69999999999993</v>
      </c>
      <c r="F147" s="36">
        <v>394.34999999999997</v>
      </c>
      <c r="G147" s="36">
        <v>385.69999999999993</v>
      </c>
      <c r="H147" s="36">
        <v>415.69999999999993</v>
      </c>
      <c r="I147" s="36">
        <v>424.34999999999991</v>
      </c>
      <c r="J147" s="36">
        <v>430.69999999999993</v>
      </c>
      <c r="K147" s="31">
        <v>418</v>
      </c>
      <c r="L147" s="31">
        <v>403</v>
      </c>
      <c r="M147" s="31">
        <v>70.824449999999999</v>
      </c>
      <c r="N147" s="1"/>
      <c r="O147" s="1"/>
    </row>
    <row r="148" spans="1:15" ht="12.75" customHeight="1">
      <c r="A148" s="33">
        <v>138</v>
      </c>
      <c r="B148" s="53" t="s">
        <v>360</v>
      </c>
      <c r="C148" s="31">
        <v>179.95</v>
      </c>
      <c r="D148" s="36">
        <v>179.33333333333334</v>
      </c>
      <c r="E148" s="36">
        <v>174.7766666666667</v>
      </c>
      <c r="F148" s="36">
        <v>169.60333333333335</v>
      </c>
      <c r="G148" s="36">
        <v>165.04666666666671</v>
      </c>
      <c r="H148" s="36">
        <v>184.50666666666669</v>
      </c>
      <c r="I148" s="36">
        <v>189.06333333333336</v>
      </c>
      <c r="J148" s="36">
        <v>194.23666666666668</v>
      </c>
      <c r="K148" s="31">
        <v>183.89</v>
      </c>
      <c r="L148" s="31">
        <v>174.16</v>
      </c>
      <c r="M148" s="31">
        <v>56.153829999999999</v>
      </c>
      <c r="N148" s="1"/>
      <c r="O148" s="1"/>
    </row>
    <row r="149" spans="1:15" ht="12.75" customHeight="1">
      <c r="A149" s="33">
        <v>139</v>
      </c>
      <c r="B149" s="53" t="s">
        <v>103</v>
      </c>
      <c r="C149" s="31">
        <v>4827.55</v>
      </c>
      <c r="D149" s="36">
        <v>4867.2</v>
      </c>
      <c r="E149" s="36">
        <v>4775.3999999999996</v>
      </c>
      <c r="F149" s="36">
        <v>4723.25</v>
      </c>
      <c r="G149" s="36">
        <v>4631.45</v>
      </c>
      <c r="H149" s="36">
        <v>4919.3499999999995</v>
      </c>
      <c r="I149" s="36">
        <v>5011.1500000000005</v>
      </c>
      <c r="J149" s="36">
        <v>5063.2999999999993</v>
      </c>
      <c r="K149" s="31">
        <v>4959</v>
      </c>
      <c r="L149" s="31">
        <v>4815.05</v>
      </c>
      <c r="M149" s="31">
        <v>4.0321100000000003</v>
      </c>
      <c r="N149" s="1"/>
      <c r="O149" s="1"/>
    </row>
    <row r="150" spans="1:15" ht="12.75" customHeight="1">
      <c r="A150" s="33">
        <v>140</v>
      </c>
      <c r="B150" s="53" t="s">
        <v>104</v>
      </c>
      <c r="C150" s="31">
        <v>11110.85</v>
      </c>
      <c r="D150" s="36">
        <v>11249.183333333334</v>
      </c>
      <c r="E150" s="36">
        <v>10928.416666666668</v>
      </c>
      <c r="F150" s="36">
        <v>10745.983333333334</v>
      </c>
      <c r="G150" s="36">
        <v>10425.216666666667</v>
      </c>
      <c r="H150" s="36">
        <v>11431.616666666669</v>
      </c>
      <c r="I150" s="36">
        <v>11752.383333333335</v>
      </c>
      <c r="J150" s="36">
        <v>11934.816666666669</v>
      </c>
      <c r="K150" s="31">
        <v>11569.95</v>
      </c>
      <c r="L150" s="31">
        <v>11066.75</v>
      </c>
      <c r="M150" s="31">
        <v>4.8873600000000001</v>
      </c>
      <c r="N150" s="1"/>
      <c r="O150" s="1"/>
    </row>
    <row r="151" spans="1:15" ht="12.75" customHeight="1">
      <c r="A151" s="33">
        <v>141</v>
      </c>
      <c r="B151" s="53" t="s">
        <v>159</v>
      </c>
      <c r="C151" s="31">
        <v>3168.25</v>
      </c>
      <c r="D151" s="36">
        <v>3163.0666666666671</v>
      </c>
      <c r="E151" s="36">
        <v>3116.1333333333341</v>
      </c>
      <c r="F151" s="36">
        <v>3064.0166666666669</v>
      </c>
      <c r="G151" s="36">
        <v>3017.0833333333339</v>
      </c>
      <c r="H151" s="36">
        <v>3215.1833333333343</v>
      </c>
      <c r="I151" s="36">
        <v>3262.1166666666677</v>
      </c>
      <c r="J151" s="36">
        <v>3314.2333333333345</v>
      </c>
      <c r="K151" s="31">
        <v>3210</v>
      </c>
      <c r="L151" s="31">
        <v>3110.95</v>
      </c>
      <c r="M151" s="31">
        <v>3.9499399999999998</v>
      </c>
      <c r="N151" s="1"/>
      <c r="O151" s="1"/>
    </row>
    <row r="152" spans="1:15" ht="12.75" customHeight="1">
      <c r="A152" s="33">
        <v>142</v>
      </c>
      <c r="B152" s="53" t="s">
        <v>107</v>
      </c>
      <c r="C152" s="31">
        <v>6807.4</v>
      </c>
      <c r="D152" s="36">
        <v>6839.333333333333</v>
      </c>
      <c r="E152" s="36">
        <v>6763.3666666666659</v>
      </c>
      <c r="F152" s="36">
        <v>6719.333333333333</v>
      </c>
      <c r="G152" s="36">
        <v>6643.3666666666659</v>
      </c>
      <c r="H152" s="36">
        <v>6883.3666666666659</v>
      </c>
      <c r="I152" s="36">
        <v>6959.333333333333</v>
      </c>
      <c r="J152" s="36">
        <v>7003.3666666666659</v>
      </c>
      <c r="K152" s="31">
        <v>6915.3</v>
      </c>
      <c r="L152" s="31">
        <v>6795.3</v>
      </c>
      <c r="M152" s="31">
        <v>2.4542700000000002</v>
      </c>
      <c r="N152" s="1"/>
      <c r="O152" s="1"/>
    </row>
    <row r="153" spans="1:15" ht="12.75" customHeight="1">
      <c r="A153" s="33">
        <v>143</v>
      </c>
      <c r="B153" s="53" t="s">
        <v>361</v>
      </c>
      <c r="C153" s="31">
        <v>750.9</v>
      </c>
      <c r="D153" s="36">
        <v>759.45000000000016</v>
      </c>
      <c r="E153" s="36">
        <v>738.90000000000032</v>
      </c>
      <c r="F153" s="36">
        <v>726.9000000000002</v>
      </c>
      <c r="G153" s="36">
        <v>706.35000000000036</v>
      </c>
      <c r="H153" s="36">
        <v>771.45000000000027</v>
      </c>
      <c r="I153" s="36">
        <v>792.00000000000023</v>
      </c>
      <c r="J153" s="36">
        <v>804.00000000000023</v>
      </c>
      <c r="K153" s="31">
        <v>780</v>
      </c>
      <c r="L153" s="31">
        <v>747.45</v>
      </c>
      <c r="M153" s="31">
        <v>3.40829</v>
      </c>
      <c r="N153" s="1"/>
      <c r="O153" s="1"/>
    </row>
    <row r="154" spans="1:15" ht="12.75" customHeight="1">
      <c r="A154" s="33">
        <v>144</v>
      </c>
      <c r="B154" s="53" t="s">
        <v>362</v>
      </c>
      <c r="C154" s="31">
        <v>396.65</v>
      </c>
      <c r="D154" s="36">
        <v>402.01666666666665</v>
      </c>
      <c r="E154" s="36">
        <v>385.63333333333333</v>
      </c>
      <c r="F154" s="36">
        <v>374.61666666666667</v>
      </c>
      <c r="G154" s="36">
        <v>358.23333333333335</v>
      </c>
      <c r="H154" s="36">
        <v>413.0333333333333</v>
      </c>
      <c r="I154" s="36">
        <v>429.41666666666663</v>
      </c>
      <c r="J154" s="36">
        <v>440.43333333333328</v>
      </c>
      <c r="K154" s="31">
        <v>418.4</v>
      </c>
      <c r="L154" s="31">
        <v>391</v>
      </c>
      <c r="M154" s="31">
        <v>8.3742300000000007</v>
      </c>
      <c r="N154" s="1"/>
      <c r="O154" s="1"/>
    </row>
    <row r="155" spans="1:15" ht="12.75" customHeight="1">
      <c r="A155" s="33">
        <v>145</v>
      </c>
      <c r="B155" s="53" t="s">
        <v>363</v>
      </c>
      <c r="C155" s="31">
        <v>211.78</v>
      </c>
      <c r="D155" s="36">
        <v>212.56000000000003</v>
      </c>
      <c r="E155" s="36">
        <v>209.47000000000006</v>
      </c>
      <c r="F155" s="36">
        <v>207.16000000000003</v>
      </c>
      <c r="G155" s="36">
        <v>204.07000000000005</v>
      </c>
      <c r="H155" s="36">
        <v>214.87000000000006</v>
      </c>
      <c r="I155" s="36">
        <v>217.96000000000004</v>
      </c>
      <c r="J155" s="36">
        <v>220.27000000000007</v>
      </c>
      <c r="K155" s="31">
        <v>215.65</v>
      </c>
      <c r="L155" s="31">
        <v>210.25</v>
      </c>
      <c r="M155" s="31">
        <v>5.6652399999999998</v>
      </c>
      <c r="N155" s="1"/>
      <c r="O155" s="1"/>
    </row>
    <row r="156" spans="1:15" ht="12.75" customHeight="1">
      <c r="A156" s="33">
        <v>146</v>
      </c>
      <c r="B156" s="53" t="s">
        <v>364</v>
      </c>
      <c r="C156" s="31">
        <v>38.96</v>
      </c>
      <c r="D156" s="36">
        <v>39.446666666666665</v>
      </c>
      <c r="E156" s="36">
        <v>38.333333333333329</v>
      </c>
      <c r="F156" s="36">
        <v>37.706666666666663</v>
      </c>
      <c r="G156" s="36">
        <v>36.593333333333327</v>
      </c>
      <c r="H156" s="36">
        <v>40.073333333333331</v>
      </c>
      <c r="I156" s="36">
        <v>41.18666666666666</v>
      </c>
      <c r="J156" s="36">
        <v>41.813333333333333</v>
      </c>
      <c r="K156" s="31">
        <v>40.56</v>
      </c>
      <c r="L156" s="31">
        <v>38.82</v>
      </c>
      <c r="M156" s="31">
        <v>219.88517999999999</v>
      </c>
      <c r="N156" s="1"/>
      <c r="O156" s="1"/>
    </row>
    <row r="157" spans="1:15" ht="12.75" customHeight="1">
      <c r="A157" s="33">
        <v>147</v>
      </c>
      <c r="B157" s="53" t="s">
        <v>108</v>
      </c>
      <c r="C157" s="31">
        <v>4653.8999999999996</v>
      </c>
      <c r="D157" s="36">
        <v>4681.3166666666666</v>
      </c>
      <c r="E157" s="36">
        <v>4610.6333333333332</v>
      </c>
      <c r="F157" s="36">
        <v>4567.3666666666668</v>
      </c>
      <c r="G157" s="36">
        <v>4496.6833333333334</v>
      </c>
      <c r="H157" s="36">
        <v>4724.583333333333</v>
      </c>
      <c r="I157" s="36">
        <v>4795.2666666666655</v>
      </c>
      <c r="J157" s="36">
        <v>4838.5333333333328</v>
      </c>
      <c r="K157" s="31">
        <v>4752</v>
      </c>
      <c r="L157" s="31">
        <v>4638.05</v>
      </c>
      <c r="M157" s="31">
        <v>5.94238</v>
      </c>
      <c r="N157" s="1"/>
      <c r="O157" s="1"/>
    </row>
    <row r="158" spans="1:15" ht="12.75" customHeight="1">
      <c r="A158" s="33">
        <v>148</v>
      </c>
      <c r="B158" s="53" t="s">
        <v>856</v>
      </c>
      <c r="C158" s="31">
        <v>565.04999999999995</v>
      </c>
      <c r="D158" s="36">
        <v>573.66666666666663</v>
      </c>
      <c r="E158" s="36">
        <v>553.38333333333321</v>
      </c>
      <c r="F158" s="36">
        <v>541.71666666666658</v>
      </c>
      <c r="G158" s="36">
        <v>521.43333333333317</v>
      </c>
      <c r="H158" s="36">
        <v>585.33333333333326</v>
      </c>
      <c r="I158" s="36">
        <v>605.61666666666679</v>
      </c>
      <c r="J158" s="36">
        <v>617.2833333333333</v>
      </c>
      <c r="K158" s="31">
        <v>593.95000000000005</v>
      </c>
      <c r="L158" s="31">
        <v>562</v>
      </c>
      <c r="M158" s="31">
        <v>9.2278699999999994</v>
      </c>
      <c r="N158" s="1"/>
      <c r="O158" s="1"/>
    </row>
    <row r="159" spans="1:15" ht="12.75" customHeight="1">
      <c r="A159" s="33">
        <v>149</v>
      </c>
      <c r="B159" s="53" t="s">
        <v>365</v>
      </c>
      <c r="C159" s="31">
        <v>640.79999999999995</v>
      </c>
      <c r="D159" s="36">
        <v>647.56666666666672</v>
      </c>
      <c r="E159" s="36">
        <v>627.18333333333339</v>
      </c>
      <c r="F159" s="36">
        <v>613.56666666666672</v>
      </c>
      <c r="G159" s="36">
        <v>593.18333333333339</v>
      </c>
      <c r="H159" s="36">
        <v>661.18333333333339</v>
      </c>
      <c r="I159" s="36">
        <v>681.56666666666683</v>
      </c>
      <c r="J159" s="36">
        <v>695.18333333333339</v>
      </c>
      <c r="K159" s="31">
        <v>667.95</v>
      </c>
      <c r="L159" s="31">
        <v>633.95000000000005</v>
      </c>
      <c r="M159" s="31">
        <v>1.6072900000000001</v>
      </c>
      <c r="N159" s="1"/>
      <c r="O159" s="1"/>
    </row>
    <row r="160" spans="1:15" ht="12.75" customHeight="1">
      <c r="A160" s="33">
        <v>150</v>
      </c>
      <c r="B160" s="53" t="s">
        <v>268</v>
      </c>
      <c r="C160" s="31">
        <v>773.45</v>
      </c>
      <c r="D160" s="36">
        <v>769.83333333333337</v>
      </c>
      <c r="E160" s="36">
        <v>753.56666666666672</v>
      </c>
      <c r="F160" s="36">
        <v>733.68333333333339</v>
      </c>
      <c r="G160" s="36">
        <v>717.41666666666674</v>
      </c>
      <c r="H160" s="36">
        <v>789.7166666666667</v>
      </c>
      <c r="I160" s="36">
        <v>805.98333333333335</v>
      </c>
      <c r="J160" s="36">
        <v>825.86666666666667</v>
      </c>
      <c r="K160" s="31">
        <v>786.1</v>
      </c>
      <c r="L160" s="31">
        <v>749.95</v>
      </c>
      <c r="M160" s="31">
        <v>22.58661</v>
      </c>
      <c r="N160" s="1"/>
      <c r="O160" s="1"/>
    </row>
    <row r="161" spans="1:15" ht="12.75" customHeight="1">
      <c r="A161" s="33">
        <v>151</v>
      </c>
      <c r="B161" s="53" t="s">
        <v>366</v>
      </c>
      <c r="C161" s="31">
        <v>2480.25</v>
      </c>
      <c r="D161" s="36">
        <v>2481.5499999999997</v>
      </c>
      <c r="E161" s="36">
        <v>2441.0999999999995</v>
      </c>
      <c r="F161" s="36">
        <v>2401.9499999999998</v>
      </c>
      <c r="G161" s="36">
        <v>2361.4999999999995</v>
      </c>
      <c r="H161" s="36">
        <v>2520.6999999999994</v>
      </c>
      <c r="I161" s="36">
        <v>2561.1499999999992</v>
      </c>
      <c r="J161" s="36">
        <v>2600.2999999999993</v>
      </c>
      <c r="K161" s="31">
        <v>2522</v>
      </c>
      <c r="L161" s="31">
        <v>2442.4</v>
      </c>
      <c r="M161" s="31">
        <v>0.49121999999999999</v>
      </c>
      <c r="N161" s="1"/>
      <c r="O161" s="1"/>
    </row>
    <row r="162" spans="1:15" ht="12.75" customHeight="1">
      <c r="A162" s="33">
        <v>152</v>
      </c>
      <c r="B162" s="53" t="s">
        <v>367</v>
      </c>
      <c r="C162" s="31">
        <v>229.5</v>
      </c>
      <c r="D162" s="36">
        <v>235.45000000000002</v>
      </c>
      <c r="E162" s="36">
        <v>221.95000000000005</v>
      </c>
      <c r="F162" s="36">
        <v>214.40000000000003</v>
      </c>
      <c r="G162" s="36">
        <v>200.90000000000006</v>
      </c>
      <c r="H162" s="36">
        <v>243.00000000000003</v>
      </c>
      <c r="I162" s="36">
        <v>256.5</v>
      </c>
      <c r="J162" s="36">
        <v>264.05</v>
      </c>
      <c r="K162" s="31">
        <v>248.95</v>
      </c>
      <c r="L162" s="31">
        <v>227.9</v>
      </c>
      <c r="M162" s="31">
        <v>54.495600000000003</v>
      </c>
      <c r="N162" s="1"/>
      <c r="O162" s="1"/>
    </row>
    <row r="163" spans="1:15" ht="12.75" customHeight="1">
      <c r="A163" s="33">
        <v>153</v>
      </c>
      <c r="B163" s="53" t="s">
        <v>368</v>
      </c>
      <c r="C163" s="31">
        <v>79.22</v>
      </c>
      <c r="D163" s="36">
        <v>79.95</v>
      </c>
      <c r="E163" s="36">
        <v>78.17</v>
      </c>
      <c r="F163" s="36">
        <v>77.12</v>
      </c>
      <c r="G163" s="36">
        <v>75.34</v>
      </c>
      <c r="H163" s="36">
        <v>81</v>
      </c>
      <c r="I163" s="36">
        <v>82.78</v>
      </c>
      <c r="J163" s="36">
        <v>83.83</v>
      </c>
      <c r="K163" s="31">
        <v>81.73</v>
      </c>
      <c r="L163" s="31">
        <v>78.900000000000006</v>
      </c>
      <c r="M163" s="31">
        <v>44.677370000000003</v>
      </c>
      <c r="N163" s="1"/>
      <c r="O163" s="1"/>
    </row>
    <row r="164" spans="1:15" ht="12.75" customHeight="1">
      <c r="A164" s="33">
        <v>154</v>
      </c>
      <c r="B164" s="53" t="s">
        <v>795</v>
      </c>
      <c r="C164" s="31">
        <v>1106.8</v>
      </c>
      <c r="D164" s="36">
        <v>1104.8999999999999</v>
      </c>
      <c r="E164" s="36">
        <v>1081.8999999999996</v>
      </c>
      <c r="F164" s="36">
        <v>1056.9999999999998</v>
      </c>
      <c r="G164" s="36">
        <v>1033.9999999999995</v>
      </c>
      <c r="H164" s="36">
        <v>1129.7999999999997</v>
      </c>
      <c r="I164" s="36">
        <v>1152.8000000000002</v>
      </c>
      <c r="J164" s="36">
        <v>1177.6999999999998</v>
      </c>
      <c r="K164" s="31">
        <v>1127.9000000000001</v>
      </c>
      <c r="L164" s="31">
        <v>1080</v>
      </c>
      <c r="M164" s="31">
        <v>1.26895</v>
      </c>
      <c r="N164" s="1"/>
      <c r="O164" s="1"/>
    </row>
    <row r="165" spans="1:15" ht="12.75" customHeight="1">
      <c r="A165" s="33">
        <v>155</v>
      </c>
      <c r="B165" s="53" t="s">
        <v>109</v>
      </c>
      <c r="C165" s="31">
        <v>3698.25</v>
      </c>
      <c r="D165" s="36">
        <v>3763.25</v>
      </c>
      <c r="E165" s="36">
        <v>3619.05</v>
      </c>
      <c r="F165" s="36">
        <v>3539.8500000000004</v>
      </c>
      <c r="G165" s="36">
        <v>3395.6500000000005</v>
      </c>
      <c r="H165" s="36">
        <v>3842.45</v>
      </c>
      <c r="I165" s="36">
        <v>3986.6499999999996</v>
      </c>
      <c r="J165" s="36">
        <v>4065.8499999999995</v>
      </c>
      <c r="K165" s="31">
        <v>3907.45</v>
      </c>
      <c r="L165" s="31">
        <v>3684.05</v>
      </c>
      <c r="M165" s="31">
        <v>4.1434100000000003</v>
      </c>
      <c r="N165" s="1"/>
      <c r="O165" s="1"/>
    </row>
    <row r="166" spans="1:15" ht="12.75" customHeight="1">
      <c r="A166" s="33">
        <v>156</v>
      </c>
      <c r="B166" s="53" t="s">
        <v>110</v>
      </c>
      <c r="C166" s="31">
        <v>481.65</v>
      </c>
      <c r="D166" s="36">
        <v>487.36666666666662</v>
      </c>
      <c r="E166" s="36">
        <v>474.08333333333326</v>
      </c>
      <c r="F166" s="36">
        <v>466.51666666666665</v>
      </c>
      <c r="G166" s="36">
        <v>453.23333333333329</v>
      </c>
      <c r="H166" s="36">
        <v>494.93333333333322</v>
      </c>
      <c r="I166" s="36">
        <v>508.21666666666664</v>
      </c>
      <c r="J166" s="36">
        <v>515.78333333333319</v>
      </c>
      <c r="K166" s="31">
        <v>500.65</v>
      </c>
      <c r="L166" s="31">
        <v>479.8</v>
      </c>
      <c r="M166" s="31">
        <v>32.56185</v>
      </c>
      <c r="N166" s="1"/>
      <c r="O166" s="1"/>
    </row>
    <row r="167" spans="1:15" ht="12.75" customHeight="1">
      <c r="A167" s="33">
        <v>157</v>
      </c>
      <c r="B167" s="53" t="s">
        <v>369</v>
      </c>
      <c r="C167" s="31">
        <v>495.9</v>
      </c>
      <c r="D167" s="36">
        <v>498.13333333333338</v>
      </c>
      <c r="E167" s="36">
        <v>488.26666666666677</v>
      </c>
      <c r="F167" s="36">
        <v>480.63333333333338</v>
      </c>
      <c r="G167" s="36">
        <v>470.76666666666677</v>
      </c>
      <c r="H167" s="36">
        <v>505.76666666666677</v>
      </c>
      <c r="I167" s="36">
        <v>515.63333333333344</v>
      </c>
      <c r="J167" s="36">
        <v>523.26666666666677</v>
      </c>
      <c r="K167" s="31">
        <v>508</v>
      </c>
      <c r="L167" s="31">
        <v>490.5</v>
      </c>
      <c r="M167" s="31">
        <v>1.41492</v>
      </c>
      <c r="N167" s="1"/>
      <c r="O167" s="1"/>
    </row>
    <row r="168" spans="1:15" ht="12.75" customHeight="1">
      <c r="A168" s="33">
        <v>158</v>
      </c>
      <c r="B168" s="53" t="s">
        <v>269</v>
      </c>
      <c r="C168" s="31">
        <v>187.11</v>
      </c>
      <c r="D168" s="36">
        <v>189.35333333333335</v>
      </c>
      <c r="E168" s="36">
        <v>182.8666666666667</v>
      </c>
      <c r="F168" s="36">
        <v>178.62333333333336</v>
      </c>
      <c r="G168" s="36">
        <v>172.13666666666671</v>
      </c>
      <c r="H168" s="36">
        <v>193.59666666666669</v>
      </c>
      <c r="I168" s="36">
        <v>200.08333333333337</v>
      </c>
      <c r="J168" s="36">
        <v>204.32666666666668</v>
      </c>
      <c r="K168" s="31">
        <v>195.84</v>
      </c>
      <c r="L168" s="31">
        <v>185.11</v>
      </c>
      <c r="M168" s="31">
        <v>68.087649999999996</v>
      </c>
      <c r="N168" s="1"/>
      <c r="O168" s="1"/>
    </row>
    <row r="169" spans="1:15" ht="12.75" customHeight="1">
      <c r="A169" s="33">
        <v>159</v>
      </c>
      <c r="B169" s="53" t="s">
        <v>111</v>
      </c>
      <c r="C169" s="31">
        <v>191.37</v>
      </c>
      <c r="D169" s="36">
        <v>192.51999999999998</v>
      </c>
      <c r="E169" s="36">
        <v>189.54999999999995</v>
      </c>
      <c r="F169" s="36">
        <v>187.72999999999996</v>
      </c>
      <c r="G169" s="36">
        <v>184.75999999999993</v>
      </c>
      <c r="H169" s="36">
        <v>194.33999999999997</v>
      </c>
      <c r="I169" s="36">
        <v>197.31</v>
      </c>
      <c r="J169" s="36">
        <v>199.13</v>
      </c>
      <c r="K169" s="31">
        <v>195.49</v>
      </c>
      <c r="L169" s="31">
        <v>190.7</v>
      </c>
      <c r="M169" s="31">
        <v>74.006389999999996</v>
      </c>
      <c r="N169" s="1"/>
      <c r="O169" s="1"/>
    </row>
    <row r="170" spans="1:15" ht="12.75" customHeight="1">
      <c r="A170" s="33">
        <v>160</v>
      </c>
      <c r="B170" s="53" t="s">
        <v>370</v>
      </c>
      <c r="C170" s="31">
        <v>936.6</v>
      </c>
      <c r="D170" s="36">
        <v>945.7166666666667</v>
      </c>
      <c r="E170" s="36">
        <v>917.48333333333335</v>
      </c>
      <c r="F170" s="36">
        <v>898.36666666666667</v>
      </c>
      <c r="G170" s="36">
        <v>870.13333333333333</v>
      </c>
      <c r="H170" s="36">
        <v>964.83333333333337</v>
      </c>
      <c r="I170" s="36">
        <v>993.06666666666672</v>
      </c>
      <c r="J170" s="36">
        <v>1012.1833333333334</v>
      </c>
      <c r="K170" s="31">
        <v>973.95</v>
      </c>
      <c r="L170" s="31">
        <v>926.6</v>
      </c>
      <c r="M170" s="31">
        <v>2.8248899999999999</v>
      </c>
      <c r="N170" s="1"/>
      <c r="O170" s="1"/>
    </row>
    <row r="171" spans="1:15" ht="12.75" customHeight="1">
      <c r="A171" s="33">
        <v>161</v>
      </c>
      <c r="B171" s="53" t="s">
        <v>371</v>
      </c>
      <c r="C171" s="31">
        <v>5171.5</v>
      </c>
      <c r="D171" s="36">
        <v>5196.7666666666664</v>
      </c>
      <c r="E171" s="36">
        <v>5104.7333333333327</v>
      </c>
      <c r="F171" s="36">
        <v>5037.9666666666662</v>
      </c>
      <c r="G171" s="36">
        <v>4945.9333333333325</v>
      </c>
      <c r="H171" s="36">
        <v>5263.5333333333328</v>
      </c>
      <c r="I171" s="36">
        <v>5355.5666666666657</v>
      </c>
      <c r="J171" s="36">
        <v>5422.333333333333</v>
      </c>
      <c r="K171" s="31">
        <v>5288.8</v>
      </c>
      <c r="L171" s="31">
        <v>5130</v>
      </c>
      <c r="M171" s="31">
        <v>0.37426999999999999</v>
      </c>
      <c r="N171" s="1"/>
      <c r="O171" s="1"/>
    </row>
    <row r="172" spans="1:15" ht="12.75" customHeight="1">
      <c r="A172" s="33">
        <v>162</v>
      </c>
      <c r="B172" s="53" t="s">
        <v>372</v>
      </c>
      <c r="C172" s="31">
        <v>1479.95</v>
      </c>
      <c r="D172" s="36">
        <v>1485.9833333333333</v>
      </c>
      <c r="E172" s="36">
        <v>1451.9666666666667</v>
      </c>
      <c r="F172" s="36">
        <v>1423.9833333333333</v>
      </c>
      <c r="G172" s="36">
        <v>1389.9666666666667</v>
      </c>
      <c r="H172" s="36">
        <v>1513.9666666666667</v>
      </c>
      <c r="I172" s="36">
        <v>1547.9833333333336</v>
      </c>
      <c r="J172" s="36">
        <v>1575.9666666666667</v>
      </c>
      <c r="K172" s="31">
        <v>1520</v>
      </c>
      <c r="L172" s="31">
        <v>1458</v>
      </c>
      <c r="M172" s="31">
        <v>1.3155300000000001</v>
      </c>
      <c r="N172" s="1"/>
      <c r="O172" s="1"/>
    </row>
    <row r="173" spans="1:15" ht="12.75" customHeight="1">
      <c r="A173" s="33">
        <v>163</v>
      </c>
      <c r="B173" s="53" t="s">
        <v>373</v>
      </c>
      <c r="C173" s="31">
        <v>288.60000000000002</v>
      </c>
      <c r="D173" s="36">
        <v>291.83333333333331</v>
      </c>
      <c r="E173" s="36">
        <v>283.76666666666665</v>
      </c>
      <c r="F173" s="36">
        <v>278.93333333333334</v>
      </c>
      <c r="G173" s="36">
        <v>270.86666666666667</v>
      </c>
      <c r="H173" s="36">
        <v>296.66666666666663</v>
      </c>
      <c r="I173" s="36">
        <v>304.73333333333335</v>
      </c>
      <c r="J173" s="36">
        <v>309.56666666666661</v>
      </c>
      <c r="K173" s="31">
        <v>299.89999999999998</v>
      </c>
      <c r="L173" s="31">
        <v>287</v>
      </c>
      <c r="M173" s="31">
        <v>4.5706199999999999</v>
      </c>
      <c r="N173" s="1"/>
      <c r="O173" s="1"/>
    </row>
    <row r="174" spans="1:15" ht="12.75" customHeight="1">
      <c r="A174" s="33">
        <v>164</v>
      </c>
      <c r="B174" s="53" t="s">
        <v>374</v>
      </c>
      <c r="C174" s="31">
        <v>290.10000000000002</v>
      </c>
      <c r="D174" s="36">
        <v>296.33333333333331</v>
      </c>
      <c r="E174" s="36">
        <v>274.76666666666665</v>
      </c>
      <c r="F174" s="36">
        <v>259.43333333333334</v>
      </c>
      <c r="G174" s="36">
        <v>237.86666666666667</v>
      </c>
      <c r="H174" s="36">
        <v>311.66666666666663</v>
      </c>
      <c r="I174" s="36">
        <v>333.23333333333335</v>
      </c>
      <c r="J174" s="36">
        <v>348.56666666666661</v>
      </c>
      <c r="K174" s="31">
        <v>317.89999999999998</v>
      </c>
      <c r="L174" s="31">
        <v>281</v>
      </c>
      <c r="M174" s="31">
        <v>498.46364</v>
      </c>
      <c r="N174" s="1"/>
      <c r="O174" s="1"/>
    </row>
    <row r="175" spans="1:15" ht="12.75" customHeight="1">
      <c r="A175" s="33">
        <v>165</v>
      </c>
      <c r="B175" s="53" t="s">
        <v>796</v>
      </c>
      <c r="C175" s="31">
        <v>722.4</v>
      </c>
      <c r="D175" s="36">
        <v>727.4</v>
      </c>
      <c r="E175" s="36">
        <v>715</v>
      </c>
      <c r="F175" s="36">
        <v>707.6</v>
      </c>
      <c r="G175" s="36">
        <v>695.2</v>
      </c>
      <c r="H175" s="36">
        <v>734.8</v>
      </c>
      <c r="I175" s="36">
        <v>747.19999999999982</v>
      </c>
      <c r="J175" s="36">
        <v>754.59999999999991</v>
      </c>
      <c r="K175" s="31">
        <v>739.8</v>
      </c>
      <c r="L175" s="31">
        <v>720</v>
      </c>
      <c r="M175" s="31">
        <v>3.0062099999999998</v>
      </c>
      <c r="N175" s="1"/>
      <c r="O175" s="1"/>
    </row>
    <row r="176" spans="1:15" ht="12.75" customHeight="1">
      <c r="A176" s="33">
        <v>166</v>
      </c>
      <c r="B176" s="53" t="s">
        <v>270</v>
      </c>
      <c r="C176" s="31">
        <v>496.9</v>
      </c>
      <c r="D176" s="36">
        <v>501.88333333333338</v>
      </c>
      <c r="E176" s="36">
        <v>488.81666666666672</v>
      </c>
      <c r="F176" s="36">
        <v>480.73333333333335</v>
      </c>
      <c r="G176" s="36">
        <v>467.66666666666669</v>
      </c>
      <c r="H176" s="36">
        <v>509.96666666666675</v>
      </c>
      <c r="I176" s="36">
        <v>523.03333333333353</v>
      </c>
      <c r="J176" s="36">
        <v>531.11666666666679</v>
      </c>
      <c r="K176" s="31">
        <v>514.95000000000005</v>
      </c>
      <c r="L176" s="31">
        <v>493.8</v>
      </c>
      <c r="M176" s="31">
        <v>23.92736</v>
      </c>
      <c r="N176" s="1"/>
      <c r="O176" s="1"/>
    </row>
    <row r="177" spans="1:15" ht="12.75" customHeight="1">
      <c r="A177" s="33">
        <v>167</v>
      </c>
      <c r="B177" s="53" t="s">
        <v>112</v>
      </c>
      <c r="C177" s="31">
        <v>223.4</v>
      </c>
      <c r="D177" s="36">
        <v>225.45333333333335</v>
      </c>
      <c r="E177" s="36">
        <v>220.34666666666669</v>
      </c>
      <c r="F177" s="36">
        <v>217.29333333333335</v>
      </c>
      <c r="G177" s="36">
        <v>212.1866666666667</v>
      </c>
      <c r="H177" s="36">
        <v>228.50666666666669</v>
      </c>
      <c r="I177" s="36">
        <v>233.61333333333332</v>
      </c>
      <c r="J177" s="36">
        <v>236.66666666666669</v>
      </c>
      <c r="K177" s="31">
        <v>230.56</v>
      </c>
      <c r="L177" s="31">
        <v>222.4</v>
      </c>
      <c r="M177" s="31">
        <v>143.89267000000001</v>
      </c>
      <c r="N177" s="1"/>
      <c r="O177" s="1"/>
    </row>
    <row r="178" spans="1:15" ht="12.75" customHeight="1">
      <c r="A178" s="33">
        <v>168</v>
      </c>
      <c r="B178" s="53" t="s">
        <v>375</v>
      </c>
      <c r="C178" s="31">
        <v>1400.75</v>
      </c>
      <c r="D178" s="36">
        <v>1397.8333333333333</v>
      </c>
      <c r="E178" s="36">
        <v>1382.8666666666666</v>
      </c>
      <c r="F178" s="36">
        <v>1364.9833333333333</v>
      </c>
      <c r="G178" s="36">
        <v>1350.0166666666667</v>
      </c>
      <c r="H178" s="36">
        <v>1415.7166666666665</v>
      </c>
      <c r="I178" s="36">
        <v>1430.6833333333332</v>
      </c>
      <c r="J178" s="36">
        <v>1448.5666666666664</v>
      </c>
      <c r="K178" s="31">
        <v>1412.8</v>
      </c>
      <c r="L178" s="31">
        <v>1379.95</v>
      </c>
      <c r="M178" s="31">
        <v>1.3176000000000001</v>
      </c>
      <c r="N178" s="1"/>
      <c r="O178" s="1"/>
    </row>
    <row r="179" spans="1:15" ht="12.75" customHeight="1">
      <c r="A179" s="33">
        <v>169</v>
      </c>
      <c r="B179" s="53" t="s">
        <v>115</v>
      </c>
      <c r="C179" s="31">
        <v>92.09</v>
      </c>
      <c r="D179" s="36">
        <v>93.220000000000013</v>
      </c>
      <c r="E179" s="36">
        <v>90.570000000000022</v>
      </c>
      <c r="F179" s="36">
        <v>89.050000000000011</v>
      </c>
      <c r="G179" s="36">
        <v>86.40000000000002</v>
      </c>
      <c r="H179" s="36">
        <v>94.740000000000023</v>
      </c>
      <c r="I179" s="36">
        <v>97.390000000000029</v>
      </c>
      <c r="J179" s="36">
        <v>98.910000000000025</v>
      </c>
      <c r="K179" s="31">
        <v>95.87</v>
      </c>
      <c r="L179" s="31">
        <v>91.7</v>
      </c>
      <c r="M179" s="31">
        <v>245.99252000000001</v>
      </c>
      <c r="N179" s="1"/>
      <c r="O179" s="1"/>
    </row>
    <row r="180" spans="1:15" ht="12.75" customHeight="1">
      <c r="A180" s="33">
        <v>170</v>
      </c>
      <c r="B180" s="53" t="s">
        <v>783</v>
      </c>
      <c r="C180" s="31">
        <v>2099.8000000000002</v>
      </c>
      <c r="D180" s="36">
        <v>2154.5166666666669</v>
      </c>
      <c r="E180" s="36">
        <v>2045.0833333333339</v>
      </c>
      <c r="F180" s="36">
        <v>1990.3666666666672</v>
      </c>
      <c r="G180" s="36">
        <v>1880.9333333333343</v>
      </c>
      <c r="H180" s="36">
        <v>2209.2333333333336</v>
      </c>
      <c r="I180" s="36">
        <v>2318.666666666667</v>
      </c>
      <c r="J180" s="36">
        <v>2373.3833333333332</v>
      </c>
      <c r="K180" s="31">
        <v>2263.9499999999998</v>
      </c>
      <c r="L180" s="31">
        <v>2099.8000000000002</v>
      </c>
      <c r="M180" s="31">
        <v>12.833349999999999</v>
      </c>
      <c r="N180" s="1"/>
      <c r="O180" s="1"/>
    </row>
    <row r="181" spans="1:15" ht="12.75" customHeight="1">
      <c r="A181" s="33">
        <v>171</v>
      </c>
      <c r="B181" s="53" t="s">
        <v>376</v>
      </c>
      <c r="C181" s="31">
        <v>376.15</v>
      </c>
      <c r="D181" s="36">
        <v>383.2</v>
      </c>
      <c r="E181" s="36">
        <v>366.95</v>
      </c>
      <c r="F181" s="36">
        <v>357.75</v>
      </c>
      <c r="G181" s="36">
        <v>341.5</v>
      </c>
      <c r="H181" s="36">
        <v>392.4</v>
      </c>
      <c r="I181" s="36">
        <v>408.65</v>
      </c>
      <c r="J181" s="36">
        <v>417.84999999999997</v>
      </c>
      <c r="K181" s="31">
        <v>399.45</v>
      </c>
      <c r="L181" s="31">
        <v>374</v>
      </c>
      <c r="M181" s="31">
        <v>17.715820000000001</v>
      </c>
      <c r="N181" s="1"/>
      <c r="O181" s="1"/>
    </row>
    <row r="182" spans="1:15" ht="12.75" customHeight="1">
      <c r="A182" s="33">
        <v>172</v>
      </c>
      <c r="B182" s="53" t="s">
        <v>826</v>
      </c>
      <c r="C182" s="31">
        <v>7652.3</v>
      </c>
      <c r="D182" s="36">
        <v>7657.416666666667</v>
      </c>
      <c r="E182" s="36">
        <v>7554.8833333333341</v>
      </c>
      <c r="F182" s="36">
        <v>7457.4666666666672</v>
      </c>
      <c r="G182" s="36">
        <v>7354.9333333333343</v>
      </c>
      <c r="H182" s="36">
        <v>7754.8333333333339</v>
      </c>
      <c r="I182" s="36">
        <v>7857.3666666666668</v>
      </c>
      <c r="J182" s="36">
        <v>7954.7833333333338</v>
      </c>
      <c r="K182" s="31">
        <v>7759.95</v>
      </c>
      <c r="L182" s="31">
        <v>7560</v>
      </c>
      <c r="M182" s="31">
        <v>9.7600000000000006E-2</v>
      </c>
      <c r="N182" s="1"/>
      <c r="O182" s="1"/>
    </row>
    <row r="183" spans="1:15" ht="12.75" customHeight="1">
      <c r="A183" s="33">
        <v>173</v>
      </c>
      <c r="B183" s="53" t="s">
        <v>271</v>
      </c>
      <c r="C183" s="31">
        <v>2106.9499999999998</v>
      </c>
      <c r="D183" s="36">
        <v>2134.4833333333331</v>
      </c>
      <c r="E183" s="36">
        <v>2048.0166666666664</v>
      </c>
      <c r="F183" s="36">
        <v>1989.0833333333335</v>
      </c>
      <c r="G183" s="36">
        <v>1902.6166666666668</v>
      </c>
      <c r="H183" s="36">
        <v>2193.4166666666661</v>
      </c>
      <c r="I183" s="36">
        <v>2279.8833333333323</v>
      </c>
      <c r="J183" s="36">
        <v>2338.8166666666657</v>
      </c>
      <c r="K183" s="31">
        <v>2220.9499999999998</v>
      </c>
      <c r="L183" s="31">
        <v>2075.5500000000002</v>
      </c>
      <c r="M183" s="31">
        <v>5.8115500000000004</v>
      </c>
      <c r="N183" s="1"/>
      <c r="O183" s="1"/>
    </row>
    <row r="184" spans="1:15" ht="12.75" customHeight="1">
      <c r="A184" s="33">
        <v>174</v>
      </c>
      <c r="B184" s="53" t="s">
        <v>377</v>
      </c>
      <c r="C184" s="31">
        <v>2789.65</v>
      </c>
      <c r="D184" s="36">
        <v>2813.1</v>
      </c>
      <c r="E184" s="36">
        <v>2746.2999999999997</v>
      </c>
      <c r="F184" s="36">
        <v>2702.95</v>
      </c>
      <c r="G184" s="36">
        <v>2636.1499999999996</v>
      </c>
      <c r="H184" s="36">
        <v>2856.45</v>
      </c>
      <c r="I184" s="36">
        <v>2923.25</v>
      </c>
      <c r="J184" s="36">
        <v>2966.6</v>
      </c>
      <c r="K184" s="31">
        <v>2879.9</v>
      </c>
      <c r="L184" s="31">
        <v>2769.75</v>
      </c>
      <c r="M184" s="31">
        <v>1.7648999999999999</v>
      </c>
      <c r="N184" s="1"/>
      <c r="O184" s="1"/>
    </row>
    <row r="185" spans="1:15" ht="12.75" customHeight="1">
      <c r="A185" s="33">
        <v>175</v>
      </c>
      <c r="B185" s="53" t="s">
        <v>827</v>
      </c>
      <c r="C185" s="31">
        <v>918.9</v>
      </c>
      <c r="D185" s="36">
        <v>926.18333333333339</v>
      </c>
      <c r="E185" s="36">
        <v>902.36666666666679</v>
      </c>
      <c r="F185" s="36">
        <v>885.83333333333337</v>
      </c>
      <c r="G185" s="36">
        <v>862.01666666666677</v>
      </c>
      <c r="H185" s="36">
        <v>942.71666666666681</v>
      </c>
      <c r="I185" s="36">
        <v>966.53333333333342</v>
      </c>
      <c r="J185" s="36">
        <v>983.06666666666683</v>
      </c>
      <c r="K185" s="31">
        <v>950</v>
      </c>
      <c r="L185" s="31">
        <v>909.65</v>
      </c>
      <c r="M185" s="31">
        <v>2.2489699999999999</v>
      </c>
      <c r="N185" s="1"/>
      <c r="O185" s="1"/>
    </row>
    <row r="186" spans="1:15" ht="12.75" customHeight="1">
      <c r="A186" s="33">
        <v>176</v>
      </c>
      <c r="B186" s="53" t="s">
        <v>113</v>
      </c>
      <c r="C186" s="31">
        <v>1425.6</v>
      </c>
      <c r="D186" s="36">
        <v>1436.9333333333332</v>
      </c>
      <c r="E186" s="36">
        <v>1409.0166666666664</v>
      </c>
      <c r="F186" s="36">
        <v>1392.4333333333332</v>
      </c>
      <c r="G186" s="36">
        <v>1364.5166666666664</v>
      </c>
      <c r="H186" s="36">
        <v>1453.5166666666664</v>
      </c>
      <c r="I186" s="36">
        <v>1481.4333333333329</v>
      </c>
      <c r="J186" s="36">
        <v>1498.0166666666664</v>
      </c>
      <c r="K186" s="31">
        <v>1464.85</v>
      </c>
      <c r="L186" s="31">
        <v>1420.35</v>
      </c>
      <c r="M186" s="31">
        <v>7.3807700000000001</v>
      </c>
      <c r="N186" s="1"/>
      <c r="O186" s="1"/>
    </row>
    <row r="187" spans="1:15" ht="12.75" customHeight="1">
      <c r="A187" s="33">
        <v>177</v>
      </c>
      <c r="B187" s="53" t="s">
        <v>799</v>
      </c>
      <c r="C187" s="31">
        <v>1183.5</v>
      </c>
      <c r="D187" s="36">
        <v>1174.4833333333333</v>
      </c>
      <c r="E187" s="36">
        <v>1159.0666666666666</v>
      </c>
      <c r="F187" s="36">
        <v>1134.6333333333332</v>
      </c>
      <c r="G187" s="36">
        <v>1119.2166666666665</v>
      </c>
      <c r="H187" s="36">
        <v>1198.9166666666667</v>
      </c>
      <c r="I187" s="36">
        <v>1214.3333333333333</v>
      </c>
      <c r="J187" s="36">
        <v>1238.7666666666669</v>
      </c>
      <c r="K187" s="31">
        <v>1189.9000000000001</v>
      </c>
      <c r="L187" s="31">
        <v>1150.05</v>
      </c>
      <c r="M187" s="31">
        <v>2.38158</v>
      </c>
      <c r="N187" s="1"/>
      <c r="O187" s="1"/>
    </row>
    <row r="188" spans="1:15" ht="12.75" customHeight="1">
      <c r="A188" s="33">
        <v>178</v>
      </c>
      <c r="B188" s="53" t="s">
        <v>828</v>
      </c>
      <c r="C188" s="31">
        <v>1118</v>
      </c>
      <c r="D188" s="36">
        <v>1111.3666666666666</v>
      </c>
      <c r="E188" s="36">
        <v>1096.7333333333331</v>
      </c>
      <c r="F188" s="36">
        <v>1075.4666666666665</v>
      </c>
      <c r="G188" s="36">
        <v>1060.833333333333</v>
      </c>
      <c r="H188" s="36">
        <v>1132.6333333333332</v>
      </c>
      <c r="I188" s="36">
        <v>1147.2666666666669</v>
      </c>
      <c r="J188" s="36">
        <v>1168.5333333333333</v>
      </c>
      <c r="K188" s="31">
        <v>1126</v>
      </c>
      <c r="L188" s="31">
        <v>1090.0999999999999</v>
      </c>
      <c r="M188" s="31">
        <v>5.6181799999999997</v>
      </c>
      <c r="N188" s="1"/>
      <c r="O188" s="1"/>
    </row>
    <row r="189" spans="1:15" ht="12.75" customHeight="1">
      <c r="A189" s="33">
        <v>179</v>
      </c>
      <c r="B189" s="53" t="s">
        <v>378</v>
      </c>
      <c r="C189" s="31">
        <v>4071.2</v>
      </c>
      <c r="D189" s="36">
        <v>4067.2666666666664</v>
      </c>
      <c r="E189" s="36">
        <v>4004.9333333333325</v>
      </c>
      <c r="F189" s="36">
        <v>3938.6666666666661</v>
      </c>
      <c r="G189" s="36">
        <v>3876.3333333333321</v>
      </c>
      <c r="H189" s="36">
        <v>4133.5333333333328</v>
      </c>
      <c r="I189" s="36">
        <v>4195.8666666666668</v>
      </c>
      <c r="J189" s="36">
        <v>4262.1333333333332</v>
      </c>
      <c r="K189" s="31">
        <v>4129.6000000000004</v>
      </c>
      <c r="L189" s="31">
        <v>4001</v>
      </c>
      <c r="M189" s="31">
        <v>0.40109</v>
      </c>
      <c r="N189" s="1"/>
      <c r="O189" s="1"/>
    </row>
    <row r="190" spans="1:15" ht="12.75" customHeight="1">
      <c r="A190" s="33">
        <v>180</v>
      </c>
      <c r="B190" s="53" t="s">
        <v>117</v>
      </c>
      <c r="C190" s="31">
        <v>1478.6</v>
      </c>
      <c r="D190" s="36">
        <v>1479.2333333333333</v>
      </c>
      <c r="E190" s="36">
        <v>1459.6166666666668</v>
      </c>
      <c r="F190" s="36">
        <v>1440.6333333333334</v>
      </c>
      <c r="G190" s="36">
        <v>1421.0166666666669</v>
      </c>
      <c r="H190" s="36">
        <v>1498.2166666666667</v>
      </c>
      <c r="I190" s="36">
        <v>1517.833333333333</v>
      </c>
      <c r="J190" s="36">
        <v>1536.8166666666666</v>
      </c>
      <c r="K190" s="31">
        <v>1498.85</v>
      </c>
      <c r="L190" s="31">
        <v>1460.25</v>
      </c>
      <c r="M190" s="31">
        <v>17.122409999999999</v>
      </c>
      <c r="N190" s="1"/>
      <c r="O190" s="1"/>
    </row>
    <row r="191" spans="1:15" ht="12.75" customHeight="1">
      <c r="A191" s="33">
        <v>181</v>
      </c>
      <c r="B191" s="53" t="s">
        <v>379</v>
      </c>
      <c r="C191" s="31">
        <v>870.35</v>
      </c>
      <c r="D191" s="36">
        <v>876.61666666666667</v>
      </c>
      <c r="E191" s="36">
        <v>858.83333333333337</v>
      </c>
      <c r="F191" s="36">
        <v>847.31666666666672</v>
      </c>
      <c r="G191" s="36">
        <v>829.53333333333342</v>
      </c>
      <c r="H191" s="36">
        <v>888.13333333333333</v>
      </c>
      <c r="I191" s="36">
        <v>905.91666666666663</v>
      </c>
      <c r="J191" s="36">
        <v>917.43333333333328</v>
      </c>
      <c r="K191" s="31">
        <v>894.4</v>
      </c>
      <c r="L191" s="31">
        <v>865.1</v>
      </c>
      <c r="M191" s="31">
        <v>1.02399</v>
      </c>
      <c r="N191" s="1"/>
      <c r="O191" s="1"/>
    </row>
    <row r="192" spans="1:15" ht="12.75" customHeight="1">
      <c r="A192" s="33">
        <v>182</v>
      </c>
      <c r="B192" s="53" t="s">
        <v>118</v>
      </c>
      <c r="C192" s="31">
        <v>2926.6</v>
      </c>
      <c r="D192" s="36">
        <v>2935.7333333333336</v>
      </c>
      <c r="E192" s="36">
        <v>2870.8666666666672</v>
      </c>
      <c r="F192" s="36">
        <v>2815.1333333333337</v>
      </c>
      <c r="G192" s="36">
        <v>2750.2666666666673</v>
      </c>
      <c r="H192" s="36">
        <v>2991.4666666666672</v>
      </c>
      <c r="I192" s="36">
        <v>3056.3333333333339</v>
      </c>
      <c r="J192" s="36">
        <v>3112.0666666666671</v>
      </c>
      <c r="K192" s="31">
        <v>3000.6</v>
      </c>
      <c r="L192" s="31">
        <v>2880</v>
      </c>
      <c r="M192" s="31">
        <v>19.847259999999999</v>
      </c>
      <c r="N192" s="1"/>
      <c r="O192" s="1"/>
    </row>
    <row r="193" spans="1:15" ht="12.75" customHeight="1">
      <c r="A193" s="33">
        <v>183</v>
      </c>
      <c r="B193" s="53" t="s">
        <v>119</v>
      </c>
      <c r="C193" s="31">
        <v>649</v>
      </c>
      <c r="D193" s="36">
        <v>649.81666666666672</v>
      </c>
      <c r="E193" s="36">
        <v>641.38333333333344</v>
      </c>
      <c r="F193" s="36">
        <v>633.76666666666677</v>
      </c>
      <c r="G193" s="36">
        <v>625.33333333333348</v>
      </c>
      <c r="H193" s="36">
        <v>657.43333333333339</v>
      </c>
      <c r="I193" s="36">
        <v>665.86666666666656</v>
      </c>
      <c r="J193" s="36">
        <v>673.48333333333335</v>
      </c>
      <c r="K193" s="31">
        <v>658.25</v>
      </c>
      <c r="L193" s="31">
        <v>642.20000000000005</v>
      </c>
      <c r="M193" s="31">
        <v>23.214790000000001</v>
      </c>
      <c r="N193" s="1"/>
      <c r="O193" s="1"/>
    </row>
    <row r="194" spans="1:15" ht="12.75" customHeight="1">
      <c r="A194" s="33">
        <v>184</v>
      </c>
      <c r="B194" s="53" t="s">
        <v>380</v>
      </c>
      <c r="C194" s="31">
        <v>500.15</v>
      </c>
      <c r="D194" s="36">
        <v>506.36666666666662</v>
      </c>
      <c r="E194" s="36">
        <v>484.78333333333319</v>
      </c>
      <c r="F194" s="36">
        <v>469.41666666666657</v>
      </c>
      <c r="G194" s="36">
        <v>447.83333333333314</v>
      </c>
      <c r="H194" s="36">
        <v>521.73333333333323</v>
      </c>
      <c r="I194" s="36">
        <v>543.31666666666661</v>
      </c>
      <c r="J194" s="36">
        <v>558.68333333333328</v>
      </c>
      <c r="K194" s="31">
        <v>527.95000000000005</v>
      </c>
      <c r="L194" s="31">
        <v>491</v>
      </c>
      <c r="M194" s="31">
        <v>46.610799999999998</v>
      </c>
      <c r="N194" s="1"/>
      <c r="O194" s="1"/>
    </row>
    <row r="195" spans="1:15" ht="12.75" customHeight="1">
      <c r="A195" s="33">
        <v>185</v>
      </c>
      <c r="B195" s="53" t="s">
        <v>120</v>
      </c>
      <c r="C195" s="31">
        <v>2620.5</v>
      </c>
      <c r="D195" s="36">
        <v>2636.6333333333332</v>
      </c>
      <c r="E195" s="36">
        <v>2593.8666666666663</v>
      </c>
      <c r="F195" s="36">
        <v>2567.2333333333331</v>
      </c>
      <c r="G195" s="36">
        <v>2524.4666666666662</v>
      </c>
      <c r="H195" s="36">
        <v>2663.2666666666664</v>
      </c>
      <c r="I195" s="36">
        <v>2706.0333333333328</v>
      </c>
      <c r="J195" s="36">
        <v>2732.6666666666665</v>
      </c>
      <c r="K195" s="31">
        <v>2679.4</v>
      </c>
      <c r="L195" s="31">
        <v>2610</v>
      </c>
      <c r="M195" s="31">
        <v>8.1389300000000002</v>
      </c>
      <c r="N195" s="1"/>
      <c r="O195" s="1"/>
    </row>
    <row r="196" spans="1:15" ht="12.75" customHeight="1">
      <c r="A196" s="33">
        <v>186</v>
      </c>
      <c r="B196" s="53" t="s">
        <v>381</v>
      </c>
      <c r="C196" s="31">
        <v>1292.45</v>
      </c>
      <c r="D196" s="36">
        <v>1300.8166666666666</v>
      </c>
      <c r="E196" s="36">
        <v>1261.6333333333332</v>
      </c>
      <c r="F196" s="36">
        <v>1230.8166666666666</v>
      </c>
      <c r="G196" s="36">
        <v>1191.6333333333332</v>
      </c>
      <c r="H196" s="36">
        <v>1331.6333333333332</v>
      </c>
      <c r="I196" s="36">
        <v>1370.8166666666666</v>
      </c>
      <c r="J196" s="36">
        <v>1401.6333333333332</v>
      </c>
      <c r="K196" s="31">
        <v>1340</v>
      </c>
      <c r="L196" s="31">
        <v>1270</v>
      </c>
      <c r="M196" s="31">
        <v>18.717230000000001</v>
      </c>
      <c r="N196" s="1"/>
      <c r="O196" s="1"/>
    </row>
    <row r="197" spans="1:15" ht="12.75" customHeight="1">
      <c r="A197" s="33">
        <v>187</v>
      </c>
      <c r="B197" s="53" t="s">
        <v>382</v>
      </c>
      <c r="C197" s="31">
        <v>2411.15</v>
      </c>
      <c r="D197" s="36">
        <v>2435.3666666666668</v>
      </c>
      <c r="E197" s="36">
        <v>2378.7833333333338</v>
      </c>
      <c r="F197" s="36">
        <v>2346.416666666667</v>
      </c>
      <c r="G197" s="36">
        <v>2289.8333333333339</v>
      </c>
      <c r="H197" s="36">
        <v>2467.7333333333336</v>
      </c>
      <c r="I197" s="36">
        <v>2524.3166666666666</v>
      </c>
      <c r="J197" s="36">
        <v>2556.6833333333334</v>
      </c>
      <c r="K197" s="31">
        <v>2491.9499999999998</v>
      </c>
      <c r="L197" s="31">
        <v>2403</v>
      </c>
      <c r="M197" s="31">
        <v>0.48662</v>
      </c>
      <c r="N197" s="1"/>
      <c r="O197" s="1"/>
    </row>
    <row r="198" spans="1:15" ht="12.75" customHeight="1">
      <c r="A198" s="33">
        <v>188</v>
      </c>
      <c r="B198" s="53" t="s">
        <v>383</v>
      </c>
      <c r="C198" s="31">
        <v>128.18</v>
      </c>
      <c r="D198" s="36">
        <v>130.00333333333333</v>
      </c>
      <c r="E198" s="36">
        <v>126.00666666666666</v>
      </c>
      <c r="F198" s="36">
        <v>123.83333333333333</v>
      </c>
      <c r="G198" s="36">
        <v>119.83666666666666</v>
      </c>
      <c r="H198" s="36">
        <v>132.17666666666668</v>
      </c>
      <c r="I198" s="36">
        <v>136.17333333333335</v>
      </c>
      <c r="J198" s="36">
        <v>138.34666666666666</v>
      </c>
      <c r="K198" s="31">
        <v>134</v>
      </c>
      <c r="L198" s="31">
        <v>127.83</v>
      </c>
      <c r="M198" s="31">
        <v>8.9562100000000004</v>
      </c>
      <c r="N198" s="1"/>
      <c r="O198" s="1"/>
    </row>
    <row r="199" spans="1:15" ht="12.75" customHeight="1">
      <c r="A199" s="33">
        <v>189</v>
      </c>
      <c r="B199" s="53" t="s">
        <v>384</v>
      </c>
      <c r="C199" s="31">
        <v>3275.45</v>
      </c>
      <c r="D199" s="36">
        <v>3269.4</v>
      </c>
      <c r="E199" s="36">
        <v>3220.8</v>
      </c>
      <c r="F199" s="36">
        <v>3166.15</v>
      </c>
      <c r="G199" s="36">
        <v>3117.55</v>
      </c>
      <c r="H199" s="36">
        <v>3324.05</v>
      </c>
      <c r="I199" s="36">
        <v>3372.6499999999996</v>
      </c>
      <c r="J199" s="36">
        <v>3427.3</v>
      </c>
      <c r="K199" s="31">
        <v>3318</v>
      </c>
      <c r="L199" s="31">
        <v>3214.75</v>
      </c>
      <c r="M199" s="31">
        <v>0.87309000000000003</v>
      </c>
      <c r="N199" s="1"/>
      <c r="O199" s="1"/>
    </row>
    <row r="200" spans="1:15" ht="12.75" customHeight="1">
      <c r="A200" s="33">
        <v>190</v>
      </c>
      <c r="B200" s="53" t="s">
        <v>121</v>
      </c>
      <c r="C200" s="31">
        <v>644.5</v>
      </c>
      <c r="D200" s="36">
        <v>648.2166666666667</v>
      </c>
      <c r="E200" s="36">
        <v>631.43333333333339</v>
      </c>
      <c r="F200" s="36">
        <v>618.36666666666667</v>
      </c>
      <c r="G200" s="36">
        <v>601.58333333333337</v>
      </c>
      <c r="H200" s="36">
        <v>661.28333333333342</v>
      </c>
      <c r="I200" s="36">
        <v>678.06666666666672</v>
      </c>
      <c r="J200" s="36">
        <v>691.13333333333344</v>
      </c>
      <c r="K200" s="31">
        <v>665</v>
      </c>
      <c r="L200" s="31">
        <v>635.15</v>
      </c>
      <c r="M200" s="31">
        <v>6.5910099999999998</v>
      </c>
      <c r="N200" s="1"/>
      <c r="O200" s="1"/>
    </row>
    <row r="201" spans="1:15" ht="12.75" customHeight="1">
      <c r="A201" s="33">
        <v>191</v>
      </c>
      <c r="B201" s="53" t="s">
        <v>857</v>
      </c>
      <c r="C201" s="31">
        <v>366.3</v>
      </c>
      <c r="D201" s="36">
        <v>371.40000000000003</v>
      </c>
      <c r="E201" s="36">
        <v>357.90000000000009</v>
      </c>
      <c r="F201" s="36">
        <v>349.50000000000006</v>
      </c>
      <c r="G201" s="36">
        <v>336.00000000000011</v>
      </c>
      <c r="H201" s="36">
        <v>379.80000000000007</v>
      </c>
      <c r="I201" s="36">
        <v>393.29999999999995</v>
      </c>
      <c r="J201" s="36">
        <v>401.70000000000005</v>
      </c>
      <c r="K201" s="31">
        <v>384.9</v>
      </c>
      <c r="L201" s="31">
        <v>363</v>
      </c>
      <c r="M201" s="31">
        <v>11.06452</v>
      </c>
      <c r="N201" s="1"/>
      <c r="O201" s="1"/>
    </row>
    <row r="202" spans="1:15" ht="12.75" customHeight="1">
      <c r="A202" s="33">
        <v>192</v>
      </c>
      <c r="B202" s="53" t="s">
        <v>116</v>
      </c>
      <c r="C202" s="31">
        <v>642.29999999999995</v>
      </c>
      <c r="D202" s="36">
        <v>650.4</v>
      </c>
      <c r="E202" s="36">
        <v>631.09999999999991</v>
      </c>
      <c r="F202" s="36">
        <v>619.9</v>
      </c>
      <c r="G202" s="36">
        <v>600.59999999999991</v>
      </c>
      <c r="H202" s="36">
        <v>661.59999999999991</v>
      </c>
      <c r="I202" s="36">
        <v>680.89999999999986</v>
      </c>
      <c r="J202" s="36">
        <v>692.09999999999991</v>
      </c>
      <c r="K202" s="31">
        <v>669.7</v>
      </c>
      <c r="L202" s="31">
        <v>639.20000000000005</v>
      </c>
      <c r="M202" s="31">
        <v>11.28694</v>
      </c>
      <c r="N202" s="1"/>
      <c r="O202" s="1"/>
    </row>
    <row r="203" spans="1:15" ht="12.75" customHeight="1">
      <c r="A203" s="33">
        <v>193</v>
      </c>
      <c r="B203" s="53" t="s">
        <v>385</v>
      </c>
      <c r="C203" s="31">
        <v>212.7</v>
      </c>
      <c r="D203" s="36">
        <v>216.5</v>
      </c>
      <c r="E203" s="36">
        <v>208.6</v>
      </c>
      <c r="F203" s="36">
        <v>204.5</v>
      </c>
      <c r="G203" s="36">
        <v>196.6</v>
      </c>
      <c r="H203" s="36">
        <v>220.6</v>
      </c>
      <c r="I203" s="36">
        <v>228.49999999999997</v>
      </c>
      <c r="J203" s="36">
        <v>232.6</v>
      </c>
      <c r="K203" s="31">
        <v>224.4</v>
      </c>
      <c r="L203" s="31">
        <v>212.4</v>
      </c>
      <c r="M203" s="31">
        <v>27.528839999999999</v>
      </c>
      <c r="N203" s="1"/>
      <c r="O203" s="1"/>
    </row>
    <row r="204" spans="1:15" ht="12.75" customHeight="1">
      <c r="A204" s="33">
        <v>194</v>
      </c>
      <c r="B204" s="53" t="s">
        <v>386</v>
      </c>
      <c r="C204" s="31">
        <v>221.02</v>
      </c>
      <c r="D204" s="36">
        <v>224.34</v>
      </c>
      <c r="E204" s="36">
        <v>216.88</v>
      </c>
      <c r="F204" s="36">
        <v>212.73999999999998</v>
      </c>
      <c r="G204" s="36">
        <v>205.27999999999997</v>
      </c>
      <c r="H204" s="36">
        <v>228.48000000000002</v>
      </c>
      <c r="I204" s="36">
        <v>235.94</v>
      </c>
      <c r="J204" s="36">
        <v>240.08000000000004</v>
      </c>
      <c r="K204" s="31">
        <v>231.8</v>
      </c>
      <c r="L204" s="31">
        <v>220.2</v>
      </c>
      <c r="M204" s="31">
        <v>23.886949999999999</v>
      </c>
      <c r="N204" s="1"/>
      <c r="O204" s="1"/>
    </row>
    <row r="205" spans="1:15" ht="12.75" customHeight="1">
      <c r="A205" s="33">
        <v>195</v>
      </c>
      <c r="B205" s="53" t="s">
        <v>272</v>
      </c>
      <c r="C205" s="31">
        <v>338.2</v>
      </c>
      <c r="D205" s="36">
        <v>340.78333333333336</v>
      </c>
      <c r="E205" s="36">
        <v>333.51666666666671</v>
      </c>
      <c r="F205" s="36">
        <v>328.83333333333337</v>
      </c>
      <c r="G205" s="36">
        <v>321.56666666666672</v>
      </c>
      <c r="H205" s="36">
        <v>345.4666666666667</v>
      </c>
      <c r="I205" s="36">
        <v>352.73333333333335</v>
      </c>
      <c r="J205" s="36">
        <v>357.41666666666669</v>
      </c>
      <c r="K205" s="31">
        <v>348.05</v>
      </c>
      <c r="L205" s="31">
        <v>336.1</v>
      </c>
      <c r="M205" s="31">
        <v>16.364090000000001</v>
      </c>
      <c r="N205" s="1"/>
      <c r="O205" s="1"/>
    </row>
    <row r="206" spans="1:15" ht="12.75" customHeight="1">
      <c r="A206" s="33">
        <v>196</v>
      </c>
      <c r="B206" s="53" t="s">
        <v>387</v>
      </c>
      <c r="C206" s="31">
        <v>1991.4</v>
      </c>
      <c r="D206" s="36">
        <v>2036.2833333333335</v>
      </c>
      <c r="E206" s="36">
        <v>1934.166666666667</v>
      </c>
      <c r="F206" s="36">
        <v>1876.9333333333334</v>
      </c>
      <c r="G206" s="36">
        <v>1774.8166666666668</v>
      </c>
      <c r="H206" s="36">
        <v>2093.5166666666673</v>
      </c>
      <c r="I206" s="36">
        <v>2195.6333333333332</v>
      </c>
      <c r="J206" s="36">
        <v>2252.8666666666672</v>
      </c>
      <c r="K206" s="31">
        <v>2138.4</v>
      </c>
      <c r="L206" s="31">
        <v>1979.05</v>
      </c>
      <c r="M206" s="31">
        <v>2.59761</v>
      </c>
      <c r="N206" s="1"/>
      <c r="O206" s="1"/>
    </row>
    <row r="207" spans="1:15" ht="12.75" customHeight="1">
      <c r="A207" s="33">
        <v>197</v>
      </c>
      <c r="B207" s="53" t="s">
        <v>858</v>
      </c>
      <c r="C207" s="31">
        <v>576</v>
      </c>
      <c r="D207" s="36">
        <v>581.33333333333337</v>
      </c>
      <c r="E207" s="36">
        <v>565.2166666666667</v>
      </c>
      <c r="F207" s="36">
        <v>554.43333333333328</v>
      </c>
      <c r="G207" s="36">
        <v>538.31666666666661</v>
      </c>
      <c r="H207" s="36">
        <v>592.11666666666679</v>
      </c>
      <c r="I207" s="36">
        <v>608.23333333333335</v>
      </c>
      <c r="J207" s="36">
        <v>619.01666666666688</v>
      </c>
      <c r="K207" s="31">
        <v>597.45000000000005</v>
      </c>
      <c r="L207" s="31">
        <v>570.54999999999995</v>
      </c>
      <c r="M207" s="31">
        <v>19.00207</v>
      </c>
      <c r="N207" s="1"/>
      <c r="O207" s="1"/>
    </row>
    <row r="208" spans="1:15" ht="12.75" customHeight="1">
      <c r="A208" s="33">
        <v>198</v>
      </c>
      <c r="B208" s="53" t="s">
        <v>124</v>
      </c>
      <c r="C208" s="31">
        <v>1582.75</v>
      </c>
      <c r="D208" s="36">
        <v>1583.5833333333333</v>
      </c>
      <c r="E208" s="36">
        <v>1562.1666666666665</v>
      </c>
      <c r="F208" s="36">
        <v>1541.5833333333333</v>
      </c>
      <c r="G208" s="36">
        <v>1520.1666666666665</v>
      </c>
      <c r="H208" s="36">
        <v>1604.1666666666665</v>
      </c>
      <c r="I208" s="36">
        <v>1625.583333333333</v>
      </c>
      <c r="J208" s="36">
        <v>1646.1666666666665</v>
      </c>
      <c r="K208" s="31">
        <v>1605</v>
      </c>
      <c r="L208" s="31">
        <v>1563</v>
      </c>
      <c r="M208" s="31">
        <v>21.387039999999999</v>
      </c>
      <c r="N208" s="1"/>
      <c r="O208" s="1"/>
    </row>
    <row r="209" spans="1:15" ht="12.75" customHeight="1">
      <c r="A209" s="33">
        <v>199</v>
      </c>
      <c r="B209" s="53" t="s">
        <v>125</v>
      </c>
      <c r="C209" s="31">
        <v>3984.1</v>
      </c>
      <c r="D209" s="36">
        <v>4021.6333333333332</v>
      </c>
      <c r="E209" s="36">
        <v>3924.0666666666666</v>
      </c>
      <c r="F209" s="36">
        <v>3864.0333333333333</v>
      </c>
      <c r="G209" s="36">
        <v>3766.4666666666667</v>
      </c>
      <c r="H209" s="36">
        <v>4081.6666666666665</v>
      </c>
      <c r="I209" s="36">
        <v>4179.2333333333336</v>
      </c>
      <c r="J209" s="36">
        <v>4239.2666666666664</v>
      </c>
      <c r="K209" s="31">
        <v>4119.2</v>
      </c>
      <c r="L209" s="31">
        <v>3961.6</v>
      </c>
      <c r="M209" s="31">
        <v>7.0450999999999997</v>
      </c>
      <c r="N209" s="1"/>
      <c r="O209" s="1"/>
    </row>
    <row r="210" spans="1:15" ht="12.75" customHeight="1">
      <c r="A210" s="33">
        <v>200</v>
      </c>
      <c r="B210" s="53" t="s">
        <v>126</v>
      </c>
      <c r="C210" s="31">
        <v>1601.2</v>
      </c>
      <c r="D210" s="36">
        <v>1609.1499999999999</v>
      </c>
      <c r="E210" s="36">
        <v>1585.3499999999997</v>
      </c>
      <c r="F210" s="36">
        <v>1569.4999999999998</v>
      </c>
      <c r="G210" s="36">
        <v>1545.6999999999996</v>
      </c>
      <c r="H210" s="36">
        <v>1624.9999999999998</v>
      </c>
      <c r="I210" s="36">
        <v>1648.8</v>
      </c>
      <c r="J210" s="36">
        <v>1664.6499999999999</v>
      </c>
      <c r="K210" s="31">
        <v>1632.95</v>
      </c>
      <c r="L210" s="31">
        <v>1593.3</v>
      </c>
      <c r="M210" s="31">
        <v>225.58025000000001</v>
      </c>
      <c r="N210" s="1"/>
      <c r="O210" s="1"/>
    </row>
    <row r="211" spans="1:15" ht="12.75" customHeight="1">
      <c r="A211" s="33">
        <v>201</v>
      </c>
      <c r="B211" s="53" t="s">
        <v>127</v>
      </c>
      <c r="C211" s="31">
        <v>679.6</v>
      </c>
      <c r="D211" s="36">
        <v>691.96666666666658</v>
      </c>
      <c r="E211" s="36">
        <v>664.93333333333317</v>
      </c>
      <c r="F211" s="36">
        <v>650.26666666666654</v>
      </c>
      <c r="G211" s="36">
        <v>623.23333333333312</v>
      </c>
      <c r="H211" s="36">
        <v>706.63333333333321</v>
      </c>
      <c r="I211" s="36">
        <v>733.66666666666674</v>
      </c>
      <c r="J211" s="36">
        <v>748.33333333333326</v>
      </c>
      <c r="K211" s="31">
        <v>719</v>
      </c>
      <c r="L211" s="31">
        <v>677.3</v>
      </c>
      <c r="M211" s="31">
        <v>61.063099999999999</v>
      </c>
      <c r="N211" s="1"/>
      <c r="O211" s="1"/>
    </row>
    <row r="212" spans="1:15" ht="12.75" customHeight="1">
      <c r="A212" s="33">
        <v>202</v>
      </c>
      <c r="B212" s="53" t="s">
        <v>388</v>
      </c>
      <c r="C212" s="31">
        <v>123.65</v>
      </c>
      <c r="D212" s="36">
        <v>125.41000000000001</v>
      </c>
      <c r="E212" s="36">
        <v>120.94000000000003</v>
      </c>
      <c r="F212" s="36">
        <v>118.23000000000002</v>
      </c>
      <c r="G212" s="36">
        <v>113.76000000000003</v>
      </c>
      <c r="H212" s="36">
        <v>128.12</v>
      </c>
      <c r="I212" s="36">
        <v>132.59000000000003</v>
      </c>
      <c r="J212" s="36">
        <v>135.30000000000001</v>
      </c>
      <c r="K212" s="31">
        <v>129.88</v>
      </c>
      <c r="L212" s="31">
        <v>122.7</v>
      </c>
      <c r="M212" s="31">
        <v>294.74131999999997</v>
      </c>
      <c r="N212" s="1"/>
      <c r="O212" s="1"/>
    </row>
    <row r="213" spans="1:15" ht="12.75" customHeight="1">
      <c r="A213" s="33">
        <v>203</v>
      </c>
      <c r="B213" s="53" t="s">
        <v>389</v>
      </c>
      <c r="C213" s="31">
        <v>777.4</v>
      </c>
      <c r="D213" s="36">
        <v>781.9</v>
      </c>
      <c r="E213" s="36">
        <v>770.5</v>
      </c>
      <c r="F213" s="36">
        <v>763.6</v>
      </c>
      <c r="G213" s="36">
        <v>752.2</v>
      </c>
      <c r="H213" s="36">
        <v>788.8</v>
      </c>
      <c r="I213" s="36">
        <v>800.19999999999982</v>
      </c>
      <c r="J213" s="36">
        <v>807.09999999999991</v>
      </c>
      <c r="K213" s="31">
        <v>793.3</v>
      </c>
      <c r="L213" s="31">
        <v>775</v>
      </c>
      <c r="M213" s="31">
        <v>3.25265</v>
      </c>
      <c r="N213" s="1"/>
      <c r="O213" s="1"/>
    </row>
    <row r="214" spans="1:15" ht="12.75" customHeight="1">
      <c r="A214" s="33">
        <v>204</v>
      </c>
      <c r="B214" s="53" t="s">
        <v>859</v>
      </c>
      <c r="C214" s="31">
        <v>1220.95</v>
      </c>
      <c r="D214" s="36">
        <v>1226.2666666666667</v>
      </c>
      <c r="E214" s="36">
        <v>1207.5333333333333</v>
      </c>
      <c r="F214" s="36">
        <v>1194.1166666666666</v>
      </c>
      <c r="G214" s="36">
        <v>1175.3833333333332</v>
      </c>
      <c r="H214" s="36">
        <v>1239.6833333333334</v>
      </c>
      <c r="I214" s="36">
        <v>1258.4166666666665</v>
      </c>
      <c r="J214" s="36">
        <v>1271.8333333333335</v>
      </c>
      <c r="K214" s="31">
        <v>1245</v>
      </c>
      <c r="L214" s="31">
        <v>1212.8499999999999</v>
      </c>
      <c r="M214" s="31">
        <v>0.50209999999999999</v>
      </c>
      <c r="N214" s="1"/>
      <c r="O214" s="1"/>
    </row>
    <row r="215" spans="1:15" ht="12.75" customHeight="1">
      <c r="A215" s="33">
        <v>205</v>
      </c>
      <c r="B215" s="53" t="s">
        <v>123</v>
      </c>
      <c r="C215" s="31">
        <v>1789.45</v>
      </c>
      <c r="D215" s="36">
        <v>1794.3333333333333</v>
      </c>
      <c r="E215" s="36">
        <v>1776.6666666666665</v>
      </c>
      <c r="F215" s="36">
        <v>1763.8833333333332</v>
      </c>
      <c r="G215" s="36">
        <v>1746.2166666666665</v>
      </c>
      <c r="H215" s="36">
        <v>1807.1166666666666</v>
      </c>
      <c r="I215" s="36">
        <v>1824.7833333333331</v>
      </c>
      <c r="J215" s="36">
        <v>1837.5666666666666</v>
      </c>
      <c r="K215" s="31">
        <v>1812</v>
      </c>
      <c r="L215" s="31">
        <v>1781.55</v>
      </c>
      <c r="M215" s="31">
        <v>6.56243</v>
      </c>
      <c r="N215" s="1"/>
      <c r="O215" s="1"/>
    </row>
    <row r="216" spans="1:15" ht="12.75" customHeight="1">
      <c r="A216" s="33">
        <v>206</v>
      </c>
      <c r="B216" s="53" t="s">
        <v>128</v>
      </c>
      <c r="C216" s="31">
        <v>5173.8</v>
      </c>
      <c r="D216" s="36">
        <v>5195.6333333333341</v>
      </c>
      <c r="E216" s="36">
        <v>5136.1666666666679</v>
      </c>
      <c r="F216" s="36">
        <v>5098.5333333333338</v>
      </c>
      <c r="G216" s="36">
        <v>5039.0666666666675</v>
      </c>
      <c r="H216" s="36">
        <v>5233.2666666666682</v>
      </c>
      <c r="I216" s="36">
        <v>5292.7333333333336</v>
      </c>
      <c r="J216" s="36">
        <v>5330.3666666666686</v>
      </c>
      <c r="K216" s="31">
        <v>5255.1</v>
      </c>
      <c r="L216" s="31">
        <v>5158</v>
      </c>
      <c r="M216" s="31">
        <v>5.5285599999999997</v>
      </c>
      <c r="N216" s="1"/>
      <c r="O216" s="1"/>
    </row>
    <row r="217" spans="1:15" ht="12.75" customHeight="1">
      <c r="A217" s="33">
        <v>207</v>
      </c>
      <c r="B217" s="53" t="s">
        <v>860</v>
      </c>
      <c r="C217" s="31">
        <v>475.25</v>
      </c>
      <c r="D217" s="36">
        <v>467.68333333333334</v>
      </c>
      <c r="E217" s="36">
        <v>460.11666666666667</v>
      </c>
      <c r="F217" s="36">
        <v>444.98333333333335</v>
      </c>
      <c r="G217" s="36">
        <v>437.41666666666669</v>
      </c>
      <c r="H217" s="36">
        <v>482.81666666666666</v>
      </c>
      <c r="I217" s="36">
        <v>490.38333333333338</v>
      </c>
      <c r="J217" s="36">
        <v>505.51666666666665</v>
      </c>
      <c r="K217" s="31">
        <v>475.25</v>
      </c>
      <c r="L217" s="31">
        <v>452.55</v>
      </c>
      <c r="M217" s="31">
        <v>17.10004</v>
      </c>
      <c r="N217" s="1"/>
      <c r="O217" s="1"/>
    </row>
    <row r="218" spans="1:15" ht="12.75" customHeight="1">
      <c r="A218" s="33">
        <v>208</v>
      </c>
      <c r="B218" s="53" t="s">
        <v>130</v>
      </c>
      <c r="C218" s="31">
        <v>610.29999999999995</v>
      </c>
      <c r="D218" s="36">
        <v>615.76666666666665</v>
      </c>
      <c r="E218" s="36">
        <v>602.5333333333333</v>
      </c>
      <c r="F218" s="36">
        <v>594.76666666666665</v>
      </c>
      <c r="G218" s="36">
        <v>581.5333333333333</v>
      </c>
      <c r="H218" s="36">
        <v>623.5333333333333</v>
      </c>
      <c r="I218" s="36">
        <v>636.76666666666665</v>
      </c>
      <c r="J218" s="36">
        <v>644.5333333333333</v>
      </c>
      <c r="K218" s="31">
        <v>629</v>
      </c>
      <c r="L218" s="31">
        <v>608</v>
      </c>
      <c r="M218" s="31">
        <v>70.634410000000003</v>
      </c>
      <c r="N218" s="1"/>
      <c r="O218" s="1"/>
    </row>
    <row r="219" spans="1:15" ht="12.75" customHeight="1">
      <c r="A219" s="33">
        <v>209</v>
      </c>
      <c r="B219" s="53" t="s">
        <v>122</v>
      </c>
      <c r="C219" s="31">
        <v>4514.3</v>
      </c>
      <c r="D219" s="36">
        <v>4583.8</v>
      </c>
      <c r="E219" s="36">
        <v>4430.5</v>
      </c>
      <c r="F219" s="36">
        <v>4346.7</v>
      </c>
      <c r="G219" s="36">
        <v>4193.3999999999996</v>
      </c>
      <c r="H219" s="36">
        <v>4667.6000000000004</v>
      </c>
      <c r="I219" s="36">
        <v>4820.9000000000015</v>
      </c>
      <c r="J219" s="36">
        <v>4904.7000000000007</v>
      </c>
      <c r="K219" s="31">
        <v>4737.1000000000004</v>
      </c>
      <c r="L219" s="31">
        <v>4500</v>
      </c>
      <c r="M219" s="31">
        <v>21.17464</v>
      </c>
      <c r="N219" s="1"/>
      <c r="O219" s="1"/>
    </row>
    <row r="220" spans="1:15" ht="12.75" customHeight="1">
      <c r="A220" s="33">
        <v>210</v>
      </c>
      <c r="B220" s="53" t="s">
        <v>131</v>
      </c>
      <c r="C220" s="31">
        <v>283.64999999999998</v>
      </c>
      <c r="D220" s="36">
        <v>287.58333333333331</v>
      </c>
      <c r="E220" s="36">
        <v>278.16666666666663</v>
      </c>
      <c r="F220" s="36">
        <v>272.68333333333334</v>
      </c>
      <c r="G220" s="36">
        <v>263.26666666666665</v>
      </c>
      <c r="H220" s="36">
        <v>293.06666666666661</v>
      </c>
      <c r="I220" s="36">
        <v>302.48333333333323</v>
      </c>
      <c r="J220" s="36">
        <v>307.96666666666658</v>
      </c>
      <c r="K220" s="31">
        <v>297</v>
      </c>
      <c r="L220" s="31">
        <v>282.10000000000002</v>
      </c>
      <c r="M220" s="31">
        <v>55.905999999999999</v>
      </c>
      <c r="N220" s="1"/>
      <c r="O220" s="1"/>
    </row>
    <row r="221" spans="1:15" ht="12.75" customHeight="1">
      <c r="A221" s="33">
        <v>211</v>
      </c>
      <c r="B221" s="53" t="s">
        <v>132</v>
      </c>
      <c r="C221" s="31">
        <v>386.2</v>
      </c>
      <c r="D221" s="36">
        <v>390.18333333333334</v>
      </c>
      <c r="E221" s="36">
        <v>380.31666666666666</v>
      </c>
      <c r="F221" s="36">
        <v>374.43333333333334</v>
      </c>
      <c r="G221" s="36">
        <v>364.56666666666666</v>
      </c>
      <c r="H221" s="36">
        <v>396.06666666666666</v>
      </c>
      <c r="I221" s="36">
        <v>405.93333333333334</v>
      </c>
      <c r="J221" s="36">
        <v>411.81666666666666</v>
      </c>
      <c r="K221" s="31">
        <v>400.05</v>
      </c>
      <c r="L221" s="31">
        <v>384.3</v>
      </c>
      <c r="M221" s="31">
        <v>104.19295</v>
      </c>
      <c r="N221" s="1"/>
      <c r="O221" s="1"/>
    </row>
    <row r="222" spans="1:15" ht="12.75" customHeight="1">
      <c r="A222" s="33">
        <v>212</v>
      </c>
      <c r="B222" s="53" t="s">
        <v>133</v>
      </c>
      <c r="C222" s="31">
        <v>2750.05</v>
      </c>
      <c r="D222" s="36">
        <v>2743.4833333333336</v>
      </c>
      <c r="E222" s="36">
        <v>2715.2166666666672</v>
      </c>
      <c r="F222" s="36">
        <v>2680.3833333333337</v>
      </c>
      <c r="G222" s="36">
        <v>2652.1166666666672</v>
      </c>
      <c r="H222" s="36">
        <v>2778.3166666666671</v>
      </c>
      <c r="I222" s="36">
        <v>2806.5833333333335</v>
      </c>
      <c r="J222" s="36">
        <v>2841.416666666667</v>
      </c>
      <c r="K222" s="31">
        <v>2771.75</v>
      </c>
      <c r="L222" s="31">
        <v>2708.65</v>
      </c>
      <c r="M222" s="31">
        <v>22.96031</v>
      </c>
      <c r="N222" s="1"/>
      <c r="O222" s="1"/>
    </row>
    <row r="223" spans="1:15" ht="12.75" customHeight="1">
      <c r="A223" s="33">
        <v>213</v>
      </c>
      <c r="B223" s="53" t="s">
        <v>273</v>
      </c>
      <c r="C223" s="31">
        <v>608.70000000000005</v>
      </c>
      <c r="D223" s="36">
        <v>614.55000000000007</v>
      </c>
      <c r="E223" s="36">
        <v>599.15000000000009</v>
      </c>
      <c r="F223" s="36">
        <v>589.6</v>
      </c>
      <c r="G223" s="36">
        <v>574.20000000000005</v>
      </c>
      <c r="H223" s="36">
        <v>624.10000000000014</v>
      </c>
      <c r="I223" s="36">
        <v>639.5</v>
      </c>
      <c r="J223" s="36">
        <v>649.05000000000018</v>
      </c>
      <c r="K223" s="31">
        <v>629.95000000000005</v>
      </c>
      <c r="L223" s="31">
        <v>605</v>
      </c>
      <c r="M223" s="31">
        <v>4.9050399999999996</v>
      </c>
      <c r="N223" s="1"/>
      <c r="O223" s="1"/>
    </row>
    <row r="224" spans="1:15" ht="12.75" customHeight="1">
      <c r="A224" s="33">
        <v>214</v>
      </c>
      <c r="B224" s="53" t="s">
        <v>391</v>
      </c>
      <c r="C224" s="31">
        <v>10910.95</v>
      </c>
      <c r="D224" s="36">
        <v>11232.116666666667</v>
      </c>
      <c r="E224" s="36">
        <v>10484.233333333334</v>
      </c>
      <c r="F224" s="36">
        <v>10057.516666666666</v>
      </c>
      <c r="G224" s="36">
        <v>9309.6333333333332</v>
      </c>
      <c r="H224" s="36">
        <v>11658.833333333334</v>
      </c>
      <c r="I224" s="36">
        <v>12406.716666666669</v>
      </c>
      <c r="J224" s="36">
        <v>12833.433333333334</v>
      </c>
      <c r="K224" s="31">
        <v>11980</v>
      </c>
      <c r="L224" s="31">
        <v>10805.4</v>
      </c>
      <c r="M224" s="31">
        <v>0.71665000000000001</v>
      </c>
      <c r="N224" s="1"/>
      <c r="O224" s="1"/>
    </row>
    <row r="225" spans="1:15" ht="12.75" customHeight="1">
      <c r="A225" s="33">
        <v>215</v>
      </c>
      <c r="B225" s="53" t="s">
        <v>392</v>
      </c>
      <c r="C225" s="31">
        <v>1040.75</v>
      </c>
      <c r="D225" s="36">
        <v>1032.0166666666667</v>
      </c>
      <c r="E225" s="36">
        <v>1015.0333333333333</v>
      </c>
      <c r="F225" s="36">
        <v>989.31666666666661</v>
      </c>
      <c r="G225" s="36">
        <v>972.33333333333326</v>
      </c>
      <c r="H225" s="36">
        <v>1057.7333333333333</v>
      </c>
      <c r="I225" s="36">
        <v>1074.7166666666665</v>
      </c>
      <c r="J225" s="36">
        <v>1100.4333333333334</v>
      </c>
      <c r="K225" s="31">
        <v>1049</v>
      </c>
      <c r="L225" s="31">
        <v>1006.3</v>
      </c>
      <c r="M225" s="31">
        <v>4.7967399999999998</v>
      </c>
      <c r="N225" s="1"/>
      <c r="O225" s="1"/>
    </row>
    <row r="226" spans="1:15" ht="12.75" customHeight="1">
      <c r="A226" s="33">
        <v>216</v>
      </c>
      <c r="B226" s="53" t="s">
        <v>861</v>
      </c>
      <c r="C226" s="31">
        <v>449.45</v>
      </c>
      <c r="D226" s="36">
        <v>456.06666666666661</v>
      </c>
      <c r="E226" s="36">
        <v>439.78333333333319</v>
      </c>
      <c r="F226" s="36">
        <v>430.11666666666656</v>
      </c>
      <c r="G226" s="36">
        <v>413.83333333333314</v>
      </c>
      <c r="H226" s="36">
        <v>465.73333333333323</v>
      </c>
      <c r="I226" s="36">
        <v>482.01666666666665</v>
      </c>
      <c r="J226" s="36">
        <v>491.68333333333328</v>
      </c>
      <c r="K226" s="31">
        <v>472.35</v>
      </c>
      <c r="L226" s="31">
        <v>446.4</v>
      </c>
      <c r="M226" s="31">
        <v>3.22492</v>
      </c>
      <c r="N226" s="1"/>
      <c r="O226" s="1"/>
    </row>
    <row r="227" spans="1:15" ht="12.75" customHeight="1">
      <c r="A227" s="33">
        <v>217</v>
      </c>
      <c r="B227" s="53" t="s">
        <v>274</v>
      </c>
      <c r="C227" s="31">
        <v>51158</v>
      </c>
      <c r="D227" s="36">
        <v>51552.666666666664</v>
      </c>
      <c r="E227" s="36">
        <v>49105.333333333328</v>
      </c>
      <c r="F227" s="36">
        <v>47052.666666666664</v>
      </c>
      <c r="G227" s="36">
        <v>44605.333333333328</v>
      </c>
      <c r="H227" s="36">
        <v>53605.333333333328</v>
      </c>
      <c r="I227" s="36">
        <v>56052.666666666657</v>
      </c>
      <c r="J227" s="36">
        <v>58105.333333333328</v>
      </c>
      <c r="K227" s="31">
        <v>54000</v>
      </c>
      <c r="L227" s="31">
        <v>49500</v>
      </c>
      <c r="M227" s="31">
        <v>0.26186999999999999</v>
      </c>
      <c r="N227" s="1"/>
      <c r="O227" s="1"/>
    </row>
    <row r="228" spans="1:15" ht="12.75" customHeight="1">
      <c r="A228" s="33">
        <v>218</v>
      </c>
      <c r="B228" s="53" t="s">
        <v>393</v>
      </c>
      <c r="C228" s="31">
        <v>285.8</v>
      </c>
      <c r="D228" s="36">
        <v>291.35000000000002</v>
      </c>
      <c r="E228" s="36">
        <v>278.55000000000007</v>
      </c>
      <c r="F228" s="36">
        <v>271.30000000000007</v>
      </c>
      <c r="G228" s="36">
        <v>258.50000000000011</v>
      </c>
      <c r="H228" s="36">
        <v>298.60000000000002</v>
      </c>
      <c r="I228" s="36">
        <v>311.39999999999998</v>
      </c>
      <c r="J228" s="36">
        <v>318.64999999999998</v>
      </c>
      <c r="K228" s="31">
        <v>304.14999999999998</v>
      </c>
      <c r="L228" s="31">
        <v>284.10000000000002</v>
      </c>
      <c r="M228" s="31">
        <v>138.74339000000001</v>
      </c>
      <c r="N228" s="1"/>
      <c r="O228" s="1"/>
    </row>
    <row r="229" spans="1:15" ht="12.75" customHeight="1">
      <c r="A229" s="33">
        <v>219</v>
      </c>
      <c r="B229" s="53" t="s">
        <v>134</v>
      </c>
      <c r="C229" s="31">
        <v>1166.8499999999999</v>
      </c>
      <c r="D229" s="36">
        <v>1172.0166666666667</v>
      </c>
      <c r="E229" s="36">
        <v>1156.3333333333333</v>
      </c>
      <c r="F229" s="36">
        <v>1145.8166666666666</v>
      </c>
      <c r="G229" s="36">
        <v>1130.1333333333332</v>
      </c>
      <c r="H229" s="36">
        <v>1182.5333333333333</v>
      </c>
      <c r="I229" s="36">
        <v>1198.2166666666667</v>
      </c>
      <c r="J229" s="36">
        <v>1208.7333333333333</v>
      </c>
      <c r="K229" s="31">
        <v>1187.7</v>
      </c>
      <c r="L229" s="31">
        <v>1161.5</v>
      </c>
      <c r="M229" s="31">
        <v>135.75619</v>
      </c>
      <c r="N229" s="1"/>
      <c r="O229" s="1"/>
    </row>
    <row r="230" spans="1:15" ht="12.75" customHeight="1">
      <c r="A230" s="33">
        <v>220</v>
      </c>
      <c r="B230" s="53" t="s">
        <v>135</v>
      </c>
      <c r="C230" s="31">
        <v>1913.25</v>
      </c>
      <c r="D230" s="36">
        <v>1932.3833333333332</v>
      </c>
      <c r="E230" s="36">
        <v>1885.9166666666665</v>
      </c>
      <c r="F230" s="36">
        <v>1858.5833333333333</v>
      </c>
      <c r="G230" s="36">
        <v>1812.1166666666666</v>
      </c>
      <c r="H230" s="36">
        <v>1959.7166666666665</v>
      </c>
      <c r="I230" s="36">
        <v>2006.1833333333332</v>
      </c>
      <c r="J230" s="36">
        <v>2033.5166666666664</v>
      </c>
      <c r="K230" s="31">
        <v>1978.85</v>
      </c>
      <c r="L230" s="31">
        <v>1905.05</v>
      </c>
      <c r="M230" s="31">
        <v>4.9314499999999999</v>
      </c>
      <c r="N230" s="1"/>
      <c r="O230" s="1"/>
    </row>
    <row r="231" spans="1:15" ht="12.75" customHeight="1">
      <c r="A231" s="33">
        <v>221</v>
      </c>
      <c r="B231" s="53" t="s">
        <v>136</v>
      </c>
      <c r="C231" s="31">
        <v>700.05</v>
      </c>
      <c r="D231" s="36">
        <v>708.09999999999991</v>
      </c>
      <c r="E231" s="36">
        <v>689.29999999999984</v>
      </c>
      <c r="F231" s="36">
        <v>678.55</v>
      </c>
      <c r="G231" s="36">
        <v>659.74999999999989</v>
      </c>
      <c r="H231" s="36">
        <v>718.8499999999998</v>
      </c>
      <c r="I231" s="36">
        <v>737.65</v>
      </c>
      <c r="J231" s="36">
        <v>748.39999999999975</v>
      </c>
      <c r="K231" s="31">
        <v>726.9</v>
      </c>
      <c r="L231" s="31">
        <v>697.35</v>
      </c>
      <c r="M231" s="31">
        <v>13.508699999999999</v>
      </c>
      <c r="N231" s="1"/>
      <c r="O231" s="1"/>
    </row>
    <row r="232" spans="1:15" ht="12.75" customHeight="1">
      <c r="A232" s="33">
        <v>222</v>
      </c>
      <c r="B232" s="53" t="s">
        <v>275</v>
      </c>
      <c r="C232" s="31">
        <v>742.35</v>
      </c>
      <c r="D232" s="36">
        <v>740.69999999999993</v>
      </c>
      <c r="E232" s="36">
        <v>724.64999999999986</v>
      </c>
      <c r="F232" s="36">
        <v>706.94999999999993</v>
      </c>
      <c r="G232" s="36">
        <v>690.89999999999986</v>
      </c>
      <c r="H232" s="36">
        <v>758.39999999999986</v>
      </c>
      <c r="I232" s="36">
        <v>774.44999999999982</v>
      </c>
      <c r="J232" s="36">
        <v>792.14999999999986</v>
      </c>
      <c r="K232" s="31">
        <v>756.75</v>
      </c>
      <c r="L232" s="31">
        <v>723</v>
      </c>
      <c r="M232" s="31">
        <v>1.20085</v>
      </c>
      <c r="N232" s="1"/>
      <c r="O232" s="1"/>
    </row>
    <row r="233" spans="1:15" ht="12.75" customHeight="1">
      <c r="A233" s="33">
        <v>223</v>
      </c>
      <c r="B233" s="53" t="s">
        <v>394</v>
      </c>
      <c r="C233" s="31">
        <v>91.77</v>
      </c>
      <c r="D233" s="36">
        <v>93.456666666666663</v>
      </c>
      <c r="E233" s="36">
        <v>89.413333333333327</v>
      </c>
      <c r="F233" s="36">
        <v>87.056666666666658</v>
      </c>
      <c r="G233" s="36">
        <v>83.013333333333321</v>
      </c>
      <c r="H233" s="36">
        <v>95.813333333333333</v>
      </c>
      <c r="I233" s="36">
        <v>99.856666666666655</v>
      </c>
      <c r="J233" s="36">
        <v>102.21333333333334</v>
      </c>
      <c r="K233" s="31">
        <v>97.5</v>
      </c>
      <c r="L233" s="31">
        <v>91.1</v>
      </c>
      <c r="M233" s="31">
        <v>211.99574000000001</v>
      </c>
      <c r="N233" s="1"/>
      <c r="O233" s="1"/>
    </row>
    <row r="234" spans="1:15" ht="12.75" customHeight="1">
      <c r="A234" s="33">
        <v>224</v>
      </c>
      <c r="B234" s="53" t="s">
        <v>139</v>
      </c>
      <c r="C234" s="31">
        <v>71.760000000000005</v>
      </c>
      <c r="D234" s="36">
        <v>72.25</v>
      </c>
      <c r="E234" s="36">
        <v>71.069999999999993</v>
      </c>
      <c r="F234" s="36">
        <v>70.38</v>
      </c>
      <c r="G234" s="36">
        <v>69.199999999999989</v>
      </c>
      <c r="H234" s="36">
        <v>72.94</v>
      </c>
      <c r="I234" s="36">
        <v>74.12</v>
      </c>
      <c r="J234" s="36">
        <v>74.81</v>
      </c>
      <c r="K234" s="31">
        <v>73.430000000000007</v>
      </c>
      <c r="L234" s="31">
        <v>71.56</v>
      </c>
      <c r="M234" s="31">
        <v>255.69309000000001</v>
      </c>
      <c r="N234" s="1"/>
      <c r="O234" s="1"/>
    </row>
    <row r="235" spans="1:15" ht="12.75" customHeight="1">
      <c r="A235" s="33">
        <v>225</v>
      </c>
      <c r="B235" s="53" t="s">
        <v>138</v>
      </c>
      <c r="C235" s="31">
        <v>105.37</v>
      </c>
      <c r="D235" s="36">
        <v>105.99000000000001</v>
      </c>
      <c r="E235" s="36">
        <v>104.38000000000002</v>
      </c>
      <c r="F235" s="36">
        <v>103.39000000000001</v>
      </c>
      <c r="G235" s="36">
        <v>101.78000000000003</v>
      </c>
      <c r="H235" s="36">
        <v>106.98000000000002</v>
      </c>
      <c r="I235" s="36">
        <v>108.59</v>
      </c>
      <c r="J235" s="36">
        <v>109.58000000000001</v>
      </c>
      <c r="K235" s="31">
        <v>107.6</v>
      </c>
      <c r="L235" s="31">
        <v>105</v>
      </c>
      <c r="M235" s="31">
        <v>56.059530000000002</v>
      </c>
      <c r="N235" s="1"/>
      <c r="O235" s="1"/>
    </row>
    <row r="236" spans="1:15" ht="12.75" customHeight="1">
      <c r="A236" s="33">
        <v>226</v>
      </c>
      <c r="B236" s="53" t="s">
        <v>396</v>
      </c>
      <c r="C236" s="31">
        <v>430.85</v>
      </c>
      <c r="D236" s="36">
        <v>429.8</v>
      </c>
      <c r="E236" s="36">
        <v>422.85</v>
      </c>
      <c r="F236" s="36">
        <v>414.85</v>
      </c>
      <c r="G236" s="36">
        <v>407.90000000000003</v>
      </c>
      <c r="H236" s="36">
        <v>437.8</v>
      </c>
      <c r="I236" s="36">
        <v>444.74999999999994</v>
      </c>
      <c r="J236" s="36">
        <v>452.75</v>
      </c>
      <c r="K236" s="31">
        <v>436.75</v>
      </c>
      <c r="L236" s="31">
        <v>421.8</v>
      </c>
      <c r="M236" s="31">
        <v>10.18619</v>
      </c>
      <c r="N236" s="1"/>
      <c r="O236" s="1"/>
    </row>
    <row r="237" spans="1:15" ht="12.75" customHeight="1">
      <c r="A237" s="33">
        <v>227</v>
      </c>
      <c r="B237" s="53" t="s">
        <v>397</v>
      </c>
      <c r="C237" s="31">
        <v>60.48</v>
      </c>
      <c r="D237" s="36">
        <v>61.21</v>
      </c>
      <c r="E237" s="36">
        <v>59.620000000000005</v>
      </c>
      <c r="F237" s="36">
        <v>58.760000000000005</v>
      </c>
      <c r="G237" s="36">
        <v>57.170000000000009</v>
      </c>
      <c r="H237" s="36">
        <v>62.07</v>
      </c>
      <c r="I237" s="36">
        <v>63.659999999999989</v>
      </c>
      <c r="J237" s="36">
        <v>64.52</v>
      </c>
      <c r="K237" s="31">
        <v>62.8</v>
      </c>
      <c r="L237" s="31">
        <v>60.35</v>
      </c>
      <c r="M237" s="31">
        <v>314.09528</v>
      </c>
      <c r="N237" s="1"/>
      <c r="O237" s="1"/>
    </row>
    <row r="238" spans="1:15" ht="12.75" customHeight="1">
      <c r="A238" s="33">
        <v>228</v>
      </c>
      <c r="B238" s="53" t="s">
        <v>779</v>
      </c>
      <c r="C238" s="31">
        <v>261.05</v>
      </c>
      <c r="D238" s="36">
        <v>266.45000000000005</v>
      </c>
      <c r="E238" s="36">
        <v>254.05000000000007</v>
      </c>
      <c r="F238" s="36">
        <v>247.05</v>
      </c>
      <c r="G238" s="36">
        <v>234.65000000000003</v>
      </c>
      <c r="H238" s="36">
        <v>273.4500000000001</v>
      </c>
      <c r="I238" s="36">
        <v>285.85000000000008</v>
      </c>
      <c r="J238" s="36">
        <v>292.85000000000014</v>
      </c>
      <c r="K238" s="31">
        <v>278.85000000000002</v>
      </c>
      <c r="L238" s="31">
        <v>259.45</v>
      </c>
      <c r="M238" s="31">
        <v>101.54358999999999</v>
      </c>
      <c r="N238" s="1"/>
      <c r="O238" s="1"/>
    </row>
    <row r="239" spans="1:15" ht="12.75" customHeight="1">
      <c r="A239" s="33">
        <v>229</v>
      </c>
      <c r="B239" s="53" t="s">
        <v>153</v>
      </c>
      <c r="C239" s="31">
        <v>486.3</v>
      </c>
      <c r="D239" s="36">
        <v>487.34999999999997</v>
      </c>
      <c r="E239" s="36">
        <v>482.99999999999994</v>
      </c>
      <c r="F239" s="36">
        <v>479.7</v>
      </c>
      <c r="G239" s="36">
        <v>475.34999999999997</v>
      </c>
      <c r="H239" s="36">
        <v>490.64999999999992</v>
      </c>
      <c r="I239" s="36">
        <v>494.99999999999994</v>
      </c>
      <c r="J239" s="36">
        <v>498.2999999999999</v>
      </c>
      <c r="K239" s="31">
        <v>491.7</v>
      </c>
      <c r="L239" s="31">
        <v>484.05</v>
      </c>
      <c r="M239" s="31">
        <v>137.22855000000001</v>
      </c>
      <c r="N239" s="1"/>
      <c r="O239" s="1"/>
    </row>
    <row r="240" spans="1:15" ht="12.75" customHeight="1">
      <c r="A240" s="33">
        <v>230</v>
      </c>
      <c r="B240" s="53" t="s">
        <v>398</v>
      </c>
      <c r="C240" s="31">
        <v>279.85000000000002</v>
      </c>
      <c r="D240" s="36">
        <v>284.08333333333331</v>
      </c>
      <c r="E240" s="36">
        <v>274.76666666666665</v>
      </c>
      <c r="F240" s="36">
        <v>269.68333333333334</v>
      </c>
      <c r="G240" s="36">
        <v>260.36666666666667</v>
      </c>
      <c r="H240" s="36">
        <v>289.16666666666663</v>
      </c>
      <c r="I240" s="36">
        <v>298.48333333333335</v>
      </c>
      <c r="J240" s="36">
        <v>303.56666666666661</v>
      </c>
      <c r="K240" s="31">
        <v>293.39999999999998</v>
      </c>
      <c r="L240" s="31">
        <v>279</v>
      </c>
      <c r="M240" s="31">
        <v>5.74695</v>
      </c>
      <c r="N240" s="1"/>
      <c r="O240" s="1"/>
    </row>
    <row r="241" spans="1:15" ht="12.75" customHeight="1">
      <c r="A241" s="33">
        <v>231</v>
      </c>
      <c r="B241" s="53" t="s">
        <v>143</v>
      </c>
      <c r="C241" s="31">
        <v>363.1</v>
      </c>
      <c r="D241" s="36">
        <v>365.98333333333335</v>
      </c>
      <c r="E241" s="36">
        <v>359.06666666666672</v>
      </c>
      <c r="F241" s="36">
        <v>355.03333333333336</v>
      </c>
      <c r="G241" s="36">
        <v>348.11666666666673</v>
      </c>
      <c r="H241" s="36">
        <v>370.01666666666671</v>
      </c>
      <c r="I241" s="36">
        <v>376.93333333333334</v>
      </c>
      <c r="J241" s="36">
        <v>380.9666666666667</v>
      </c>
      <c r="K241" s="31">
        <v>372.9</v>
      </c>
      <c r="L241" s="31">
        <v>361.95</v>
      </c>
      <c r="M241" s="31">
        <v>34.120800000000003</v>
      </c>
      <c r="N241" s="1"/>
      <c r="O241" s="1"/>
    </row>
    <row r="242" spans="1:15" ht="12.75" customHeight="1">
      <c r="A242" s="33">
        <v>232</v>
      </c>
      <c r="B242" s="53" t="s">
        <v>916</v>
      </c>
      <c r="C242" s="31">
        <v>154.9</v>
      </c>
      <c r="D242" s="36">
        <v>157.35000000000002</v>
      </c>
      <c r="E242" s="36">
        <v>151.65000000000003</v>
      </c>
      <c r="F242" s="36">
        <v>148.4</v>
      </c>
      <c r="G242" s="36">
        <v>142.70000000000002</v>
      </c>
      <c r="H242" s="36">
        <v>160.60000000000005</v>
      </c>
      <c r="I242" s="36">
        <v>166.30000000000004</v>
      </c>
      <c r="J242" s="36">
        <v>169.55000000000007</v>
      </c>
      <c r="K242" s="31">
        <v>163.05000000000001</v>
      </c>
      <c r="L242" s="31">
        <v>154.1</v>
      </c>
      <c r="M242" s="31">
        <v>43.009900000000002</v>
      </c>
      <c r="N242" s="1"/>
      <c r="O242" s="1"/>
    </row>
    <row r="243" spans="1:15" ht="12.75" customHeight="1">
      <c r="A243" s="33">
        <v>233</v>
      </c>
      <c r="B243" s="53" t="s">
        <v>144</v>
      </c>
      <c r="C243" s="31">
        <v>2678.3</v>
      </c>
      <c r="D243" s="36">
        <v>2681</v>
      </c>
      <c r="E243" s="36">
        <v>2642</v>
      </c>
      <c r="F243" s="36">
        <v>2605.6999999999998</v>
      </c>
      <c r="G243" s="36">
        <v>2566.6999999999998</v>
      </c>
      <c r="H243" s="36">
        <v>2717.3</v>
      </c>
      <c r="I243" s="36">
        <v>2756.3</v>
      </c>
      <c r="J243" s="36">
        <v>2792.6000000000004</v>
      </c>
      <c r="K243" s="31">
        <v>2720</v>
      </c>
      <c r="L243" s="31">
        <v>2644.7</v>
      </c>
      <c r="M243" s="31">
        <v>3.6500499999999998</v>
      </c>
      <c r="N243" s="1"/>
      <c r="O243" s="1"/>
    </row>
    <row r="244" spans="1:15" ht="12.75" customHeight="1">
      <c r="A244" s="33">
        <v>234</v>
      </c>
      <c r="B244" s="53" t="s">
        <v>276</v>
      </c>
      <c r="C244" s="31">
        <v>565.4</v>
      </c>
      <c r="D244" s="36">
        <v>570.58333333333337</v>
      </c>
      <c r="E244" s="36">
        <v>552.81666666666672</v>
      </c>
      <c r="F244" s="36">
        <v>540.23333333333335</v>
      </c>
      <c r="G244" s="36">
        <v>522.4666666666667</v>
      </c>
      <c r="H244" s="36">
        <v>583.16666666666674</v>
      </c>
      <c r="I244" s="36">
        <v>600.93333333333339</v>
      </c>
      <c r="J244" s="36">
        <v>613.51666666666677</v>
      </c>
      <c r="K244" s="31">
        <v>588.35</v>
      </c>
      <c r="L244" s="31">
        <v>558</v>
      </c>
      <c r="M244" s="31">
        <v>18.218029999999999</v>
      </c>
      <c r="N244" s="1"/>
      <c r="O244" s="1"/>
    </row>
    <row r="245" spans="1:15" ht="12.75" customHeight="1">
      <c r="A245" s="33">
        <v>235</v>
      </c>
      <c r="B245" s="53" t="s">
        <v>140</v>
      </c>
      <c r="C245" s="31">
        <v>189.91</v>
      </c>
      <c r="D245" s="36">
        <v>191.93999999999997</v>
      </c>
      <c r="E245" s="36">
        <v>187.23999999999995</v>
      </c>
      <c r="F245" s="36">
        <v>184.57</v>
      </c>
      <c r="G245" s="36">
        <v>179.86999999999998</v>
      </c>
      <c r="H245" s="36">
        <v>194.60999999999993</v>
      </c>
      <c r="I245" s="36">
        <v>199.30999999999992</v>
      </c>
      <c r="J245" s="36">
        <v>201.9799999999999</v>
      </c>
      <c r="K245" s="31">
        <v>196.64</v>
      </c>
      <c r="L245" s="31">
        <v>189.27</v>
      </c>
      <c r="M245" s="31">
        <v>189.12678</v>
      </c>
      <c r="N245" s="1"/>
      <c r="O245" s="1"/>
    </row>
    <row r="246" spans="1:15" ht="12.75" customHeight="1">
      <c r="A246" s="33">
        <v>236</v>
      </c>
      <c r="B246" s="53" t="s">
        <v>142</v>
      </c>
      <c r="C246" s="31">
        <v>596.95000000000005</v>
      </c>
      <c r="D246" s="36">
        <v>603.66666666666663</v>
      </c>
      <c r="E246" s="36">
        <v>588.2833333333333</v>
      </c>
      <c r="F246" s="36">
        <v>579.61666666666667</v>
      </c>
      <c r="G246" s="36">
        <v>564.23333333333335</v>
      </c>
      <c r="H246" s="36">
        <v>612.33333333333326</v>
      </c>
      <c r="I246" s="36">
        <v>627.7166666666667</v>
      </c>
      <c r="J246" s="36">
        <v>636.38333333333321</v>
      </c>
      <c r="K246" s="31">
        <v>619.04999999999995</v>
      </c>
      <c r="L246" s="31">
        <v>595</v>
      </c>
      <c r="M246" s="31">
        <v>28.334949999999999</v>
      </c>
      <c r="N246" s="1"/>
      <c r="O246" s="1"/>
    </row>
    <row r="247" spans="1:15" ht="12.75" customHeight="1">
      <c r="A247" s="33">
        <v>237</v>
      </c>
      <c r="B247" s="53" t="s">
        <v>150</v>
      </c>
      <c r="C247" s="31">
        <v>167.01</v>
      </c>
      <c r="D247" s="36">
        <v>169.23</v>
      </c>
      <c r="E247" s="36">
        <v>164.05999999999997</v>
      </c>
      <c r="F247" s="36">
        <v>161.10999999999999</v>
      </c>
      <c r="G247" s="36">
        <v>155.93999999999997</v>
      </c>
      <c r="H247" s="36">
        <v>172.17999999999998</v>
      </c>
      <c r="I247" s="36">
        <v>177.35</v>
      </c>
      <c r="J247" s="36">
        <v>180.29999999999998</v>
      </c>
      <c r="K247" s="31">
        <v>174.4</v>
      </c>
      <c r="L247" s="31">
        <v>166.28</v>
      </c>
      <c r="M247" s="31">
        <v>180.84781000000001</v>
      </c>
      <c r="N247" s="1"/>
      <c r="O247" s="1"/>
    </row>
    <row r="248" spans="1:15" ht="12.75" customHeight="1">
      <c r="A248" s="33">
        <v>238</v>
      </c>
      <c r="B248" s="53" t="s">
        <v>399</v>
      </c>
      <c r="C248" s="31">
        <v>60.13</v>
      </c>
      <c r="D248" s="36">
        <v>61.126666666666665</v>
      </c>
      <c r="E248" s="36">
        <v>58.773333333333333</v>
      </c>
      <c r="F248" s="36">
        <v>57.416666666666671</v>
      </c>
      <c r="G248" s="36">
        <v>55.06333333333334</v>
      </c>
      <c r="H248" s="36">
        <v>62.483333333333327</v>
      </c>
      <c r="I248" s="36">
        <v>64.836666666666645</v>
      </c>
      <c r="J248" s="36">
        <v>66.193333333333328</v>
      </c>
      <c r="K248" s="31">
        <v>63.48</v>
      </c>
      <c r="L248" s="31">
        <v>59.77</v>
      </c>
      <c r="M248" s="31">
        <v>134.53960000000001</v>
      </c>
      <c r="N248" s="1"/>
      <c r="O248" s="1"/>
    </row>
    <row r="249" spans="1:15" ht="12.75" customHeight="1">
      <c r="A249" s="33">
        <v>239</v>
      </c>
      <c r="B249" s="53" t="s">
        <v>152</v>
      </c>
      <c r="C249" s="31">
        <v>919.15</v>
      </c>
      <c r="D249" s="36">
        <v>927.26666666666677</v>
      </c>
      <c r="E249" s="36">
        <v>907.78333333333353</v>
      </c>
      <c r="F249" s="36">
        <v>896.41666666666674</v>
      </c>
      <c r="G249" s="36">
        <v>876.93333333333351</v>
      </c>
      <c r="H249" s="36">
        <v>938.63333333333355</v>
      </c>
      <c r="I249" s="36">
        <v>958.1166666666669</v>
      </c>
      <c r="J249" s="36">
        <v>969.48333333333358</v>
      </c>
      <c r="K249" s="31">
        <v>946.75</v>
      </c>
      <c r="L249" s="31">
        <v>915.9</v>
      </c>
      <c r="M249" s="31">
        <v>17.086939999999998</v>
      </c>
      <c r="N249" s="1"/>
      <c r="O249" s="1"/>
    </row>
    <row r="250" spans="1:15" ht="12.75" customHeight="1">
      <c r="A250" s="33">
        <v>240</v>
      </c>
      <c r="B250" s="53" t="s">
        <v>400</v>
      </c>
      <c r="C250" s="31">
        <v>176.36</v>
      </c>
      <c r="D250" s="36">
        <v>179.49666666666667</v>
      </c>
      <c r="E250" s="36">
        <v>171.99333333333334</v>
      </c>
      <c r="F250" s="36">
        <v>167.62666666666667</v>
      </c>
      <c r="G250" s="36">
        <v>160.12333333333333</v>
      </c>
      <c r="H250" s="36">
        <v>183.86333333333334</v>
      </c>
      <c r="I250" s="36">
        <v>191.36666666666667</v>
      </c>
      <c r="J250" s="36">
        <v>195.73333333333335</v>
      </c>
      <c r="K250" s="31">
        <v>187</v>
      </c>
      <c r="L250" s="31">
        <v>175.13</v>
      </c>
      <c r="M250" s="31">
        <v>495.60277000000002</v>
      </c>
      <c r="N250" s="1"/>
      <c r="O250" s="1"/>
    </row>
    <row r="251" spans="1:15" ht="12.75" customHeight="1">
      <c r="A251" s="33">
        <v>241</v>
      </c>
      <c r="B251" s="53" t="s">
        <v>401</v>
      </c>
      <c r="C251" s="31">
        <v>1474</v>
      </c>
      <c r="D251" s="36">
        <v>1475.9833333333333</v>
      </c>
      <c r="E251" s="36">
        <v>1457.0166666666667</v>
      </c>
      <c r="F251" s="36">
        <v>1440.0333333333333</v>
      </c>
      <c r="G251" s="36">
        <v>1421.0666666666666</v>
      </c>
      <c r="H251" s="36">
        <v>1492.9666666666667</v>
      </c>
      <c r="I251" s="36">
        <v>1511.9333333333334</v>
      </c>
      <c r="J251" s="36">
        <v>1528.9166666666667</v>
      </c>
      <c r="K251" s="31">
        <v>1494.95</v>
      </c>
      <c r="L251" s="31">
        <v>1459</v>
      </c>
      <c r="M251" s="31">
        <v>0.70347000000000004</v>
      </c>
      <c r="N251" s="1"/>
      <c r="O251" s="1"/>
    </row>
    <row r="252" spans="1:15" ht="12.75" customHeight="1">
      <c r="A252" s="33">
        <v>242</v>
      </c>
      <c r="B252" s="53" t="s">
        <v>141</v>
      </c>
      <c r="C252" s="31">
        <v>535.6</v>
      </c>
      <c r="D252" s="36">
        <v>537.79999999999995</v>
      </c>
      <c r="E252" s="36">
        <v>526.59999999999991</v>
      </c>
      <c r="F252" s="36">
        <v>517.59999999999991</v>
      </c>
      <c r="G252" s="36">
        <v>506.39999999999986</v>
      </c>
      <c r="H252" s="36">
        <v>546.79999999999995</v>
      </c>
      <c r="I252" s="36">
        <v>558</v>
      </c>
      <c r="J252" s="36">
        <v>567</v>
      </c>
      <c r="K252" s="31">
        <v>549</v>
      </c>
      <c r="L252" s="31">
        <v>528.79999999999995</v>
      </c>
      <c r="M252" s="31">
        <v>27.90578</v>
      </c>
      <c r="N252" s="1"/>
      <c r="O252" s="1"/>
    </row>
    <row r="253" spans="1:15" ht="12.75" customHeight="1">
      <c r="A253" s="33">
        <v>243</v>
      </c>
      <c r="B253" s="53" t="s">
        <v>147</v>
      </c>
      <c r="C253" s="31">
        <v>414.55</v>
      </c>
      <c r="D253" s="36">
        <v>418.34999999999997</v>
      </c>
      <c r="E253" s="36">
        <v>409.39999999999992</v>
      </c>
      <c r="F253" s="36">
        <v>404.24999999999994</v>
      </c>
      <c r="G253" s="36">
        <v>395.2999999999999</v>
      </c>
      <c r="H253" s="36">
        <v>423.49999999999994</v>
      </c>
      <c r="I253" s="36">
        <v>432.45</v>
      </c>
      <c r="J253" s="36">
        <v>437.59999999999997</v>
      </c>
      <c r="K253" s="31">
        <v>427.3</v>
      </c>
      <c r="L253" s="31">
        <v>413.2</v>
      </c>
      <c r="M253" s="31">
        <v>135.83635000000001</v>
      </c>
      <c r="N253" s="1"/>
      <c r="O253" s="1"/>
    </row>
    <row r="254" spans="1:15" ht="12.75" customHeight="1">
      <c r="A254" s="33">
        <v>244</v>
      </c>
      <c r="B254" s="53" t="s">
        <v>146</v>
      </c>
      <c r="C254" s="31">
        <v>1381</v>
      </c>
      <c r="D254" s="36">
        <v>1388.1833333333334</v>
      </c>
      <c r="E254" s="36">
        <v>1369.0666666666668</v>
      </c>
      <c r="F254" s="36">
        <v>1357.1333333333334</v>
      </c>
      <c r="G254" s="36">
        <v>1338.0166666666669</v>
      </c>
      <c r="H254" s="36">
        <v>1400.1166666666668</v>
      </c>
      <c r="I254" s="36">
        <v>1419.2333333333336</v>
      </c>
      <c r="J254" s="36">
        <v>1431.1666666666667</v>
      </c>
      <c r="K254" s="31">
        <v>1407.3</v>
      </c>
      <c r="L254" s="31">
        <v>1376.25</v>
      </c>
      <c r="M254" s="31">
        <v>24.255990000000001</v>
      </c>
      <c r="N254" s="1"/>
      <c r="O254" s="1"/>
    </row>
    <row r="255" spans="1:15" ht="12.75" customHeight="1">
      <c r="A255" s="33">
        <v>245</v>
      </c>
      <c r="B255" s="53" t="s">
        <v>181</v>
      </c>
      <c r="C255" s="31">
        <v>6803.95</v>
      </c>
      <c r="D255" s="36">
        <v>6903.6500000000005</v>
      </c>
      <c r="E255" s="36">
        <v>6682.3000000000011</v>
      </c>
      <c r="F255" s="36">
        <v>6560.6500000000005</v>
      </c>
      <c r="G255" s="36">
        <v>6339.3000000000011</v>
      </c>
      <c r="H255" s="36">
        <v>7025.3000000000011</v>
      </c>
      <c r="I255" s="36">
        <v>7246.6500000000015</v>
      </c>
      <c r="J255" s="36">
        <v>7368.3000000000011</v>
      </c>
      <c r="K255" s="31">
        <v>7125</v>
      </c>
      <c r="L255" s="31">
        <v>6782</v>
      </c>
      <c r="M255" s="31">
        <v>1.7059299999999999</v>
      </c>
      <c r="N255" s="1"/>
      <c r="O255" s="1"/>
    </row>
    <row r="256" spans="1:15" ht="12.75" customHeight="1">
      <c r="A256" s="33">
        <v>246</v>
      </c>
      <c r="B256" s="53" t="s">
        <v>148</v>
      </c>
      <c r="C256" s="31">
        <v>1751.1</v>
      </c>
      <c r="D256" s="36">
        <v>1764.3</v>
      </c>
      <c r="E256" s="36">
        <v>1731.6499999999999</v>
      </c>
      <c r="F256" s="36">
        <v>1712.1999999999998</v>
      </c>
      <c r="G256" s="36">
        <v>1679.5499999999997</v>
      </c>
      <c r="H256" s="36">
        <v>1783.75</v>
      </c>
      <c r="I256" s="36">
        <v>1816.4</v>
      </c>
      <c r="J256" s="36">
        <v>1835.8500000000001</v>
      </c>
      <c r="K256" s="31">
        <v>1796.95</v>
      </c>
      <c r="L256" s="31">
        <v>1744.85</v>
      </c>
      <c r="M256" s="31">
        <v>76.901629999999997</v>
      </c>
      <c r="N256" s="1"/>
      <c r="O256" s="1"/>
    </row>
    <row r="257" spans="1:15" ht="12.75" customHeight="1">
      <c r="A257" s="33">
        <v>247</v>
      </c>
      <c r="B257" s="53" t="s">
        <v>862</v>
      </c>
      <c r="C257" s="31">
        <v>166.18</v>
      </c>
      <c r="D257" s="36">
        <v>169.92</v>
      </c>
      <c r="E257" s="36">
        <v>160.32999999999998</v>
      </c>
      <c r="F257" s="36">
        <v>154.47999999999999</v>
      </c>
      <c r="G257" s="36">
        <v>144.88999999999999</v>
      </c>
      <c r="H257" s="36">
        <v>175.76999999999998</v>
      </c>
      <c r="I257" s="36">
        <v>185.35999999999996</v>
      </c>
      <c r="J257" s="36">
        <v>191.20999999999998</v>
      </c>
      <c r="K257" s="31">
        <v>179.51</v>
      </c>
      <c r="L257" s="31">
        <v>164.07</v>
      </c>
      <c r="M257" s="31">
        <v>131.3124</v>
      </c>
      <c r="N257" s="1"/>
      <c r="O257" s="1"/>
    </row>
    <row r="258" spans="1:15" ht="12.75" customHeight="1">
      <c r="A258" s="33">
        <v>248</v>
      </c>
      <c r="B258" s="53" t="s">
        <v>149</v>
      </c>
      <c r="C258" s="31">
        <v>917.2</v>
      </c>
      <c r="D258" s="36">
        <v>918.7166666666667</v>
      </c>
      <c r="E258" s="36">
        <v>903.48333333333335</v>
      </c>
      <c r="F258" s="36">
        <v>889.76666666666665</v>
      </c>
      <c r="G258" s="36">
        <v>874.5333333333333</v>
      </c>
      <c r="H258" s="36">
        <v>932.43333333333339</v>
      </c>
      <c r="I258" s="36">
        <v>947.66666666666674</v>
      </c>
      <c r="J258" s="36">
        <v>961.38333333333344</v>
      </c>
      <c r="K258" s="31">
        <v>933.95</v>
      </c>
      <c r="L258" s="31">
        <v>905</v>
      </c>
      <c r="M258" s="31">
        <v>1.28457</v>
      </c>
      <c r="N258" s="1"/>
      <c r="O258" s="1"/>
    </row>
    <row r="259" spans="1:15" ht="12.75" customHeight="1">
      <c r="A259" s="33">
        <v>249</v>
      </c>
      <c r="B259" s="53" t="s">
        <v>145</v>
      </c>
      <c r="C259" s="31">
        <v>4261.45</v>
      </c>
      <c r="D259" s="36">
        <v>4282.8666666666659</v>
      </c>
      <c r="E259" s="36">
        <v>4228.5833333333321</v>
      </c>
      <c r="F259" s="36">
        <v>4195.7166666666662</v>
      </c>
      <c r="G259" s="36">
        <v>4141.4333333333325</v>
      </c>
      <c r="H259" s="36">
        <v>4315.7333333333318</v>
      </c>
      <c r="I259" s="36">
        <v>4370.0166666666664</v>
      </c>
      <c r="J259" s="36">
        <v>4402.8833333333314</v>
      </c>
      <c r="K259" s="31">
        <v>4337.1499999999996</v>
      </c>
      <c r="L259" s="31">
        <v>4250</v>
      </c>
      <c r="M259" s="31">
        <v>9.9274699999999996</v>
      </c>
      <c r="N259" s="1"/>
      <c r="O259" s="1"/>
    </row>
    <row r="260" spans="1:15" ht="12.75" customHeight="1">
      <c r="A260" s="33">
        <v>250</v>
      </c>
      <c r="B260" s="53" t="s">
        <v>151</v>
      </c>
      <c r="C260" s="31">
        <v>1319.35</v>
      </c>
      <c r="D260" s="36">
        <v>1311.8833333333334</v>
      </c>
      <c r="E260" s="36">
        <v>1294.8166666666668</v>
      </c>
      <c r="F260" s="36">
        <v>1270.2833333333333</v>
      </c>
      <c r="G260" s="36">
        <v>1253.2166666666667</v>
      </c>
      <c r="H260" s="36">
        <v>1336.416666666667</v>
      </c>
      <c r="I260" s="36">
        <v>1353.4833333333336</v>
      </c>
      <c r="J260" s="36">
        <v>1378.0166666666671</v>
      </c>
      <c r="K260" s="31">
        <v>1328.95</v>
      </c>
      <c r="L260" s="31">
        <v>1287.3499999999999</v>
      </c>
      <c r="M260" s="31">
        <v>6.0519400000000001</v>
      </c>
      <c r="N260" s="1"/>
      <c r="O260" s="1"/>
    </row>
    <row r="261" spans="1:15" ht="12.75" customHeight="1">
      <c r="A261" s="33">
        <v>251</v>
      </c>
      <c r="B261" s="53" t="s">
        <v>402</v>
      </c>
      <c r="C261" s="31">
        <v>1888.15</v>
      </c>
      <c r="D261" s="36">
        <v>1897.4833333333333</v>
      </c>
      <c r="E261" s="36">
        <v>1863.8666666666668</v>
      </c>
      <c r="F261" s="36">
        <v>1839.5833333333335</v>
      </c>
      <c r="G261" s="36">
        <v>1805.9666666666669</v>
      </c>
      <c r="H261" s="36">
        <v>1921.7666666666667</v>
      </c>
      <c r="I261" s="36">
        <v>1955.383333333333</v>
      </c>
      <c r="J261" s="36">
        <v>1979.6666666666665</v>
      </c>
      <c r="K261" s="31">
        <v>1931.1</v>
      </c>
      <c r="L261" s="31">
        <v>1873.2</v>
      </c>
      <c r="M261" s="31">
        <v>0.75366</v>
      </c>
      <c r="N261" s="1"/>
      <c r="O261" s="1"/>
    </row>
    <row r="262" spans="1:15" ht="12.75" customHeight="1">
      <c r="A262" s="33">
        <v>252</v>
      </c>
      <c r="B262" s="53" t="s">
        <v>155</v>
      </c>
      <c r="C262" s="31">
        <v>4238.6000000000004</v>
      </c>
      <c r="D262" s="36">
        <v>4244.1833333333334</v>
      </c>
      <c r="E262" s="36">
        <v>4205.416666666667</v>
      </c>
      <c r="F262" s="36">
        <v>4172.2333333333336</v>
      </c>
      <c r="G262" s="36">
        <v>4133.4666666666672</v>
      </c>
      <c r="H262" s="36">
        <v>4277.3666666666668</v>
      </c>
      <c r="I262" s="36">
        <v>4316.1333333333332</v>
      </c>
      <c r="J262" s="36">
        <v>4349.3166666666666</v>
      </c>
      <c r="K262" s="31">
        <v>4282.95</v>
      </c>
      <c r="L262" s="31">
        <v>4211</v>
      </c>
      <c r="M262" s="31">
        <v>1.5816699999999999</v>
      </c>
      <c r="N262" s="1"/>
      <c r="O262" s="1"/>
    </row>
    <row r="263" spans="1:15" ht="12.75" customHeight="1">
      <c r="A263" s="33">
        <v>253</v>
      </c>
      <c r="B263" s="53" t="s">
        <v>403</v>
      </c>
      <c r="C263" s="31">
        <v>1808.65</v>
      </c>
      <c r="D263" s="36">
        <v>1853.45</v>
      </c>
      <c r="E263" s="36">
        <v>1753.45</v>
      </c>
      <c r="F263" s="36">
        <v>1698.25</v>
      </c>
      <c r="G263" s="36">
        <v>1598.25</v>
      </c>
      <c r="H263" s="36">
        <v>1908.65</v>
      </c>
      <c r="I263" s="36">
        <v>2008.65</v>
      </c>
      <c r="J263" s="36">
        <v>2063.8500000000004</v>
      </c>
      <c r="K263" s="31">
        <v>1953.45</v>
      </c>
      <c r="L263" s="31">
        <v>1798.25</v>
      </c>
      <c r="M263" s="31">
        <v>2.4822500000000001</v>
      </c>
      <c r="N263" s="1"/>
      <c r="O263" s="1"/>
    </row>
    <row r="264" spans="1:15" ht="12.75" customHeight="1">
      <c r="A264" s="33">
        <v>254</v>
      </c>
      <c r="B264" s="53" t="s">
        <v>404</v>
      </c>
      <c r="C264" s="31">
        <v>820.1</v>
      </c>
      <c r="D264" s="36">
        <v>819.66666666666663</v>
      </c>
      <c r="E264" s="36">
        <v>809.5333333333333</v>
      </c>
      <c r="F264" s="36">
        <v>798.9666666666667</v>
      </c>
      <c r="G264" s="36">
        <v>788.83333333333337</v>
      </c>
      <c r="H264" s="36">
        <v>830.23333333333323</v>
      </c>
      <c r="I264" s="36">
        <v>840.36666666666667</v>
      </c>
      <c r="J264" s="36">
        <v>850.93333333333317</v>
      </c>
      <c r="K264" s="31">
        <v>829.8</v>
      </c>
      <c r="L264" s="31">
        <v>809.1</v>
      </c>
      <c r="M264" s="31">
        <v>0.68516999999999995</v>
      </c>
      <c r="N264" s="1"/>
      <c r="O264" s="1"/>
    </row>
    <row r="265" spans="1:15" ht="12.75" customHeight="1">
      <c r="A265" s="33">
        <v>255</v>
      </c>
      <c r="B265" s="53" t="s">
        <v>405</v>
      </c>
      <c r="C265" s="31">
        <v>460.35</v>
      </c>
      <c r="D265" s="36">
        <v>465.48333333333335</v>
      </c>
      <c r="E265" s="36">
        <v>448.91666666666669</v>
      </c>
      <c r="F265" s="36">
        <v>437.48333333333335</v>
      </c>
      <c r="G265" s="36">
        <v>420.91666666666669</v>
      </c>
      <c r="H265" s="36">
        <v>476.91666666666669</v>
      </c>
      <c r="I265" s="36">
        <v>493.48333333333329</v>
      </c>
      <c r="J265" s="36">
        <v>504.91666666666669</v>
      </c>
      <c r="K265" s="31">
        <v>482.05</v>
      </c>
      <c r="L265" s="31">
        <v>454.05</v>
      </c>
      <c r="M265" s="31">
        <v>9.87439</v>
      </c>
      <c r="N265" s="1"/>
      <c r="O265" s="1"/>
    </row>
    <row r="266" spans="1:15" ht="12.75" customHeight="1">
      <c r="A266" s="33">
        <v>256</v>
      </c>
      <c r="B266" s="53" t="s">
        <v>406</v>
      </c>
      <c r="C266" s="31">
        <v>98.61</v>
      </c>
      <c r="D266" s="36">
        <v>99.143333333333331</v>
      </c>
      <c r="E266" s="36">
        <v>96.466666666666669</v>
      </c>
      <c r="F266" s="36">
        <v>94.323333333333338</v>
      </c>
      <c r="G266" s="36">
        <v>91.646666666666675</v>
      </c>
      <c r="H266" s="36">
        <v>101.28666666666666</v>
      </c>
      <c r="I266" s="36">
        <v>103.96333333333331</v>
      </c>
      <c r="J266" s="36">
        <v>106.10666666666665</v>
      </c>
      <c r="K266" s="31">
        <v>101.82</v>
      </c>
      <c r="L266" s="31">
        <v>97</v>
      </c>
      <c r="M266" s="31">
        <v>24.30106</v>
      </c>
      <c r="N266" s="1"/>
      <c r="O266" s="1"/>
    </row>
    <row r="267" spans="1:15" ht="12.75" customHeight="1">
      <c r="A267" s="33">
        <v>257</v>
      </c>
      <c r="B267" s="53" t="s">
        <v>277</v>
      </c>
      <c r="C267" s="31">
        <v>683.4</v>
      </c>
      <c r="D267" s="36">
        <v>689.13333333333333</v>
      </c>
      <c r="E267" s="36">
        <v>674.26666666666665</v>
      </c>
      <c r="F267" s="36">
        <v>665.13333333333333</v>
      </c>
      <c r="G267" s="36">
        <v>650.26666666666665</v>
      </c>
      <c r="H267" s="36">
        <v>698.26666666666665</v>
      </c>
      <c r="I267" s="36">
        <v>713.13333333333321</v>
      </c>
      <c r="J267" s="36">
        <v>722.26666666666665</v>
      </c>
      <c r="K267" s="31">
        <v>704</v>
      </c>
      <c r="L267" s="31">
        <v>680</v>
      </c>
      <c r="M267" s="31">
        <v>26.354410000000001</v>
      </c>
      <c r="N267" s="1"/>
      <c r="O267" s="1"/>
    </row>
    <row r="268" spans="1:15" ht="12.75" customHeight="1">
      <c r="A268" s="33">
        <v>258</v>
      </c>
      <c r="B268" s="53" t="s">
        <v>863</v>
      </c>
      <c r="C268" s="31">
        <v>310.55</v>
      </c>
      <c r="D268" s="36">
        <v>315.45</v>
      </c>
      <c r="E268" s="36">
        <v>305.09999999999997</v>
      </c>
      <c r="F268" s="36">
        <v>299.64999999999998</v>
      </c>
      <c r="G268" s="36">
        <v>289.29999999999995</v>
      </c>
      <c r="H268" s="36">
        <v>320.89999999999998</v>
      </c>
      <c r="I268" s="36">
        <v>331.25</v>
      </c>
      <c r="J268" s="36">
        <v>336.7</v>
      </c>
      <c r="K268" s="31">
        <v>325.8</v>
      </c>
      <c r="L268" s="31">
        <v>310</v>
      </c>
      <c r="M268" s="31">
        <v>18.67754</v>
      </c>
      <c r="N268" s="1"/>
      <c r="O268" s="1"/>
    </row>
    <row r="269" spans="1:15" ht="12.75" customHeight="1">
      <c r="A269" s="33">
        <v>259</v>
      </c>
      <c r="B269" s="53" t="s">
        <v>156</v>
      </c>
      <c r="C269" s="31">
        <v>884</v>
      </c>
      <c r="D269" s="36">
        <v>881.36666666666667</v>
      </c>
      <c r="E269" s="36">
        <v>869.68333333333339</v>
      </c>
      <c r="F269" s="36">
        <v>855.36666666666667</v>
      </c>
      <c r="G269" s="36">
        <v>843.68333333333339</v>
      </c>
      <c r="H269" s="36">
        <v>895.68333333333339</v>
      </c>
      <c r="I269" s="36">
        <v>907.36666666666656</v>
      </c>
      <c r="J269" s="36">
        <v>921.68333333333339</v>
      </c>
      <c r="K269" s="31">
        <v>893.05</v>
      </c>
      <c r="L269" s="31">
        <v>867.05</v>
      </c>
      <c r="M269" s="31">
        <v>26.650680000000001</v>
      </c>
      <c r="N269" s="1"/>
      <c r="O269" s="1"/>
    </row>
    <row r="270" spans="1:15" ht="12.75" customHeight="1">
      <c r="A270" s="33">
        <v>260</v>
      </c>
      <c r="B270" s="53" t="s">
        <v>864</v>
      </c>
      <c r="C270" s="31">
        <v>889.55</v>
      </c>
      <c r="D270" s="36">
        <v>881.48333333333323</v>
      </c>
      <c r="E270" s="36">
        <v>864.06666666666649</v>
      </c>
      <c r="F270" s="36">
        <v>838.58333333333326</v>
      </c>
      <c r="G270" s="36">
        <v>821.16666666666652</v>
      </c>
      <c r="H270" s="36">
        <v>906.96666666666647</v>
      </c>
      <c r="I270" s="36">
        <v>924.38333333333321</v>
      </c>
      <c r="J270" s="36">
        <v>949.86666666666645</v>
      </c>
      <c r="K270" s="31">
        <v>898.9</v>
      </c>
      <c r="L270" s="31">
        <v>856</v>
      </c>
      <c r="M270" s="31">
        <v>0.69435000000000002</v>
      </c>
      <c r="N270" s="1"/>
      <c r="O270" s="1"/>
    </row>
    <row r="271" spans="1:15" ht="12.75" customHeight="1">
      <c r="A271" s="33">
        <v>261</v>
      </c>
      <c r="B271" s="53" t="s">
        <v>865</v>
      </c>
      <c r="C271" s="31">
        <v>112.58</v>
      </c>
      <c r="D271" s="36">
        <v>113.23333333333335</v>
      </c>
      <c r="E271" s="36">
        <v>110.9966666666667</v>
      </c>
      <c r="F271" s="36">
        <v>109.41333333333336</v>
      </c>
      <c r="G271" s="36">
        <v>107.1766666666667</v>
      </c>
      <c r="H271" s="36">
        <v>114.81666666666669</v>
      </c>
      <c r="I271" s="36">
        <v>117.05333333333334</v>
      </c>
      <c r="J271" s="36">
        <v>118.63666666666668</v>
      </c>
      <c r="K271" s="31">
        <v>115.47</v>
      </c>
      <c r="L271" s="31">
        <v>111.65</v>
      </c>
      <c r="M271" s="31">
        <v>76.954170000000005</v>
      </c>
      <c r="N271" s="1"/>
      <c r="O271" s="1"/>
    </row>
    <row r="272" spans="1:15" ht="12.75" customHeight="1">
      <c r="A272" s="33">
        <v>262</v>
      </c>
      <c r="B272" s="53" t="s">
        <v>829</v>
      </c>
      <c r="C272" s="31">
        <v>602.20000000000005</v>
      </c>
      <c r="D272" s="36">
        <v>613.90000000000009</v>
      </c>
      <c r="E272" s="36">
        <v>586.95000000000016</v>
      </c>
      <c r="F272" s="36">
        <v>571.70000000000005</v>
      </c>
      <c r="G272" s="36">
        <v>544.75000000000011</v>
      </c>
      <c r="H272" s="36">
        <v>629.1500000000002</v>
      </c>
      <c r="I272" s="36">
        <v>656.1</v>
      </c>
      <c r="J272" s="36">
        <v>671.35000000000025</v>
      </c>
      <c r="K272" s="31">
        <v>640.85</v>
      </c>
      <c r="L272" s="31">
        <v>598.65</v>
      </c>
      <c r="M272" s="31">
        <v>13.11867</v>
      </c>
      <c r="N272" s="1"/>
      <c r="O272" s="1"/>
    </row>
    <row r="273" spans="1:15" ht="12.75" customHeight="1">
      <c r="A273" s="33">
        <v>263</v>
      </c>
      <c r="B273" s="53" t="s">
        <v>407</v>
      </c>
      <c r="C273" s="31">
        <v>659.85</v>
      </c>
      <c r="D273" s="36">
        <v>676.7833333333333</v>
      </c>
      <c r="E273" s="36">
        <v>639.96666666666658</v>
      </c>
      <c r="F273" s="36">
        <v>620.08333333333326</v>
      </c>
      <c r="G273" s="36">
        <v>583.26666666666654</v>
      </c>
      <c r="H273" s="36">
        <v>696.66666666666663</v>
      </c>
      <c r="I273" s="36">
        <v>733.48333333333323</v>
      </c>
      <c r="J273" s="36">
        <v>753.36666666666667</v>
      </c>
      <c r="K273" s="31">
        <v>713.6</v>
      </c>
      <c r="L273" s="31">
        <v>656.9</v>
      </c>
      <c r="M273" s="31">
        <v>15.15893</v>
      </c>
      <c r="N273" s="1"/>
      <c r="O273" s="1"/>
    </row>
    <row r="274" spans="1:15" ht="12.75" customHeight="1">
      <c r="A274" s="33">
        <v>264</v>
      </c>
      <c r="B274" s="53" t="s">
        <v>154</v>
      </c>
      <c r="C274" s="31">
        <v>925.35</v>
      </c>
      <c r="D274" s="36">
        <v>926.9666666666667</v>
      </c>
      <c r="E274" s="36">
        <v>917.48333333333335</v>
      </c>
      <c r="F274" s="36">
        <v>909.61666666666667</v>
      </c>
      <c r="G274" s="36">
        <v>900.13333333333333</v>
      </c>
      <c r="H274" s="36">
        <v>934.83333333333337</v>
      </c>
      <c r="I274" s="36">
        <v>944.31666666666672</v>
      </c>
      <c r="J274" s="36">
        <v>952.18333333333339</v>
      </c>
      <c r="K274" s="31">
        <v>936.45</v>
      </c>
      <c r="L274" s="31">
        <v>919.1</v>
      </c>
      <c r="M274" s="31">
        <v>27.943860000000001</v>
      </c>
      <c r="N274" s="1"/>
      <c r="O274" s="1"/>
    </row>
    <row r="275" spans="1:15" ht="12.75" customHeight="1">
      <c r="A275" s="33">
        <v>265</v>
      </c>
      <c r="B275" s="53" t="s">
        <v>866</v>
      </c>
      <c r="C275" s="31">
        <v>311.35000000000002</v>
      </c>
      <c r="D275" s="36">
        <v>314.45</v>
      </c>
      <c r="E275" s="36">
        <v>306.89999999999998</v>
      </c>
      <c r="F275" s="36">
        <v>302.45</v>
      </c>
      <c r="G275" s="36">
        <v>294.89999999999998</v>
      </c>
      <c r="H275" s="36">
        <v>318.89999999999998</v>
      </c>
      <c r="I275" s="36">
        <v>326.45000000000005</v>
      </c>
      <c r="J275" s="36">
        <v>330.9</v>
      </c>
      <c r="K275" s="31">
        <v>322</v>
      </c>
      <c r="L275" s="31">
        <v>310</v>
      </c>
      <c r="M275" s="31">
        <v>126.40387</v>
      </c>
      <c r="N275" s="1"/>
      <c r="O275" s="1"/>
    </row>
    <row r="276" spans="1:15" ht="12.75" customHeight="1">
      <c r="A276" s="33">
        <v>266</v>
      </c>
      <c r="B276" s="53" t="s">
        <v>157</v>
      </c>
      <c r="C276" s="31">
        <v>597.75</v>
      </c>
      <c r="D276" s="36">
        <v>597.41666666666663</v>
      </c>
      <c r="E276" s="36">
        <v>586.83333333333326</v>
      </c>
      <c r="F276" s="36">
        <v>575.91666666666663</v>
      </c>
      <c r="G276" s="36">
        <v>565.33333333333326</v>
      </c>
      <c r="H276" s="36">
        <v>608.33333333333326</v>
      </c>
      <c r="I276" s="36">
        <v>618.91666666666652</v>
      </c>
      <c r="J276" s="36">
        <v>629.83333333333326</v>
      </c>
      <c r="K276" s="31">
        <v>608</v>
      </c>
      <c r="L276" s="31">
        <v>586.5</v>
      </c>
      <c r="M276" s="31">
        <v>39.955069999999999</v>
      </c>
      <c r="N276" s="1"/>
      <c r="O276" s="1"/>
    </row>
    <row r="277" spans="1:15" ht="12.75" customHeight="1">
      <c r="A277" s="33">
        <v>267</v>
      </c>
      <c r="B277" s="53" t="s">
        <v>408</v>
      </c>
      <c r="C277" s="31">
        <v>605.45000000000005</v>
      </c>
      <c r="D277" s="36">
        <v>611.9</v>
      </c>
      <c r="E277" s="36">
        <v>596.09999999999991</v>
      </c>
      <c r="F277" s="36">
        <v>586.74999999999989</v>
      </c>
      <c r="G277" s="36">
        <v>570.94999999999982</v>
      </c>
      <c r="H277" s="36">
        <v>621.25</v>
      </c>
      <c r="I277" s="36">
        <v>637.04999999999995</v>
      </c>
      <c r="J277" s="36">
        <v>646.40000000000009</v>
      </c>
      <c r="K277" s="31">
        <v>627.70000000000005</v>
      </c>
      <c r="L277" s="31">
        <v>602.54999999999995</v>
      </c>
      <c r="M277" s="31">
        <v>4.1011199999999999</v>
      </c>
      <c r="N277" s="1"/>
      <c r="O277" s="1"/>
    </row>
    <row r="278" spans="1:15" ht="12.75" customHeight="1">
      <c r="A278" s="33">
        <v>268</v>
      </c>
      <c r="B278" s="53" t="s">
        <v>409</v>
      </c>
      <c r="C278" s="31">
        <v>849.95</v>
      </c>
      <c r="D278" s="36">
        <v>841.73333333333323</v>
      </c>
      <c r="E278" s="36">
        <v>824.56666666666649</v>
      </c>
      <c r="F278" s="36">
        <v>799.18333333333328</v>
      </c>
      <c r="G278" s="36">
        <v>782.01666666666654</v>
      </c>
      <c r="H278" s="36">
        <v>867.11666666666645</v>
      </c>
      <c r="I278" s="36">
        <v>884.28333333333319</v>
      </c>
      <c r="J278" s="36">
        <v>909.6666666666664</v>
      </c>
      <c r="K278" s="31">
        <v>858.9</v>
      </c>
      <c r="L278" s="31">
        <v>816.35</v>
      </c>
      <c r="M278" s="31">
        <v>5.2035200000000001</v>
      </c>
      <c r="N278" s="1"/>
      <c r="O278" s="1"/>
    </row>
    <row r="279" spans="1:15" ht="12.75" customHeight="1">
      <c r="A279" s="33">
        <v>269</v>
      </c>
      <c r="B279" s="53" t="s">
        <v>867</v>
      </c>
      <c r="C279" s="31">
        <v>552.20000000000005</v>
      </c>
      <c r="D279" s="36">
        <v>565.2166666666667</v>
      </c>
      <c r="E279" s="36">
        <v>535.43333333333339</v>
      </c>
      <c r="F279" s="36">
        <v>518.66666666666674</v>
      </c>
      <c r="G279" s="36">
        <v>488.88333333333344</v>
      </c>
      <c r="H279" s="36">
        <v>581.98333333333335</v>
      </c>
      <c r="I279" s="36">
        <v>611.76666666666665</v>
      </c>
      <c r="J279" s="36">
        <v>628.5333333333333</v>
      </c>
      <c r="K279" s="31">
        <v>595</v>
      </c>
      <c r="L279" s="31">
        <v>548.45000000000005</v>
      </c>
      <c r="M279" s="31">
        <v>12.36655</v>
      </c>
      <c r="N279" s="1"/>
      <c r="O279" s="1"/>
    </row>
    <row r="280" spans="1:15" ht="12.75" customHeight="1">
      <c r="A280" s="33">
        <v>270</v>
      </c>
      <c r="B280" s="53" t="s">
        <v>410</v>
      </c>
      <c r="C280" s="31">
        <v>1154.8499999999999</v>
      </c>
      <c r="D280" s="36">
        <v>1172.2333333333333</v>
      </c>
      <c r="E280" s="36">
        <v>1120.6166666666668</v>
      </c>
      <c r="F280" s="36">
        <v>1086.3833333333334</v>
      </c>
      <c r="G280" s="36">
        <v>1034.7666666666669</v>
      </c>
      <c r="H280" s="36">
        <v>1206.4666666666667</v>
      </c>
      <c r="I280" s="36">
        <v>1258.083333333333</v>
      </c>
      <c r="J280" s="36">
        <v>1292.3166666666666</v>
      </c>
      <c r="K280" s="31">
        <v>1223.8499999999999</v>
      </c>
      <c r="L280" s="31">
        <v>1138</v>
      </c>
      <c r="M280" s="31">
        <v>5.1896899999999997</v>
      </c>
      <c r="N280" s="1"/>
      <c r="O280" s="1"/>
    </row>
    <row r="281" spans="1:15" ht="12.75" customHeight="1">
      <c r="A281" s="33">
        <v>271</v>
      </c>
      <c r="B281" s="53" t="s">
        <v>411</v>
      </c>
      <c r="C281" s="31">
        <v>536.35</v>
      </c>
      <c r="D281" s="36">
        <v>530.85</v>
      </c>
      <c r="E281" s="36">
        <v>518.70000000000005</v>
      </c>
      <c r="F281" s="36">
        <v>501.05000000000007</v>
      </c>
      <c r="G281" s="36">
        <v>488.90000000000009</v>
      </c>
      <c r="H281" s="36">
        <v>548.5</v>
      </c>
      <c r="I281" s="36">
        <v>560.64999999999986</v>
      </c>
      <c r="J281" s="36">
        <v>578.29999999999995</v>
      </c>
      <c r="K281" s="31">
        <v>543</v>
      </c>
      <c r="L281" s="31">
        <v>513.20000000000005</v>
      </c>
      <c r="M281" s="31">
        <v>22.796800000000001</v>
      </c>
      <c r="N281" s="1"/>
      <c r="O281" s="1"/>
    </row>
    <row r="282" spans="1:15" ht="12.75" customHeight="1">
      <c r="A282" s="33">
        <v>272</v>
      </c>
      <c r="B282" s="53" t="s">
        <v>412</v>
      </c>
      <c r="C282" s="31">
        <v>945.55</v>
      </c>
      <c r="D282" s="36">
        <v>915.41666666666663</v>
      </c>
      <c r="E282" s="36">
        <v>865.83333333333326</v>
      </c>
      <c r="F282" s="36">
        <v>786.11666666666667</v>
      </c>
      <c r="G282" s="36">
        <v>736.5333333333333</v>
      </c>
      <c r="H282" s="36">
        <v>995.13333333333321</v>
      </c>
      <c r="I282" s="36">
        <v>1044.7166666666665</v>
      </c>
      <c r="J282" s="36">
        <v>1124.4333333333332</v>
      </c>
      <c r="K282" s="31">
        <v>965</v>
      </c>
      <c r="L282" s="31">
        <v>835.7</v>
      </c>
      <c r="M282" s="31">
        <v>72.725939999999994</v>
      </c>
      <c r="N282" s="1"/>
      <c r="O282" s="1"/>
    </row>
    <row r="283" spans="1:15" ht="12.75" customHeight="1">
      <c r="A283" s="33">
        <v>273</v>
      </c>
      <c r="B283" s="53" t="s">
        <v>413</v>
      </c>
      <c r="C283" s="31">
        <v>3988.95</v>
      </c>
      <c r="D283" s="36">
        <v>4026.5666666666671</v>
      </c>
      <c r="E283" s="36">
        <v>3912.4333333333343</v>
      </c>
      <c r="F283" s="36">
        <v>3835.9166666666674</v>
      </c>
      <c r="G283" s="36">
        <v>3721.7833333333347</v>
      </c>
      <c r="H283" s="36">
        <v>4103.0833333333339</v>
      </c>
      <c r="I283" s="36">
        <v>4217.2166666666662</v>
      </c>
      <c r="J283" s="36">
        <v>4293.7333333333336</v>
      </c>
      <c r="K283" s="31">
        <v>4140.7</v>
      </c>
      <c r="L283" s="31">
        <v>3950.05</v>
      </c>
      <c r="M283" s="31">
        <v>2.4888400000000002</v>
      </c>
      <c r="N283" s="1"/>
      <c r="O283" s="1"/>
    </row>
    <row r="284" spans="1:15" ht="12.75" customHeight="1">
      <c r="A284" s="33">
        <v>274</v>
      </c>
      <c r="B284" s="53" t="s">
        <v>414</v>
      </c>
      <c r="C284" s="31">
        <v>353.45</v>
      </c>
      <c r="D284" s="36">
        <v>360.11666666666662</v>
      </c>
      <c r="E284" s="36">
        <v>345.33333333333326</v>
      </c>
      <c r="F284" s="36">
        <v>337.21666666666664</v>
      </c>
      <c r="G284" s="36">
        <v>322.43333333333328</v>
      </c>
      <c r="H284" s="36">
        <v>368.23333333333323</v>
      </c>
      <c r="I284" s="36">
        <v>383.01666666666665</v>
      </c>
      <c r="J284" s="36">
        <v>391.13333333333321</v>
      </c>
      <c r="K284" s="31">
        <v>374.9</v>
      </c>
      <c r="L284" s="31">
        <v>352</v>
      </c>
      <c r="M284" s="31">
        <v>20.579979999999999</v>
      </c>
      <c r="N284" s="1"/>
      <c r="O284" s="1"/>
    </row>
    <row r="285" spans="1:15" ht="12.75" customHeight="1">
      <c r="A285" s="33">
        <v>275</v>
      </c>
      <c r="B285" s="53" t="s">
        <v>415</v>
      </c>
      <c r="C285" s="31">
        <v>1691.95</v>
      </c>
      <c r="D285" s="36">
        <v>1723.9666666666665</v>
      </c>
      <c r="E285" s="36">
        <v>1652.9833333333329</v>
      </c>
      <c r="F285" s="36">
        <v>1614.0166666666664</v>
      </c>
      <c r="G285" s="36">
        <v>1543.0333333333328</v>
      </c>
      <c r="H285" s="36">
        <v>1762.9333333333329</v>
      </c>
      <c r="I285" s="36">
        <v>1833.9166666666665</v>
      </c>
      <c r="J285" s="36">
        <v>1872.883333333333</v>
      </c>
      <c r="K285" s="31">
        <v>1794.95</v>
      </c>
      <c r="L285" s="31">
        <v>1685</v>
      </c>
      <c r="M285" s="31">
        <v>8.9398300000000006</v>
      </c>
      <c r="N285" s="1"/>
      <c r="O285" s="1"/>
    </row>
    <row r="286" spans="1:15" ht="12.75" customHeight="1">
      <c r="A286" s="33">
        <v>276</v>
      </c>
      <c r="B286" s="53" t="s">
        <v>416</v>
      </c>
      <c r="C286" s="31">
        <v>275.60000000000002</v>
      </c>
      <c r="D286" s="36">
        <v>280.11666666666667</v>
      </c>
      <c r="E286" s="36">
        <v>270.48333333333335</v>
      </c>
      <c r="F286" s="36">
        <v>265.36666666666667</v>
      </c>
      <c r="G286" s="36">
        <v>255.73333333333335</v>
      </c>
      <c r="H286" s="36">
        <v>285.23333333333335</v>
      </c>
      <c r="I286" s="36">
        <v>294.86666666666667</v>
      </c>
      <c r="J286" s="36">
        <v>299.98333333333335</v>
      </c>
      <c r="K286" s="31">
        <v>289.75</v>
      </c>
      <c r="L286" s="31">
        <v>275</v>
      </c>
      <c r="M286" s="31">
        <v>8.1905300000000008</v>
      </c>
      <c r="N286" s="1"/>
      <c r="O286" s="1"/>
    </row>
    <row r="287" spans="1:15" ht="12.75" customHeight="1">
      <c r="A287" s="33">
        <v>277</v>
      </c>
      <c r="B287" s="53" t="s">
        <v>798</v>
      </c>
      <c r="C287" s="31">
        <v>934.3</v>
      </c>
      <c r="D287" s="36">
        <v>940</v>
      </c>
      <c r="E287" s="36">
        <v>920.05</v>
      </c>
      <c r="F287" s="36">
        <v>905.8</v>
      </c>
      <c r="G287" s="36">
        <v>885.84999999999991</v>
      </c>
      <c r="H287" s="36">
        <v>954.25</v>
      </c>
      <c r="I287" s="36">
        <v>974.2</v>
      </c>
      <c r="J287" s="36">
        <v>988.45</v>
      </c>
      <c r="K287" s="31">
        <v>959.95</v>
      </c>
      <c r="L287" s="31">
        <v>925.75</v>
      </c>
      <c r="M287" s="31">
        <v>2.0274700000000001</v>
      </c>
      <c r="N287" s="1"/>
      <c r="O287" s="1"/>
    </row>
    <row r="288" spans="1:15" ht="12.75" customHeight="1">
      <c r="A288" s="33">
        <v>278</v>
      </c>
      <c r="B288" s="53" t="s">
        <v>417</v>
      </c>
      <c r="C288" s="31">
        <v>1389.85</v>
      </c>
      <c r="D288" s="36">
        <v>1398.5833333333333</v>
      </c>
      <c r="E288" s="36">
        <v>1371.3666666666666</v>
      </c>
      <c r="F288" s="36">
        <v>1352.8833333333332</v>
      </c>
      <c r="G288" s="36">
        <v>1325.6666666666665</v>
      </c>
      <c r="H288" s="36">
        <v>1417.0666666666666</v>
      </c>
      <c r="I288" s="36">
        <v>1444.2833333333333</v>
      </c>
      <c r="J288" s="36">
        <v>1462.7666666666667</v>
      </c>
      <c r="K288" s="31">
        <v>1425.8</v>
      </c>
      <c r="L288" s="31">
        <v>1380.1</v>
      </c>
      <c r="M288" s="31">
        <v>0.58538999999999997</v>
      </c>
      <c r="N288" s="1"/>
      <c r="O288" s="1"/>
    </row>
    <row r="289" spans="1:15" ht="12.75" customHeight="1">
      <c r="A289" s="33">
        <v>279</v>
      </c>
      <c r="B289" s="53" t="s">
        <v>786</v>
      </c>
      <c r="C289" s="31">
        <v>1204.75</v>
      </c>
      <c r="D289" s="36">
        <v>1225.1833333333334</v>
      </c>
      <c r="E289" s="36">
        <v>1170.3666666666668</v>
      </c>
      <c r="F289" s="36">
        <v>1135.9833333333333</v>
      </c>
      <c r="G289" s="36">
        <v>1081.1666666666667</v>
      </c>
      <c r="H289" s="36">
        <v>1259.5666666666668</v>
      </c>
      <c r="I289" s="36">
        <v>1314.3833333333334</v>
      </c>
      <c r="J289" s="36">
        <v>1348.7666666666669</v>
      </c>
      <c r="K289" s="31">
        <v>1280</v>
      </c>
      <c r="L289" s="31">
        <v>1190.8</v>
      </c>
      <c r="M289" s="31">
        <v>2.90273</v>
      </c>
      <c r="N289" s="1"/>
      <c r="O289" s="1"/>
    </row>
    <row r="290" spans="1:15" ht="12.75" customHeight="1">
      <c r="A290" s="33">
        <v>280</v>
      </c>
      <c r="B290" s="53" t="s">
        <v>418</v>
      </c>
      <c r="C290" s="31">
        <v>540.6</v>
      </c>
      <c r="D290" s="36">
        <v>543.55000000000007</v>
      </c>
      <c r="E290" s="36">
        <v>530.15000000000009</v>
      </c>
      <c r="F290" s="36">
        <v>519.70000000000005</v>
      </c>
      <c r="G290" s="36">
        <v>506.30000000000007</v>
      </c>
      <c r="H290" s="36">
        <v>554.00000000000011</v>
      </c>
      <c r="I290" s="36">
        <v>567.4</v>
      </c>
      <c r="J290" s="36">
        <v>577.85000000000014</v>
      </c>
      <c r="K290" s="31">
        <v>556.95000000000005</v>
      </c>
      <c r="L290" s="31">
        <v>533.1</v>
      </c>
      <c r="M290" s="31">
        <v>18.389430000000001</v>
      </c>
      <c r="N290" s="1"/>
      <c r="O290" s="1"/>
    </row>
    <row r="291" spans="1:15" ht="12.75" customHeight="1">
      <c r="A291" s="33">
        <v>281</v>
      </c>
      <c r="B291" s="53" t="s">
        <v>419</v>
      </c>
      <c r="C291" s="31">
        <v>297.05</v>
      </c>
      <c r="D291" s="36">
        <v>298.2166666666667</v>
      </c>
      <c r="E291" s="36">
        <v>293.83333333333337</v>
      </c>
      <c r="F291" s="36">
        <v>290.61666666666667</v>
      </c>
      <c r="G291" s="36">
        <v>286.23333333333335</v>
      </c>
      <c r="H291" s="36">
        <v>301.43333333333339</v>
      </c>
      <c r="I291" s="36">
        <v>305.81666666666672</v>
      </c>
      <c r="J291" s="36">
        <v>309.03333333333342</v>
      </c>
      <c r="K291" s="31">
        <v>302.60000000000002</v>
      </c>
      <c r="L291" s="31">
        <v>295</v>
      </c>
      <c r="M291" s="31">
        <v>9.8549199999999999</v>
      </c>
      <c r="N291" s="1"/>
      <c r="O291" s="1"/>
    </row>
    <row r="292" spans="1:15" ht="12.75" customHeight="1">
      <c r="A292" s="33">
        <v>282</v>
      </c>
      <c r="B292" s="53" t="s">
        <v>420</v>
      </c>
      <c r="C292" s="31">
        <v>207.06</v>
      </c>
      <c r="D292" s="36">
        <v>209.32333333333335</v>
      </c>
      <c r="E292" s="36">
        <v>203.29666666666671</v>
      </c>
      <c r="F292" s="36">
        <v>199.53333333333336</v>
      </c>
      <c r="G292" s="36">
        <v>193.50666666666672</v>
      </c>
      <c r="H292" s="36">
        <v>213.0866666666667</v>
      </c>
      <c r="I292" s="36">
        <v>219.11333333333334</v>
      </c>
      <c r="J292" s="36">
        <v>222.87666666666669</v>
      </c>
      <c r="K292" s="31">
        <v>215.35</v>
      </c>
      <c r="L292" s="31">
        <v>205.56</v>
      </c>
      <c r="M292" s="31">
        <v>24.637460000000001</v>
      </c>
      <c r="N292" s="1"/>
      <c r="O292" s="1"/>
    </row>
    <row r="293" spans="1:15" ht="12.75" customHeight="1">
      <c r="A293" s="33">
        <v>283</v>
      </c>
      <c r="B293" s="53" t="s">
        <v>830</v>
      </c>
      <c r="C293" s="31">
        <v>4196.7</v>
      </c>
      <c r="D293" s="36">
        <v>4222.1833333333334</v>
      </c>
      <c r="E293" s="36">
        <v>4079.5166666666664</v>
      </c>
      <c r="F293" s="36">
        <v>3962.333333333333</v>
      </c>
      <c r="G293" s="36">
        <v>3819.6666666666661</v>
      </c>
      <c r="H293" s="36">
        <v>4339.3666666666668</v>
      </c>
      <c r="I293" s="36">
        <v>4482.0333333333328</v>
      </c>
      <c r="J293" s="36">
        <v>4599.2166666666672</v>
      </c>
      <c r="K293" s="31">
        <v>4364.8500000000004</v>
      </c>
      <c r="L293" s="31">
        <v>4105</v>
      </c>
      <c r="M293" s="31">
        <v>1.8123400000000001</v>
      </c>
      <c r="N293" s="1"/>
      <c r="O293" s="1"/>
    </row>
    <row r="294" spans="1:15" ht="12.75" customHeight="1">
      <c r="A294" s="33">
        <v>284</v>
      </c>
      <c r="B294" s="53" t="s">
        <v>421</v>
      </c>
      <c r="C294" s="31">
        <v>829.9</v>
      </c>
      <c r="D294" s="36">
        <v>832.81666666666661</v>
      </c>
      <c r="E294" s="36">
        <v>818.38333333333321</v>
      </c>
      <c r="F294" s="36">
        <v>806.86666666666656</v>
      </c>
      <c r="G294" s="36">
        <v>792.43333333333317</v>
      </c>
      <c r="H294" s="36">
        <v>844.33333333333326</v>
      </c>
      <c r="I294" s="36">
        <v>858.76666666666665</v>
      </c>
      <c r="J294" s="36">
        <v>870.2833333333333</v>
      </c>
      <c r="K294" s="31">
        <v>847.25</v>
      </c>
      <c r="L294" s="31">
        <v>821.3</v>
      </c>
      <c r="M294" s="31">
        <v>5.0702400000000001</v>
      </c>
      <c r="N294" s="1"/>
      <c r="O294" s="1"/>
    </row>
    <row r="295" spans="1:15" ht="12.75" customHeight="1">
      <c r="A295" s="33">
        <v>285</v>
      </c>
      <c r="B295" s="53" t="s">
        <v>797</v>
      </c>
      <c r="C295" s="31">
        <v>831.2</v>
      </c>
      <c r="D295" s="36">
        <v>839.5</v>
      </c>
      <c r="E295" s="36">
        <v>811.7</v>
      </c>
      <c r="F295" s="36">
        <v>792.2</v>
      </c>
      <c r="G295" s="36">
        <v>764.40000000000009</v>
      </c>
      <c r="H295" s="36">
        <v>859</v>
      </c>
      <c r="I295" s="36">
        <v>886.8</v>
      </c>
      <c r="J295" s="36">
        <v>906.3</v>
      </c>
      <c r="K295" s="31">
        <v>867.3</v>
      </c>
      <c r="L295" s="31">
        <v>820</v>
      </c>
      <c r="M295" s="31">
        <v>7.7158300000000004</v>
      </c>
      <c r="N295" s="1"/>
      <c r="O295" s="1"/>
    </row>
    <row r="296" spans="1:15" ht="12.75" customHeight="1">
      <c r="A296" s="33">
        <v>286</v>
      </c>
      <c r="B296" s="53" t="s">
        <v>158</v>
      </c>
      <c r="C296" s="31">
        <v>1770.55</v>
      </c>
      <c r="D296" s="36">
        <v>1774.25</v>
      </c>
      <c r="E296" s="36">
        <v>1756.3</v>
      </c>
      <c r="F296" s="36">
        <v>1742.05</v>
      </c>
      <c r="G296" s="36">
        <v>1724.1</v>
      </c>
      <c r="H296" s="36">
        <v>1788.5</v>
      </c>
      <c r="I296" s="36">
        <v>1806.4499999999998</v>
      </c>
      <c r="J296" s="36">
        <v>1820.7</v>
      </c>
      <c r="K296" s="31">
        <v>1792.2</v>
      </c>
      <c r="L296" s="31">
        <v>1760</v>
      </c>
      <c r="M296" s="31">
        <v>39.240220000000001</v>
      </c>
      <c r="N296" s="1"/>
      <c r="O296" s="1"/>
    </row>
    <row r="297" spans="1:15" ht="12.75" customHeight="1">
      <c r="A297" s="33">
        <v>287</v>
      </c>
      <c r="B297" s="53" t="s">
        <v>422</v>
      </c>
      <c r="C297" s="31">
        <v>2122.3000000000002</v>
      </c>
      <c r="D297" s="36">
        <v>2126.6833333333334</v>
      </c>
      <c r="E297" s="36">
        <v>2087.8166666666666</v>
      </c>
      <c r="F297" s="36">
        <v>2053.333333333333</v>
      </c>
      <c r="G297" s="36">
        <v>2014.4666666666662</v>
      </c>
      <c r="H297" s="36">
        <v>2161.166666666667</v>
      </c>
      <c r="I297" s="36">
        <v>2200.0333333333338</v>
      </c>
      <c r="J297" s="36">
        <v>2234.5166666666673</v>
      </c>
      <c r="K297" s="31">
        <v>2165.5500000000002</v>
      </c>
      <c r="L297" s="31">
        <v>2092.1999999999998</v>
      </c>
      <c r="M297" s="31">
        <v>0.45340999999999998</v>
      </c>
      <c r="N297" s="1"/>
      <c r="O297" s="1"/>
    </row>
    <row r="298" spans="1:15" ht="12.75" customHeight="1">
      <c r="A298" s="33">
        <v>288</v>
      </c>
      <c r="B298" s="53" t="s">
        <v>841</v>
      </c>
      <c r="C298" s="31">
        <v>167.23</v>
      </c>
      <c r="D298" s="36">
        <v>169.41333333333333</v>
      </c>
      <c r="E298" s="36">
        <v>164.42666666666665</v>
      </c>
      <c r="F298" s="36">
        <v>161.62333333333333</v>
      </c>
      <c r="G298" s="36">
        <v>156.63666666666666</v>
      </c>
      <c r="H298" s="36">
        <v>172.21666666666664</v>
      </c>
      <c r="I298" s="36">
        <v>177.20333333333332</v>
      </c>
      <c r="J298" s="36">
        <v>180.00666666666663</v>
      </c>
      <c r="K298" s="31">
        <v>174.4</v>
      </c>
      <c r="L298" s="31">
        <v>166.61</v>
      </c>
      <c r="M298" s="31">
        <v>41.822780000000002</v>
      </c>
      <c r="N298" s="1"/>
      <c r="O298" s="1"/>
    </row>
    <row r="299" spans="1:15" ht="12.75" customHeight="1">
      <c r="A299" s="33">
        <v>289</v>
      </c>
      <c r="B299" s="53" t="s">
        <v>164</v>
      </c>
      <c r="C299" s="31">
        <v>4927.75</v>
      </c>
      <c r="D299" s="36">
        <v>4924.25</v>
      </c>
      <c r="E299" s="36">
        <v>4878.5</v>
      </c>
      <c r="F299" s="36">
        <v>4829.25</v>
      </c>
      <c r="G299" s="36">
        <v>4783.5</v>
      </c>
      <c r="H299" s="36">
        <v>4973.5</v>
      </c>
      <c r="I299" s="36">
        <v>5019.25</v>
      </c>
      <c r="J299" s="36">
        <v>5068.5</v>
      </c>
      <c r="K299" s="31">
        <v>4970</v>
      </c>
      <c r="L299" s="31">
        <v>4875</v>
      </c>
      <c r="M299" s="31">
        <v>1.6671499999999999</v>
      </c>
      <c r="N299" s="1"/>
      <c r="O299" s="1"/>
    </row>
    <row r="300" spans="1:15" ht="12.75" customHeight="1">
      <c r="A300" s="33">
        <v>290</v>
      </c>
      <c r="B300" s="53" t="s">
        <v>161</v>
      </c>
      <c r="C300" s="31">
        <v>651.85</v>
      </c>
      <c r="D300" s="36">
        <v>668.94999999999993</v>
      </c>
      <c r="E300" s="36">
        <v>632.89999999999986</v>
      </c>
      <c r="F300" s="36">
        <v>613.94999999999993</v>
      </c>
      <c r="G300" s="36">
        <v>577.89999999999986</v>
      </c>
      <c r="H300" s="36">
        <v>687.89999999999986</v>
      </c>
      <c r="I300" s="36">
        <v>723.94999999999982</v>
      </c>
      <c r="J300" s="36">
        <v>742.89999999999986</v>
      </c>
      <c r="K300" s="31">
        <v>705</v>
      </c>
      <c r="L300" s="31">
        <v>650</v>
      </c>
      <c r="M300" s="31">
        <v>68.184309999999996</v>
      </c>
      <c r="N300" s="1"/>
      <c r="O300" s="1"/>
    </row>
    <row r="301" spans="1:15" ht="12.75" customHeight="1">
      <c r="A301" s="33">
        <v>291</v>
      </c>
      <c r="B301" s="53" t="s">
        <v>163</v>
      </c>
      <c r="C301" s="31">
        <v>5460.75</v>
      </c>
      <c r="D301" s="36">
        <v>5453.25</v>
      </c>
      <c r="E301" s="36">
        <v>5378.5</v>
      </c>
      <c r="F301" s="36">
        <v>5296.25</v>
      </c>
      <c r="G301" s="36">
        <v>5221.5</v>
      </c>
      <c r="H301" s="36">
        <v>5535.5</v>
      </c>
      <c r="I301" s="36">
        <v>5610.25</v>
      </c>
      <c r="J301" s="36">
        <v>5692.5</v>
      </c>
      <c r="K301" s="31">
        <v>5528</v>
      </c>
      <c r="L301" s="31">
        <v>5371</v>
      </c>
      <c r="M301" s="31">
        <v>3.9396499999999999</v>
      </c>
      <c r="N301" s="1"/>
      <c r="O301" s="1"/>
    </row>
    <row r="302" spans="1:15" ht="12.75" customHeight="1">
      <c r="A302" s="33">
        <v>292</v>
      </c>
      <c r="B302" s="53" t="s">
        <v>162</v>
      </c>
      <c r="C302" s="31">
        <v>3576.2</v>
      </c>
      <c r="D302" s="36">
        <v>3585.7000000000003</v>
      </c>
      <c r="E302" s="36">
        <v>3536.5000000000005</v>
      </c>
      <c r="F302" s="36">
        <v>3496.8</v>
      </c>
      <c r="G302" s="36">
        <v>3447.6000000000004</v>
      </c>
      <c r="H302" s="36">
        <v>3625.4000000000005</v>
      </c>
      <c r="I302" s="36">
        <v>3674.6000000000004</v>
      </c>
      <c r="J302" s="36">
        <v>3714.3000000000006</v>
      </c>
      <c r="K302" s="31">
        <v>3634.9</v>
      </c>
      <c r="L302" s="31">
        <v>3546</v>
      </c>
      <c r="M302" s="31">
        <v>21.255320000000001</v>
      </c>
      <c r="N302" s="1"/>
      <c r="O302" s="1"/>
    </row>
    <row r="303" spans="1:15" ht="12.75" customHeight="1">
      <c r="A303" s="33">
        <v>293</v>
      </c>
      <c r="B303" s="53" t="s">
        <v>423</v>
      </c>
      <c r="C303" s="31">
        <v>485.15</v>
      </c>
      <c r="D303" s="36">
        <v>490.7166666666667</v>
      </c>
      <c r="E303" s="36">
        <v>478.43333333333339</v>
      </c>
      <c r="F303" s="36">
        <v>471.7166666666667</v>
      </c>
      <c r="G303" s="36">
        <v>459.43333333333339</v>
      </c>
      <c r="H303" s="36">
        <v>497.43333333333339</v>
      </c>
      <c r="I303" s="36">
        <v>509.7166666666667</v>
      </c>
      <c r="J303" s="36">
        <v>516.43333333333339</v>
      </c>
      <c r="K303" s="31">
        <v>503</v>
      </c>
      <c r="L303" s="31">
        <v>484</v>
      </c>
      <c r="M303" s="31">
        <v>10.38463</v>
      </c>
      <c r="N303" s="1"/>
      <c r="O303" s="1"/>
    </row>
    <row r="304" spans="1:15" ht="12.75" customHeight="1">
      <c r="A304" s="33">
        <v>294</v>
      </c>
      <c r="B304" s="53" t="s">
        <v>160</v>
      </c>
      <c r="C304" s="31">
        <v>422.8</v>
      </c>
      <c r="D304" s="36">
        <v>428.9666666666667</v>
      </c>
      <c r="E304" s="36">
        <v>414.88333333333338</v>
      </c>
      <c r="F304" s="36">
        <v>406.9666666666667</v>
      </c>
      <c r="G304" s="36">
        <v>392.88333333333338</v>
      </c>
      <c r="H304" s="36">
        <v>436.88333333333338</v>
      </c>
      <c r="I304" s="36">
        <v>450.96666666666664</v>
      </c>
      <c r="J304" s="36">
        <v>458.88333333333338</v>
      </c>
      <c r="K304" s="31">
        <v>443.05</v>
      </c>
      <c r="L304" s="31">
        <v>421.05</v>
      </c>
      <c r="M304" s="31">
        <v>24.402930000000001</v>
      </c>
      <c r="N304" s="1"/>
      <c r="O304" s="1"/>
    </row>
    <row r="305" spans="1:15" ht="12.75" customHeight="1">
      <c r="A305" s="33">
        <v>295</v>
      </c>
      <c r="B305" s="53" t="s">
        <v>424</v>
      </c>
      <c r="C305" s="31">
        <v>248.15</v>
      </c>
      <c r="D305" s="36">
        <v>248.01666666666665</v>
      </c>
      <c r="E305" s="36">
        <v>241.33333333333331</v>
      </c>
      <c r="F305" s="36">
        <v>234.51666666666665</v>
      </c>
      <c r="G305" s="36">
        <v>227.83333333333331</v>
      </c>
      <c r="H305" s="36">
        <v>254.83333333333331</v>
      </c>
      <c r="I305" s="36">
        <v>261.51666666666665</v>
      </c>
      <c r="J305" s="36">
        <v>268.33333333333331</v>
      </c>
      <c r="K305" s="31">
        <v>254.7</v>
      </c>
      <c r="L305" s="31">
        <v>241.2</v>
      </c>
      <c r="M305" s="31">
        <v>17.18113</v>
      </c>
      <c r="N305" s="1"/>
      <c r="O305" s="1"/>
    </row>
    <row r="306" spans="1:15" ht="12.75" customHeight="1">
      <c r="A306" s="33">
        <v>296</v>
      </c>
      <c r="B306" s="53" t="s">
        <v>425</v>
      </c>
      <c r="C306" s="31">
        <v>138.25</v>
      </c>
      <c r="D306" s="36">
        <v>139.50333333333333</v>
      </c>
      <c r="E306" s="36">
        <v>135.74666666666667</v>
      </c>
      <c r="F306" s="36">
        <v>133.24333333333334</v>
      </c>
      <c r="G306" s="36">
        <v>129.48666666666668</v>
      </c>
      <c r="H306" s="36">
        <v>142.00666666666666</v>
      </c>
      <c r="I306" s="36">
        <v>145.76333333333332</v>
      </c>
      <c r="J306" s="36">
        <v>148.26666666666665</v>
      </c>
      <c r="K306" s="31">
        <v>143.26</v>
      </c>
      <c r="L306" s="31">
        <v>137</v>
      </c>
      <c r="M306" s="31">
        <v>39.851520000000001</v>
      </c>
      <c r="N306" s="1"/>
      <c r="O306" s="1"/>
    </row>
    <row r="307" spans="1:15" ht="12.75" customHeight="1">
      <c r="A307" s="33">
        <v>297</v>
      </c>
      <c r="B307" s="53" t="s">
        <v>278</v>
      </c>
      <c r="C307" s="31">
        <v>1079.55</v>
      </c>
      <c r="D307" s="36">
        <v>1097.55</v>
      </c>
      <c r="E307" s="36">
        <v>1058.1999999999998</v>
      </c>
      <c r="F307" s="36">
        <v>1036.8499999999999</v>
      </c>
      <c r="G307" s="36">
        <v>997.49999999999977</v>
      </c>
      <c r="H307" s="36">
        <v>1118.8999999999999</v>
      </c>
      <c r="I307" s="36">
        <v>1158.2499999999998</v>
      </c>
      <c r="J307" s="36">
        <v>1179.5999999999999</v>
      </c>
      <c r="K307" s="31">
        <v>1136.9000000000001</v>
      </c>
      <c r="L307" s="31">
        <v>1076.2</v>
      </c>
      <c r="M307" s="31">
        <v>33.434179999999998</v>
      </c>
      <c r="N307" s="1"/>
      <c r="O307" s="1"/>
    </row>
    <row r="308" spans="1:15" ht="12.75" customHeight="1">
      <c r="A308" s="33">
        <v>298</v>
      </c>
      <c r="B308" s="53" t="s">
        <v>279</v>
      </c>
      <c r="C308" s="31">
        <v>7795.3</v>
      </c>
      <c r="D308" s="36">
        <v>7846.75</v>
      </c>
      <c r="E308" s="36">
        <v>7698.55</v>
      </c>
      <c r="F308" s="36">
        <v>7601.8</v>
      </c>
      <c r="G308" s="36">
        <v>7453.6</v>
      </c>
      <c r="H308" s="36">
        <v>7943.5</v>
      </c>
      <c r="I308" s="36">
        <v>8091.7000000000007</v>
      </c>
      <c r="J308" s="36">
        <v>8188.45</v>
      </c>
      <c r="K308" s="31">
        <v>7994.95</v>
      </c>
      <c r="L308" s="31">
        <v>7750</v>
      </c>
      <c r="M308" s="31">
        <v>0.48520000000000002</v>
      </c>
      <c r="N308" s="1"/>
      <c r="O308" s="1"/>
    </row>
    <row r="309" spans="1:15" ht="12.75" customHeight="1">
      <c r="A309" s="33">
        <v>299</v>
      </c>
      <c r="B309" s="53" t="s">
        <v>868</v>
      </c>
      <c r="C309" s="31">
        <v>716.25</v>
      </c>
      <c r="D309" s="36">
        <v>723.41666666666663</v>
      </c>
      <c r="E309" s="36">
        <v>697.83333333333326</v>
      </c>
      <c r="F309" s="36">
        <v>679.41666666666663</v>
      </c>
      <c r="G309" s="36">
        <v>653.83333333333326</v>
      </c>
      <c r="H309" s="36">
        <v>741.83333333333326</v>
      </c>
      <c r="I309" s="36">
        <v>767.41666666666652</v>
      </c>
      <c r="J309" s="36">
        <v>785.83333333333326</v>
      </c>
      <c r="K309" s="31">
        <v>749</v>
      </c>
      <c r="L309" s="31">
        <v>705</v>
      </c>
      <c r="M309" s="31">
        <v>7.68947</v>
      </c>
      <c r="N309" s="1"/>
      <c r="O309" s="1"/>
    </row>
    <row r="310" spans="1:15" ht="12.75" customHeight="1">
      <c r="A310" s="33">
        <v>300</v>
      </c>
      <c r="B310" s="53" t="s">
        <v>165</v>
      </c>
      <c r="C310" s="31">
        <v>1910.75</v>
      </c>
      <c r="D310" s="36">
        <v>1928.75</v>
      </c>
      <c r="E310" s="36">
        <v>1883.5</v>
      </c>
      <c r="F310" s="36">
        <v>1856.25</v>
      </c>
      <c r="G310" s="36">
        <v>1811</v>
      </c>
      <c r="H310" s="36">
        <v>1956</v>
      </c>
      <c r="I310" s="36">
        <v>2001.25</v>
      </c>
      <c r="J310" s="36">
        <v>2028.5</v>
      </c>
      <c r="K310" s="31">
        <v>1974</v>
      </c>
      <c r="L310" s="31">
        <v>1901.5</v>
      </c>
      <c r="M310" s="31">
        <v>16.117719999999998</v>
      </c>
      <c r="N310" s="1"/>
      <c r="O310" s="1"/>
    </row>
    <row r="311" spans="1:15" ht="12.75" customHeight="1">
      <c r="A311" s="33">
        <v>301</v>
      </c>
      <c r="B311" s="53" t="s">
        <v>426</v>
      </c>
      <c r="C311" s="31">
        <v>98.84</v>
      </c>
      <c r="D311" s="36">
        <v>100.83666666666666</v>
      </c>
      <c r="E311" s="36">
        <v>96.173333333333318</v>
      </c>
      <c r="F311" s="36">
        <v>93.506666666666661</v>
      </c>
      <c r="G311" s="36">
        <v>88.84333333333332</v>
      </c>
      <c r="H311" s="36">
        <v>103.50333333333332</v>
      </c>
      <c r="I311" s="36">
        <v>108.16666666666664</v>
      </c>
      <c r="J311" s="36">
        <v>110.83333333333331</v>
      </c>
      <c r="K311" s="31">
        <v>105.5</v>
      </c>
      <c r="L311" s="31">
        <v>98.17</v>
      </c>
      <c r="M311" s="31">
        <v>198.43810999999999</v>
      </c>
      <c r="N311" s="1"/>
      <c r="O311" s="1"/>
    </row>
    <row r="312" spans="1:15" ht="12.75" customHeight="1">
      <c r="A312" s="33">
        <v>302</v>
      </c>
      <c r="B312" s="53" t="s">
        <v>178</v>
      </c>
      <c r="C312" s="31">
        <v>135673.29999999999</v>
      </c>
      <c r="D312" s="36">
        <v>136657.76666666666</v>
      </c>
      <c r="E312" s="36">
        <v>134315.53333333333</v>
      </c>
      <c r="F312" s="36">
        <v>132957.76666666666</v>
      </c>
      <c r="G312" s="36">
        <v>130615.53333333333</v>
      </c>
      <c r="H312" s="36">
        <v>138015.53333333333</v>
      </c>
      <c r="I312" s="36">
        <v>140357.76666666666</v>
      </c>
      <c r="J312" s="36">
        <v>141715.53333333333</v>
      </c>
      <c r="K312" s="31">
        <v>139000</v>
      </c>
      <c r="L312" s="31">
        <v>135300</v>
      </c>
      <c r="M312" s="31">
        <v>7.9170000000000004E-2</v>
      </c>
      <c r="N312" s="1"/>
      <c r="O312" s="1"/>
    </row>
    <row r="313" spans="1:15" ht="12.75" customHeight="1">
      <c r="A313" s="33">
        <v>303</v>
      </c>
      <c r="B313" s="53" t="s">
        <v>427</v>
      </c>
      <c r="C313" s="31">
        <v>1778.15</v>
      </c>
      <c r="D313" s="36">
        <v>1789.0666666666666</v>
      </c>
      <c r="E313" s="36">
        <v>1759.1333333333332</v>
      </c>
      <c r="F313" s="36">
        <v>1740.1166666666666</v>
      </c>
      <c r="G313" s="36">
        <v>1710.1833333333332</v>
      </c>
      <c r="H313" s="36">
        <v>1808.0833333333333</v>
      </c>
      <c r="I313" s="36">
        <v>1838.0166666666667</v>
      </c>
      <c r="J313" s="36">
        <v>1857.0333333333333</v>
      </c>
      <c r="K313" s="31">
        <v>1819</v>
      </c>
      <c r="L313" s="31">
        <v>1770.05</v>
      </c>
      <c r="M313" s="31">
        <v>1.6739900000000001</v>
      </c>
      <c r="N313" s="1"/>
      <c r="O313" s="1"/>
    </row>
    <row r="314" spans="1:15" ht="12.75" customHeight="1">
      <c r="A314" s="33">
        <v>304</v>
      </c>
      <c r="B314" s="53" t="s">
        <v>428</v>
      </c>
      <c r="C314" s="31">
        <v>1190.25</v>
      </c>
      <c r="D314" s="36">
        <v>1181.6000000000001</v>
      </c>
      <c r="E314" s="36">
        <v>1156.5500000000002</v>
      </c>
      <c r="F314" s="36">
        <v>1122.8500000000001</v>
      </c>
      <c r="G314" s="36">
        <v>1097.8000000000002</v>
      </c>
      <c r="H314" s="36">
        <v>1215.3000000000002</v>
      </c>
      <c r="I314" s="36">
        <v>1240.3499999999999</v>
      </c>
      <c r="J314" s="36">
        <v>1274.0500000000002</v>
      </c>
      <c r="K314" s="31">
        <v>1206.6500000000001</v>
      </c>
      <c r="L314" s="31">
        <v>1147.9000000000001</v>
      </c>
      <c r="M314" s="31">
        <v>30.062159999999999</v>
      </c>
      <c r="N314" s="1"/>
      <c r="O314" s="1"/>
    </row>
    <row r="315" spans="1:15" ht="12.75" customHeight="1">
      <c r="A315" s="33">
        <v>305</v>
      </c>
      <c r="B315" s="53" t="s">
        <v>175</v>
      </c>
      <c r="C315" s="31">
        <v>1767.9</v>
      </c>
      <c r="D315" s="36">
        <v>1793.3333333333333</v>
      </c>
      <c r="E315" s="36">
        <v>1732.6666666666665</v>
      </c>
      <c r="F315" s="36">
        <v>1697.4333333333332</v>
      </c>
      <c r="G315" s="36">
        <v>1636.7666666666664</v>
      </c>
      <c r="H315" s="36">
        <v>1828.5666666666666</v>
      </c>
      <c r="I315" s="36">
        <v>1889.2333333333331</v>
      </c>
      <c r="J315" s="36">
        <v>1924.4666666666667</v>
      </c>
      <c r="K315" s="31">
        <v>1854</v>
      </c>
      <c r="L315" s="31">
        <v>1758.1</v>
      </c>
      <c r="M315" s="31">
        <v>6.5135399999999999</v>
      </c>
      <c r="N315" s="1"/>
      <c r="O315" s="1"/>
    </row>
    <row r="316" spans="1:15" ht="12.75" customHeight="1">
      <c r="A316" s="33">
        <v>306</v>
      </c>
      <c r="B316" s="53" t="s">
        <v>869</v>
      </c>
      <c r="C316" s="31">
        <v>601.1</v>
      </c>
      <c r="D316" s="36">
        <v>609.03333333333342</v>
      </c>
      <c r="E316" s="36">
        <v>589.11666666666679</v>
      </c>
      <c r="F316" s="36">
        <v>577.13333333333333</v>
      </c>
      <c r="G316" s="36">
        <v>557.2166666666667</v>
      </c>
      <c r="H316" s="36">
        <v>621.01666666666688</v>
      </c>
      <c r="I316" s="36">
        <v>640.93333333333362</v>
      </c>
      <c r="J316" s="36">
        <v>652.91666666666697</v>
      </c>
      <c r="K316" s="31">
        <v>628.95000000000005</v>
      </c>
      <c r="L316" s="31">
        <v>597.04999999999995</v>
      </c>
      <c r="M316" s="31">
        <v>4.05741</v>
      </c>
      <c r="N316" s="1"/>
      <c r="O316" s="1"/>
    </row>
    <row r="317" spans="1:15" ht="12.75" customHeight="1">
      <c r="A317" s="33">
        <v>307</v>
      </c>
      <c r="B317" s="53" t="s">
        <v>167</v>
      </c>
      <c r="C317" s="31">
        <v>293.14999999999998</v>
      </c>
      <c r="D317" s="36">
        <v>294.8</v>
      </c>
      <c r="E317" s="36">
        <v>289.60000000000002</v>
      </c>
      <c r="F317" s="36">
        <v>286.05</v>
      </c>
      <c r="G317" s="36">
        <v>280.85000000000002</v>
      </c>
      <c r="H317" s="36">
        <v>298.35000000000002</v>
      </c>
      <c r="I317" s="36">
        <v>303.54999999999995</v>
      </c>
      <c r="J317" s="36">
        <v>307.10000000000002</v>
      </c>
      <c r="K317" s="31">
        <v>300</v>
      </c>
      <c r="L317" s="31">
        <v>291.25</v>
      </c>
      <c r="M317" s="31">
        <v>16.77721</v>
      </c>
      <c r="N317" s="1"/>
      <c r="O317" s="1"/>
    </row>
    <row r="318" spans="1:15" ht="12.75" customHeight="1">
      <c r="A318" s="33">
        <v>308</v>
      </c>
      <c r="B318" s="53" t="s">
        <v>166</v>
      </c>
      <c r="C318" s="31">
        <v>2632.95</v>
      </c>
      <c r="D318" s="36">
        <v>2669.1333333333332</v>
      </c>
      <c r="E318" s="36">
        <v>2589.5166666666664</v>
      </c>
      <c r="F318" s="36">
        <v>2546.083333333333</v>
      </c>
      <c r="G318" s="36">
        <v>2466.4666666666662</v>
      </c>
      <c r="H318" s="36">
        <v>2712.5666666666666</v>
      </c>
      <c r="I318" s="36">
        <v>2792.1833333333334</v>
      </c>
      <c r="J318" s="36">
        <v>2835.6166666666668</v>
      </c>
      <c r="K318" s="31">
        <v>2748.75</v>
      </c>
      <c r="L318" s="31">
        <v>2625.7</v>
      </c>
      <c r="M318" s="31">
        <v>30.692769999999999</v>
      </c>
      <c r="N318" s="1"/>
      <c r="O318" s="1"/>
    </row>
    <row r="319" spans="1:15" ht="12.75" customHeight="1">
      <c r="A319" s="33">
        <v>309</v>
      </c>
      <c r="B319" s="53" t="s">
        <v>429</v>
      </c>
      <c r="C319" s="31">
        <v>413.4</v>
      </c>
      <c r="D319" s="36">
        <v>419.41666666666669</v>
      </c>
      <c r="E319" s="36">
        <v>404.98333333333335</v>
      </c>
      <c r="F319" s="36">
        <v>396.56666666666666</v>
      </c>
      <c r="G319" s="36">
        <v>382.13333333333333</v>
      </c>
      <c r="H319" s="36">
        <v>427.83333333333337</v>
      </c>
      <c r="I319" s="36">
        <v>442.26666666666665</v>
      </c>
      <c r="J319" s="36">
        <v>450.68333333333339</v>
      </c>
      <c r="K319" s="31">
        <v>433.85</v>
      </c>
      <c r="L319" s="31">
        <v>411</v>
      </c>
      <c r="M319" s="31">
        <v>1.77616</v>
      </c>
      <c r="N319" s="1"/>
      <c r="O319" s="1"/>
    </row>
    <row r="320" spans="1:15" ht="12.75" customHeight="1">
      <c r="A320" s="33">
        <v>310</v>
      </c>
      <c r="B320" s="53" t="s">
        <v>430</v>
      </c>
      <c r="C320" s="31">
        <v>564.75</v>
      </c>
      <c r="D320" s="36">
        <v>572.44999999999993</v>
      </c>
      <c r="E320" s="36">
        <v>553.29999999999984</v>
      </c>
      <c r="F320" s="36">
        <v>541.84999999999991</v>
      </c>
      <c r="G320" s="36">
        <v>522.69999999999982</v>
      </c>
      <c r="H320" s="36">
        <v>583.89999999999986</v>
      </c>
      <c r="I320" s="36">
        <v>603.04999999999995</v>
      </c>
      <c r="J320" s="36">
        <v>614.49999999999989</v>
      </c>
      <c r="K320" s="31">
        <v>591.6</v>
      </c>
      <c r="L320" s="31">
        <v>561</v>
      </c>
      <c r="M320" s="31">
        <v>2.9716800000000001</v>
      </c>
      <c r="N320" s="1"/>
      <c r="O320" s="1"/>
    </row>
    <row r="321" spans="1:15" ht="12.75" customHeight="1">
      <c r="A321" s="33">
        <v>311</v>
      </c>
      <c r="B321" s="53" t="s">
        <v>168</v>
      </c>
      <c r="C321" s="31">
        <v>196.82</v>
      </c>
      <c r="D321" s="36">
        <v>199.81666666666669</v>
      </c>
      <c r="E321" s="36">
        <v>193.00333333333339</v>
      </c>
      <c r="F321" s="36">
        <v>189.1866666666667</v>
      </c>
      <c r="G321" s="36">
        <v>182.37333333333339</v>
      </c>
      <c r="H321" s="36">
        <v>203.63333333333338</v>
      </c>
      <c r="I321" s="36">
        <v>210.44666666666672</v>
      </c>
      <c r="J321" s="36">
        <v>214.26333333333338</v>
      </c>
      <c r="K321" s="31">
        <v>206.63</v>
      </c>
      <c r="L321" s="31">
        <v>196</v>
      </c>
      <c r="M321" s="31">
        <v>64.457400000000007</v>
      </c>
      <c r="N321" s="1"/>
      <c r="O321" s="1"/>
    </row>
    <row r="322" spans="1:15" ht="12.75" customHeight="1">
      <c r="A322" s="33">
        <v>312</v>
      </c>
      <c r="B322" s="53" t="s">
        <v>431</v>
      </c>
      <c r="C322" s="31">
        <v>198.89</v>
      </c>
      <c r="D322" s="36">
        <v>203.78666666666666</v>
      </c>
      <c r="E322" s="36">
        <v>192.98333333333332</v>
      </c>
      <c r="F322" s="36">
        <v>187.07666666666665</v>
      </c>
      <c r="G322" s="36">
        <v>176.27333333333331</v>
      </c>
      <c r="H322" s="36">
        <v>209.69333333333333</v>
      </c>
      <c r="I322" s="36">
        <v>220.49666666666667</v>
      </c>
      <c r="J322" s="36">
        <v>226.40333333333334</v>
      </c>
      <c r="K322" s="31">
        <v>214.59</v>
      </c>
      <c r="L322" s="31">
        <v>197.88</v>
      </c>
      <c r="M322" s="31">
        <v>61.45635</v>
      </c>
      <c r="N322" s="1"/>
      <c r="O322" s="1"/>
    </row>
    <row r="323" spans="1:15" ht="12.75" customHeight="1">
      <c r="A323" s="33">
        <v>313</v>
      </c>
      <c r="B323" s="53" t="s">
        <v>803</v>
      </c>
      <c r="C323" s="31">
        <v>2031.2</v>
      </c>
      <c r="D323" s="36">
        <v>2022.3999999999999</v>
      </c>
      <c r="E323" s="36">
        <v>2008.7999999999997</v>
      </c>
      <c r="F323" s="36">
        <v>1986.3999999999999</v>
      </c>
      <c r="G323" s="36">
        <v>1972.7999999999997</v>
      </c>
      <c r="H323" s="36">
        <v>2044.7999999999997</v>
      </c>
      <c r="I323" s="36">
        <v>2058.3999999999996</v>
      </c>
      <c r="J323" s="36">
        <v>2080.7999999999997</v>
      </c>
      <c r="K323" s="31">
        <v>2036</v>
      </c>
      <c r="L323" s="31">
        <v>2000</v>
      </c>
      <c r="M323" s="31">
        <v>8.3921299999999999</v>
      </c>
      <c r="N323" s="1"/>
      <c r="O323" s="1"/>
    </row>
    <row r="324" spans="1:15" ht="12.75" customHeight="1">
      <c r="A324" s="33">
        <v>314</v>
      </c>
      <c r="B324" s="53" t="s">
        <v>169</v>
      </c>
      <c r="C324" s="31">
        <v>628.5</v>
      </c>
      <c r="D324" s="36">
        <v>642.25</v>
      </c>
      <c r="E324" s="36">
        <v>612.5</v>
      </c>
      <c r="F324" s="36">
        <v>596.5</v>
      </c>
      <c r="G324" s="36">
        <v>566.75</v>
      </c>
      <c r="H324" s="36">
        <v>658.25</v>
      </c>
      <c r="I324" s="36">
        <v>688</v>
      </c>
      <c r="J324" s="36">
        <v>704</v>
      </c>
      <c r="K324" s="31">
        <v>672</v>
      </c>
      <c r="L324" s="31">
        <v>626.25</v>
      </c>
      <c r="M324" s="31">
        <v>60.604779999999998</v>
      </c>
      <c r="N324" s="1"/>
      <c r="O324" s="1"/>
    </row>
    <row r="325" spans="1:15" ht="12.75" customHeight="1">
      <c r="A325" s="33">
        <v>315</v>
      </c>
      <c r="B325" s="53" t="s">
        <v>170</v>
      </c>
      <c r="C325" s="31">
        <v>12131.1</v>
      </c>
      <c r="D325" s="36">
        <v>12265.333333333334</v>
      </c>
      <c r="E325" s="36">
        <v>11975.766666666668</v>
      </c>
      <c r="F325" s="36">
        <v>11820.433333333334</v>
      </c>
      <c r="G325" s="36">
        <v>11530.866666666669</v>
      </c>
      <c r="H325" s="36">
        <v>12420.666666666668</v>
      </c>
      <c r="I325" s="36">
        <v>12710.233333333334</v>
      </c>
      <c r="J325" s="36">
        <v>12865.566666666668</v>
      </c>
      <c r="K325" s="31">
        <v>12554.9</v>
      </c>
      <c r="L325" s="31">
        <v>12110</v>
      </c>
      <c r="M325" s="31">
        <v>6.2356499999999997</v>
      </c>
      <c r="N325" s="1"/>
      <c r="O325" s="1"/>
    </row>
    <row r="326" spans="1:15" ht="12.75" customHeight="1">
      <c r="A326" s="33">
        <v>316</v>
      </c>
      <c r="B326" s="53" t="s">
        <v>432</v>
      </c>
      <c r="C326" s="31">
        <v>2887.7</v>
      </c>
      <c r="D326" s="36">
        <v>2875.8000000000006</v>
      </c>
      <c r="E326" s="36">
        <v>2833.9500000000012</v>
      </c>
      <c r="F326" s="36">
        <v>2780.2000000000007</v>
      </c>
      <c r="G326" s="36">
        <v>2738.3500000000013</v>
      </c>
      <c r="H326" s="36">
        <v>2929.5500000000011</v>
      </c>
      <c r="I326" s="36">
        <v>2971.4000000000005</v>
      </c>
      <c r="J326" s="36">
        <v>3025.150000000001</v>
      </c>
      <c r="K326" s="31">
        <v>2917.65</v>
      </c>
      <c r="L326" s="31">
        <v>2822.05</v>
      </c>
      <c r="M326" s="31">
        <v>1.27746</v>
      </c>
      <c r="N326" s="1"/>
      <c r="O326" s="1"/>
    </row>
    <row r="327" spans="1:15" ht="12.75" customHeight="1">
      <c r="A327" s="33">
        <v>317</v>
      </c>
      <c r="B327" s="53" t="s">
        <v>174</v>
      </c>
      <c r="C327" s="31">
        <v>1059.05</v>
      </c>
      <c r="D327" s="36">
        <v>1065.8166666666666</v>
      </c>
      <c r="E327" s="36">
        <v>1046.7333333333331</v>
      </c>
      <c r="F327" s="36">
        <v>1034.4166666666665</v>
      </c>
      <c r="G327" s="36">
        <v>1015.333333333333</v>
      </c>
      <c r="H327" s="36">
        <v>1078.1333333333332</v>
      </c>
      <c r="I327" s="36">
        <v>1097.2166666666667</v>
      </c>
      <c r="J327" s="36">
        <v>1109.5333333333333</v>
      </c>
      <c r="K327" s="31">
        <v>1084.9000000000001</v>
      </c>
      <c r="L327" s="31">
        <v>1053.5</v>
      </c>
      <c r="M327" s="31">
        <v>3.5449799999999998</v>
      </c>
      <c r="N327" s="1"/>
      <c r="O327" s="1"/>
    </row>
    <row r="328" spans="1:15" ht="12.75" customHeight="1">
      <c r="A328" s="33">
        <v>318</v>
      </c>
      <c r="B328" s="53" t="s">
        <v>280</v>
      </c>
      <c r="C328" s="31">
        <v>863.5</v>
      </c>
      <c r="D328" s="36">
        <v>866.38333333333333</v>
      </c>
      <c r="E328" s="36">
        <v>853.2166666666667</v>
      </c>
      <c r="F328" s="36">
        <v>842.93333333333339</v>
      </c>
      <c r="G328" s="36">
        <v>829.76666666666677</v>
      </c>
      <c r="H328" s="36">
        <v>876.66666666666663</v>
      </c>
      <c r="I328" s="36">
        <v>889.83333333333337</v>
      </c>
      <c r="J328" s="36">
        <v>900.11666666666656</v>
      </c>
      <c r="K328" s="31">
        <v>879.55</v>
      </c>
      <c r="L328" s="31">
        <v>856.1</v>
      </c>
      <c r="M328" s="31">
        <v>17.197130000000001</v>
      </c>
      <c r="N328" s="1"/>
      <c r="O328" s="1"/>
    </row>
    <row r="329" spans="1:15" ht="12.75" customHeight="1">
      <c r="A329" s="33">
        <v>319</v>
      </c>
      <c r="B329" s="53" t="s">
        <v>433</v>
      </c>
      <c r="C329" s="31">
        <v>4641.25</v>
      </c>
      <c r="D329" s="36">
        <v>4754.7833333333338</v>
      </c>
      <c r="E329" s="36">
        <v>4511.5666666666675</v>
      </c>
      <c r="F329" s="36">
        <v>4381.8833333333341</v>
      </c>
      <c r="G329" s="36">
        <v>4138.6666666666679</v>
      </c>
      <c r="H329" s="36">
        <v>4884.4666666666672</v>
      </c>
      <c r="I329" s="36">
        <v>5127.6833333333325</v>
      </c>
      <c r="J329" s="36">
        <v>5257.3666666666668</v>
      </c>
      <c r="K329" s="31">
        <v>4998</v>
      </c>
      <c r="L329" s="31">
        <v>4625.1000000000004</v>
      </c>
      <c r="M329" s="31">
        <v>15.74403</v>
      </c>
      <c r="N329" s="1"/>
      <c r="O329" s="1"/>
    </row>
    <row r="330" spans="1:15" ht="12.75" customHeight="1">
      <c r="A330" s="33">
        <v>320</v>
      </c>
      <c r="B330" s="53" t="s">
        <v>434</v>
      </c>
      <c r="C330" s="31">
        <v>670.55</v>
      </c>
      <c r="D330" s="36">
        <v>669.19999999999993</v>
      </c>
      <c r="E330" s="36">
        <v>659.49999999999989</v>
      </c>
      <c r="F330" s="36">
        <v>648.44999999999993</v>
      </c>
      <c r="G330" s="36">
        <v>638.74999999999989</v>
      </c>
      <c r="H330" s="36">
        <v>680.24999999999989</v>
      </c>
      <c r="I330" s="36">
        <v>689.94999999999993</v>
      </c>
      <c r="J330" s="36">
        <v>700.99999999999989</v>
      </c>
      <c r="K330" s="31">
        <v>678.9</v>
      </c>
      <c r="L330" s="31">
        <v>658.15</v>
      </c>
      <c r="M330" s="31">
        <v>1.1274900000000001</v>
      </c>
      <c r="N330" s="1"/>
      <c r="O330" s="1"/>
    </row>
    <row r="331" spans="1:15" ht="12.75" customHeight="1">
      <c r="A331" s="33">
        <v>321</v>
      </c>
      <c r="B331" s="53" t="s">
        <v>435</v>
      </c>
      <c r="C331" s="31">
        <v>1308.1500000000001</v>
      </c>
      <c r="D331" s="36">
        <v>1318.3999999999999</v>
      </c>
      <c r="E331" s="36">
        <v>1289.7999999999997</v>
      </c>
      <c r="F331" s="36">
        <v>1271.4499999999998</v>
      </c>
      <c r="G331" s="36">
        <v>1242.8499999999997</v>
      </c>
      <c r="H331" s="36">
        <v>1336.7499999999998</v>
      </c>
      <c r="I331" s="36">
        <v>1365.3499999999997</v>
      </c>
      <c r="J331" s="36">
        <v>1383.6999999999998</v>
      </c>
      <c r="K331" s="31">
        <v>1347</v>
      </c>
      <c r="L331" s="31">
        <v>1300.05</v>
      </c>
      <c r="M331" s="31">
        <v>0.40894000000000003</v>
      </c>
      <c r="N331" s="1"/>
      <c r="O331" s="1"/>
    </row>
    <row r="332" spans="1:15" ht="12.75" customHeight="1">
      <c r="A332" s="33">
        <v>322</v>
      </c>
      <c r="B332" s="53" t="s">
        <v>173</v>
      </c>
      <c r="C332" s="31">
        <v>2040</v>
      </c>
      <c r="D332" s="36">
        <v>2059.8833333333332</v>
      </c>
      <c r="E332" s="36">
        <v>2013.7666666666664</v>
      </c>
      <c r="F332" s="36">
        <v>1987.5333333333333</v>
      </c>
      <c r="G332" s="36">
        <v>1941.4166666666665</v>
      </c>
      <c r="H332" s="36">
        <v>2086.1166666666663</v>
      </c>
      <c r="I332" s="36">
        <v>2132.2333333333331</v>
      </c>
      <c r="J332" s="36">
        <v>2158.4666666666662</v>
      </c>
      <c r="K332" s="31">
        <v>2106</v>
      </c>
      <c r="L332" s="31">
        <v>2033.65</v>
      </c>
      <c r="M332" s="31">
        <v>0.61156999999999995</v>
      </c>
      <c r="N332" s="1"/>
      <c r="O332" s="1"/>
    </row>
    <row r="333" spans="1:15" ht="12.75" customHeight="1">
      <c r="A333" s="33">
        <v>323</v>
      </c>
      <c r="B333" s="53" t="s">
        <v>802</v>
      </c>
      <c r="C333" s="31">
        <v>512.6</v>
      </c>
      <c r="D333" s="36">
        <v>512.11666666666667</v>
      </c>
      <c r="E333" s="36">
        <v>502.2833333333333</v>
      </c>
      <c r="F333" s="36">
        <v>491.96666666666664</v>
      </c>
      <c r="G333" s="36">
        <v>482.13333333333327</v>
      </c>
      <c r="H333" s="36">
        <v>522.43333333333339</v>
      </c>
      <c r="I333" s="36">
        <v>532.26666666666665</v>
      </c>
      <c r="J333" s="36">
        <v>542.58333333333337</v>
      </c>
      <c r="K333" s="31">
        <v>521.95000000000005</v>
      </c>
      <c r="L333" s="31">
        <v>501.8</v>
      </c>
      <c r="M333" s="31">
        <v>2.3587899999999999</v>
      </c>
      <c r="N333" s="1"/>
      <c r="O333" s="1"/>
    </row>
    <row r="334" spans="1:15" ht="12.75" customHeight="1">
      <c r="A334" s="33">
        <v>324</v>
      </c>
      <c r="B334" s="53" t="s">
        <v>281</v>
      </c>
      <c r="C334" s="31">
        <v>71.099999999999994</v>
      </c>
      <c r="D334" s="36">
        <v>71.39</v>
      </c>
      <c r="E334" s="36">
        <v>69.460000000000008</v>
      </c>
      <c r="F334" s="36">
        <v>67.820000000000007</v>
      </c>
      <c r="G334" s="36">
        <v>65.890000000000015</v>
      </c>
      <c r="H334" s="36">
        <v>73.03</v>
      </c>
      <c r="I334" s="36">
        <v>74.95999999999998</v>
      </c>
      <c r="J334" s="36">
        <v>76.599999999999994</v>
      </c>
      <c r="K334" s="31">
        <v>73.319999999999993</v>
      </c>
      <c r="L334" s="31">
        <v>69.75</v>
      </c>
      <c r="M334" s="31">
        <v>197.52298999999999</v>
      </c>
      <c r="N334" s="1"/>
      <c r="O334" s="1"/>
    </row>
    <row r="335" spans="1:15" ht="12.75" customHeight="1">
      <c r="A335" s="33">
        <v>325</v>
      </c>
      <c r="B335" s="53" t="s">
        <v>436</v>
      </c>
      <c r="C335" s="31">
        <v>590.79999999999995</v>
      </c>
      <c r="D335" s="36">
        <v>604.88333333333333</v>
      </c>
      <c r="E335" s="36">
        <v>572.76666666666665</v>
      </c>
      <c r="F335" s="36">
        <v>554.73333333333335</v>
      </c>
      <c r="G335" s="36">
        <v>522.61666666666667</v>
      </c>
      <c r="H335" s="36">
        <v>622.91666666666663</v>
      </c>
      <c r="I335" s="36">
        <v>655.03333333333319</v>
      </c>
      <c r="J335" s="36">
        <v>673.06666666666661</v>
      </c>
      <c r="K335" s="31">
        <v>637</v>
      </c>
      <c r="L335" s="31">
        <v>586.85</v>
      </c>
      <c r="M335" s="31">
        <v>8.56433</v>
      </c>
      <c r="N335" s="1"/>
      <c r="O335" s="1"/>
    </row>
    <row r="336" spans="1:15" ht="12.75" customHeight="1">
      <c r="A336" s="33">
        <v>326</v>
      </c>
      <c r="B336" s="53" t="s">
        <v>177</v>
      </c>
      <c r="C336" s="31">
        <v>2639.05</v>
      </c>
      <c r="D336" s="36">
        <v>2664.35</v>
      </c>
      <c r="E336" s="36">
        <v>2606.75</v>
      </c>
      <c r="F336" s="36">
        <v>2574.4500000000003</v>
      </c>
      <c r="G336" s="36">
        <v>2516.8500000000004</v>
      </c>
      <c r="H336" s="36">
        <v>2696.6499999999996</v>
      </c>
      <c r="I336" s="36">
        <v>2754.2499999999991</v>
      </c>
      <c r="J336" s="36">
        <v>2786.5499999999993</v>
      </c>
      <c r="K336" s="31">
        <v>2721.95</v>
      </c>
      <c r="L336" s="31">
        <v>2632.05</v>
      </c>
      <c r="M336" s="31">
        <v>9.3749599999999997</v>
      </c>
      <c r="N336" s="1"/>
      <c r="O336" s="1"/>
    </row>
    <row r="337" spans="1:15" ht="12.75" customHeight="1">
      <c r="A337" s="33">
        <v>327</v>
      </c>
      <c r="B337" s="53" t="s">
        <v>172</v>
      </c>
      <c r="C337" s="31">
        <v>4148.6499999999996</v>
      </c>
      <c r="D337" s="36">
        <v>4194.166666666667</v>
      </c>
      <c r="E337" s="36">
        <v>4084.5333333333338</v>
      </c>
      <c r="F337" s="36">
        <v>4020.416666666667</v>
      </c>
      <c r="G337" s="36">
        <v>3910.7833333333338</v>
      </c>
      <c r="H337" s="36">
        <v>4258.2833333333338</v>
      </c>
      <c r="I337" s="36">
        <v>4367.916666666667</v>
      </c>
      <c r="J337" s="36">
        <v>4432.0333333333338</v>
      </c>
      <c r="K337" s="31">
        <v>4303.8</v>
      </c>
      <c r="L337" s="31">
        <v>4130.05</v>
      </c>
      <c r="M337" s="31">
        <v>3.4624799999999998</v>
      </c>
      <c r="N337" s="1"/>
      <c r="O337" s="1"/>
    </row>
    <row r="338" spans="1:15" ht="12.75" customHeight="1">
      <c r="A338" s="33">
        <v>328</v>
      </c>
      <c r="B338" s="53" t="s">
        <v>179</v>
      </c>
      <c r="C338" s="31">
        <v>1787.95</v>
      </c>
      <c r="D338" s="36">
        <v>1765.9833333333333</v>
      </c>
      <c r="E338" s="36">
        <v>1691.9666666666667</v>
      </c>
      <c r="F338" s="36">
        <v>1595.9833333333333</v>
      </c>
      <c r="G338" s="36">
        <v>1521.9666666666667</v>
      </c>
      <c r="H338" s="36">
        <v>1861.9666666666667</v>
      </c>
      <c r="I338" s="36">
        <v>1935.9833333333336</v>
      </c>
      <c r="J338" s="36">
        <v>2031.9666666666667</v>
      </c>
      <c r="K338" s="31">
        <v>1840</v>
      </c>
      <c r="L338" s="31">
        <v>1670</v>
      </c>
      <c r="M338" s="31">
        <v>8.2831200000000003</v>
      </c>
      <c r="N338" s="1"/>
      <c r="O338" s="1"/>
    </row>
    <row r="339" spans="1:15" ht="12.75" customHeight="1">
      <c r="A339" s="33">
        <v>329</v>
      </c>
      <c r="B339" s="53" t="s">
        <v>437</v>
      </c>
      <c r="C339" s="31">
        <v>1351.65</v>
      </c>
      <c r="D339" s="36">
        <v>1347.5000000000002</v>
      </c>
      <c r="E339" s="36">
        <v>1326.3000000000004</v>
      </c>
      <c r="F339" s="36">
        <v>1300.9500000000003</v>
      </c>
      <c r="G339" s="36">
        <v>1279.7500000000005</v>
      </c>
      <c r="H339" s="36">
        <v>1372.8500000000004</v>
      </c>
      <c r="I339" s="36">
        <v>1394.0500000000002</v>
      </c>
      <c r="J339" s="36">
        <v>1419.4000000000003</v>
      </c>
      <c r="K339" s="31">
        <v>1368.7</v>
      </c>
      <c r="L339" s="31">
        <v>1322.15</v>
      </c>
      <c r="M339" s="31">
        <v>8.7515499999999999</v>
      </c>
      <c r="N339" s="1"/>
      <c r="O339" s="1"/>
    </row>
    <row r="340" spans="1:15" ht="12.75" customHeight="1">
      <c r="A340" s="33">
        <v>330</v>
      </c>
      <c r="B340" s="53" t="s">
        <v>438</v>
      </c>
      <c r="C340" s="31">
        <v>163.79</v>
      </c>
      <c r="D340" s="36">
        <v>167.21333333333334</v>
      </c>
      <c r="E340" s="36">
        <v>159.57666666666668</v>
      </c>
      <c r="F340" s="36">
        <v>155.36333333333334</v>
      </c>
      <c r="G340" s="36">
        <v>147.72666666666669</v>
      </c>
      <c r="H340" s="36">
        <v>171.42666666666668</v>
      </c>
      <c r="I340" s="36">
        <v>179.06333333333333</v>
      </c>
      <c r="J340" s="36">
        <v>183.27666666666667</v>
      </c>
      <c r="K340" s="31">
        <v>174.85</v>
      </c>
      <c r="L340" s="31">
        <v>163</v>
      </c>
      <c r="M340" s="31">
        <v>175.79490000000001</v>
      </c>
      <c r="N340" s="1"/>
      <c r="O340" s="1"/>
    </row>
    <row r="341" spans="1:15" ht="12.75" customHeight="1">
      <c r="A341" s="33">
        <v>331</v>
      </c>
      <c r="B341" s="53" t="s">
        <v>439</v>
      </c>
      <c r="C341" s="31">
        <v>311.14999999999998</v>
      </c>
      <c r="D341" s="36">
        <v>317.84999999999997</v>
      </c>
      <c r="E341" s="36">
        <v>302.59999999999991</v>
      </c>
      <c r="F341" s="36">
        <v>294.04999999999995</v>
      </c>
      <c r="G341" s="36">
        <v>278.7999999999999</v>
      </c>
      <c r="H341" s="36">
        <v>326.39999999999992</v>
      </c>
      <c r="I341" s="36">
        <v>341.65000000000003</v>
      </c>
      <c r="J341" s="36">
        <v>350.19999999999993</v>
      </c>
      <c r="K341" s="31">
        <v>333.1</v>
      </c>
      <c r="L341" s="31">
        <v>309.3</v>
      </c>
      <c r="M341" s="31">
        <v>99.221630000000005</v>
      </c>
      <c r="N341" s="1"/>
      <c r="O341" s="1"/>
    </row>
    <row r="342" spans="1:15" ht="12.75" customHeight="1">
      <c r="A342" s="33">
        <v>332</v>
      </c>
      <c r="B342" s="53" t="s">
        <v>440</v>
      </c>
      <c r="C342" s="31">
        <v>97.81</v>
      </c>
      <c r="D342" s="36">
        <v>98.910000000000011</v>
      </c>
      <c r="E342" s="36">
        <v>96.320000000000022</v>
      </c>
      <c r="F342" s="36">
        <v>94.830000000000013</v>
      </c>
      <c r="G342" s="36">
        <v>92.240000000000023</v>
      </c>
      <c r="H342" s="36">
        <v>100.40000000000002</v>
      </c>
      <c r="I342" s="36">
        <v>102.99000000000002</v>
      </c>
      <c r="J342" s="36">
        <v>104.48000000000002</v>
      </c>
      <c r="K342" s="31">
        <v>101.5</v>
      </c>
      <c r="L342" s="31">
        <v>97.42</v>
      </c>
      <c r="M342" s="31">
        <v>365.52604000000002</v>
      </c>
      <c r="N342" s="1"/>
      <c r="O342" s="1"/>
    </row>
    <row r="343" spans="1:15" ht="12.75" customHeight="1">
      <c r="A343" s="33">
        <v>333</v>
      </c>
      <c r="B343" s="53" t="s">
        <v>441</v>
      </c>
      <c r="C343" s="31">
        <v>254.35</v>
      </c>
      <c r="D343" s="36">
        <v>261.2166666666667</v>
      </c>
      <c r="E343" s="36">
        <v>246.43333333333339</v>
      </c>
      <c r="F343" s="36">
        <v>238.51666666666671</v>
      </c>
      <c r="G343" s="36">
        <v>223.73333333333341</v>
      </c>
      <c r="H343" s="36">
        <v>269.13333333333338</v>
      </c>
      <c r="I343" s="36">
        <v>283.91666666666669</v>
      </c>
      <c r="J343" s="36">
        <v>291.83333333333337</v>
      </c>
      <c r="K343" s="31">
        <v>276</v>
      </c>
      <c r="L343" s="31">
        <v>253.3</v>
      </c>
      <c r="M343" s="31">
        <v>45.831510000000002</v>
      </c>
      <c r="N343" s="1"/>
      <c r="O343" s="1"/>
    </row>
    <row r="344" spans="1:15" ht="12.75" customHeight="1">
      <c r="A344" s="33">
        <v>334</v>
      </c>
      <c r="B344" s="53" t="s">
        <v>184</v>
      </c>
      <c r="C344" s="31">
        <v>222.74</v>
      </c>
      <c r="D344" s="36">
        <v>225.36</v>
      </c>
      <c r="E344" s="36">
        <v>219.24000000000004</v>
      </c>
      <c r="F344" s="36">
        <v>215.74000000000004</v>
      </c>
      <c r="G344" s="36">
        <v>209.62000000000006</v>
      </c>
      <c r="H344" s="36">
        <v>228.86</v>
      </c>
      <c r="I344" s="36">
        <v>234.98000000000002</v>
      </c>
      <c r="J344" s="36">
        <v>238.48</v>
      </c>
      <c r="K344" s="31">
        <v>231.48</v>
      </c>
      <c r="L344" s="31">
        <v>221.86</v>
      </c>
      <c r="M344" s="31">
        <v>61.099789999999999</v>
      </c>
      <c r="N344" s="1"/>
      <c r="O344" s="1"/>
    </row>
    <row r="345" spans="1:15" ht="12.75" customHeight="1">
      <c r="A345" s="33">
        <v>335</v>
      </c>
      <c r="B345" s="53" t="s">
        <v>800</v>
      </c>
      <c r="C345" s="31">
        <v>55.99</v>
      </c>
      <c r="D345" s="36">
        <v>55.430000000000007</v>
      </c>
      <c r="E345" s="36">
        <v>54.610000000000014</v>
      </c>
      <c r="F345" s="36">
        <v>53.230000000000004</v>
      </c>
      <c r="G345" s="36">
        <v>52.410000000000011</v>
      </c>
      <c r="H345" s="36">
        <v>56.810000000000016</v>
      </c>
      <c r="I345" s="36">
        <v>57.63000000000001</v>
      </c>
      <c r="J345" s="36">
        <v>59.010000000000019</v>
      </c>
      <c r="K345" s="31">
        <v>56.25</v>
      </c>
      <c r="L345" s="31">
        <v>54.05</v>
      </c>
      <c r="M345" s="31">
        <v>92.619600000000005</v>
      </c>
      <c r="N345" s="1"/>
      <c r="O345" s="1"/>
    </row>
    <row r="346" spans="1:15" ht="12.75" customHeight="1">
      <c r="A346" s="33">
        <v>336</v>
      </c>
      <c r="B346" s="53" t="s">
        <v>186</v>
      </c>
      <c r="C346" s="31">
        <v>415</v>
      </c>
      <c r="D346" s="36">
        <v>417.73333333333335</v>
      </c>
      <c r="E346" s="36">
        <v>410.51666666666671</v>
      </c>
      <c r="F346" s="36">
        <v>406.03333333333336</v>
      </c>
      <c r="G346" s="36">
        <v>398.81666666666672</v>
      </c>
      <c r="H346" s="36">
        <v>422.2166666666667</v>
      </c>
      <c r="I346" s="36">
        <v>429.43333333333339</v>
      </c>
      <c r="J346" s="36">
        <v>433.91666666666669</v>
      </c>
      <c r="K346" s="31">
        <v>424.95</v>
      </c>
      <c r="L346" s="31">
        <v>413.25</v>
      </c>
      <c r="M346" s="31">
        <v>182.30579</v>
      </c>
      <c r="N346" s="1"/>
      <c r="O346" s="1"/>
    </row>
    <row r="347" spans="1:15" ht="12.75" customHeight="1">
      <c r="A347" s="33">
        <v>337</v>
      </c>
      <c r="B347" s="53" t="s">
        <v>443</v>
      </c>
      <c r="C347" s="31">
        <v>1218.45</v>
      </c>
      <c r="D347" s="36">
        <v>1228.1666666666667</v>
      </c>
      <c r="E347" s="36">
        <v>1202.3333333333335</v>
      </c>
      <c r="F347" s="36">
        <v>1186.2166666666667</v>
      </c>
      <c r="G347" s="36">
        <v>1160.3833333333334</v>
      </c>
      <c r="H347" s="36">
        <v>1244.2833333333335</v>
      </c>
      <c r="I347" s="36">
        <v>1270.116666666667</v>
      </c>
      <c r="J347" s="36">
        <v>1286.2333333333336</v>
      </c>
      <c r="K347" s="31">
        <v>1254</v>
      </c>
      <c r="L347" s="31">
        <v>1212.05</v>
      </c>
      <c r="M347" s="31">
        <v>2.4846300000000001</v>
      </c>
      <c r="N347" s="1"/>
      <c r="O347" s="1"/>
    </row>
    <row r="348" spans="1:15" ht="12.75" customHeight="1">
      <c r="A348" s="33">
        <v>338</v>
      </c>
      <c r="B348" s="53" t="s">
        <v>180</v>
      </c>
      <c r="C348" s="31">
        <v>172.62</v>
      </c>
      <c r="D348" s="36">
        <v>174.42333333333332</v>
      </c>
      <c r="E348" s="36">
        <v>170.24666666666664</v>
      </c>
      <c r="F348" s="36">
        <v>167.87333333333333</v>
      </c>
      <c r="G348" s="36">
        <v>163.69666666666666</v>
      </c>
      <c r="H348" s="36">
        <v>176.79666666666662</v>
      </c>
      <c r="I348" s="36">
        <v>180.9733333333333</v>
      </c>
      <c r="J348" s="36">
        <v>183.34666666666661</v>
      </c>
      <c r="K348" s="31">
        <v>178.6</v>
      </c>
      <c r="L348" s="31">
        <v>172.05</v>
      </c>
      <c r="M348" s="31">
        <v>89.165319999999994</v>
      </c>
      <c r="N348" s="1"/>
      <c r="O348" s="1"/>
    </row>
    <row r="349" spans="1:15" ht="12.75" customHeight="1">
      <c r="A349" s="33">
        <v>339</v>
      </c>
      <c r="B349" s="53" t="s">
        <v>182</v>
      </c>
      <c r="C349" s="31">
        <v>3466</v>
      </c>
      <c r="D349" s="36">
        <v>3503.1833333333329</v>
      </c>
      <c r="E349" s="36">
        <v>3414.4166666666661</v>
      </c>
      <c r="F349" s="36">
        <v>3362.833333333333</v>
      </c>
      <c r="G349" s="36">
        <v>3274.0666666666662</v>
      </c>
      <c r="H349" s="36">
        <v>3554.766666666666</v>
      </c>
      <c r="I349" s="36">
        <v>3643.5333333333333</v>
      </c>
      <c r="J349" s="36">
        <v>3695.1166666666659</v>
      </c>
      <c r="K349" s="31">
        <v>3591.95</v>
      </c>
      <c r="L349" s="31">
        <v>3451.6</v>
      </c>
      <c r="M349" s="31">
        <v>2.8580899999999998</v>
      </c>
      <c r="N349" s="1"/>
      <c r="O349" s="1"/>
    </row>
    <row r="350" spans="1:15" ht="12.75" customHeight="1">
      <c r="A350" s="33">
        <v>340</v>
      </c>
      <c r="B350" s="53" t="s">
        <v>183</v>
      </c>
      <c r="C350" s="31">
        <v>2508.5</v>
      </c>
      <c r="D350" s="36">
        <v>2512.5</v>
      </c>
      <c r="E350" s="36">
        <v>2497</v>
      </c>
      <c r="F350" s="36">
        <v>2485.5</v>
      </c>
      <c r="G350" s="36">
        <v>2470</v>
      </c>
      <c r="H350" s="36">
        <v>2524</v>
      </c>
      <c r="I350" s="36">
        <v>2539.5</v>
      </c>
      <c r="J350" s="36">
        <v>2551</v>
      </c>
      <c r="K350" s="31">
        <v>2528</v>
      </c>
      <c r="L350" s="31">
        <v>2501</v>
      </c>
      <c r="M350" s="31">
        <v>9.4943100000000005</v>
      </c>
      <c r="N350" s="1"/>
      <c r="O350" s="1"/>
    </row>
    <row r="351" spans="1:15" ht="12.75" customHeight="1">
      <c r="A351" s="33">
        <v>341</v>
      </c>
      <c r="B351" s="53" t="s">
        <v>444</v>
      </c>
      <c r="C351" s="31">
        <v>93.98</v>
      </c>
      <c r="D351" s="36">
        <v>93.063333333333333</v>
      </c>
      <c r="E351" s="36">
        <v>89.61666666666666</v>
      </c>
      <c r="F351" s="36">
        <v>85.25333333333333</v>
      </c>
      <c r="G351" s="36">
        <v>81.806666666666658</v>
      </c>
      <c r="H351" s="36">
        <v>97.426666666666662</v>
      </c>
      <c r="I351" s="36">
        <v>100.87333333333332</v>
      </c>
      <c r="J351" s="36">
        <v>105.23666666666666</v>
      </c>
      <c r="K351" s="31">
        <v>96.51</v>
      </c>
      <c r="L351" s="31">
        <v>88.7</v>
      </c>
      <c r="M351" s="31">
        <v>81.035089999999997</v>
      </c>
      <c r="N351" s="1"/>
      <c r="O351" s="1"/>
    </row>
    <row r="352" spans="1:15" ht="12.75" customHeight="1">
      <c r="A352" s="33">
        <v>342</v>
      </c>
      <c r="B352" s="53" t="s">
        <v>282</v>
      </c>
      <c r="C352" s="31">
        <v>601.25</v>
      </c>
      <c r="D352" s="36">
        <v>607.41666666666663</v>
      </c>
      <c r="E352" s="36">
        <v>590.83333333333326</v>
      </c>
      <c r="F352" s="36">
        <v>580.41666666666663</v>
      </c>
      <c r="G352" s="36">
        <v>563.83333333333326</v>
      </c>
      <c r="H352" s="36">
        <v>617.83333333333326</v>
      </c>
      <c r="I352" s="36">
        <v>634.41666666666652</v>
      </c>
      <c r="J352" s="36">
        <v>644.83333333333326</v>
      </c>
      <c r="K352" s="31">
        <v>624</v>
      </c>
      <c r="L352" s="31">
        <v>597</v>
      </c>
      <c r="M352" s="31">
        <v>6.3550800000000001</v>
      </c>
      <c r="N352" s="1"/>
      <c r="O352" s="1"/>
    </row>
    <row r="353" spans="1:15" ht="12.75" customHeight="1">
      <c r="A353" s="33">
        <v>343</v>
      </c>
      <c r="B353" s="53" t="s">
        <v>870</v>
      </c>
      <c r="C353" s="31">
        <v>5816.55</v>
      </c>
      <c r="D353" s="36">
        <v>5971.8499999999995</v>
      </c>
      <c r="E353" s="36">
        <v>5644.6999999999989</v>
      </c>
      <c r="F353" s="36">
        <v>5472.8499999999995</v>
      </c>
      <c r="G353" s="36">
        <v>5145.6999999999989</v>
      </c>
      <c r="H353" s="36">
        <v>6143.6999999999989</v>
      </c>
      <c r="I353" s="36">
        <v>6470.8499999999985</v>
      </c>
      <c r="J353" s="36">
        <v>6642.6999999999989</v>
      </c>
      <c r="K353" s="31">
        <v>6299</v>
      </c>
      <c r="L353" s="31">
        <v>5800</v>
      </c>
      <c r="M353" s="31">
        <v>0.85348000000000002</v>
      </c>
      <c r="N353" s="1"/>
      <c r="O353" s="1"/>
    </row>
    <row r="354" spans="1:15" ht="12.75" customHeight="1">
      <c r="A354" s="33">
        <v>344</v>
      </c>
      <c r="B354" s="53" t="s">
        <v>445</v>
      </c>
      <c r="C354" s="31">
        <v>326.95</v>
      </c>
      <c r="D354" s="36">
        <v>329.7</v>
      </c>
      <c r="E354" s="36">
        <v>322.39999999999998</v>
      </c>
      <c r="F354" s="36">
        <v>317.84999999999997</v>
      </c>
      <c r="G354" s="36">
        <v>310.54999999999995</v>
      </c>
      <c r="H354" s="36">
        <v>334.25</v>
      </c>
      <c r="I354" s="36">
        <v>341.55000000000007</v>
      </c>
      <c r="J354" s="36">
        <v>346.1</v>
      </c>
      <c r="K354" s="31">
        <v>337</v>
      </c>
      <c r="L354" s="31">
        <v>325.14999999999998</v>
      </c>
      <c r="M354" s="31">
        <v>2.3927999999999998</v>
      </c>
      <c r="N354" s="1"/>
      <c r="O354" s="1"/>
    </row>
    <row r="355" spans="1:15" ht="12.75" customHeight="1">
      <c r="A355" s="33">
        <v>345</v>
      </c>
      <c r="B355" s="53" t="s">
        <v>187</v>
      </c>
      <c r="C355" s="31">
        <v>1716.1</v>
      </c>
      <c r="D355" s="36">
        <v>1733.9833333333333</v>
      </c>
      <c r="E355" s="36">
        <v>1692.9666666666667</v>
      </c>
      <c r="F355" s="36">
        <v>1669.8333333333333</v>
      </c>
      <c r="G355" s="36">
        <v>1628.8166666666666</v>
      </c>
      <c r="H355" s="36">
        <v>1757.1166666666668</v>
      </c>
      <c r="I355" s="36">
        <v>1798.1333333333337</v>
      </c>
      <c r="J355" s="36">
        <v>1821.2666666666669</v>
      </c>
      <c r="K355" s="31">
        <v>1775</v>
      </c>
      <c r="L355" s="31">
        <v>1710.85</v>
      </c>
      <c r="M355" s="31">
        <v>11.06701</v>
      </c>
      <c r="N355" s="1"/>
      <c r="O355" s="1"/>
    </row>
    <row r="356" spans="1:15" ht="12.75" customHeight="1">
      <c r="A356" s="33">
        <v>346</v>
      </c>
      <c r="B356" s="53" t="s">
        <v>189</v>
      </c>
      <c r="C356" s="31">
        <v>306.10000000000002</v>
      </c>
      <c r="D356" s="36">
        <v>311.23333333333329</v>
      </c>
      <c r="E356" s="36">
        <v>300.01666666666659</v>
      </c>
      <c r="F356" s="36">
        <v>293.93333333333328</v>
      </c>
      <c r="G356" s="36">
        <v>282.71666666666658</v>
      </c>
      <c r="H356" s="36">
        <v>317.31666666666661</v>
      </c>
      <c r="I356" s="36">
        <v>328.5333333333333</v>
      </c>
      <c r="J356" s="36">
        <v>334.61666666666662</v>
      </c>
      <c r="K356" s="31">
        <v>322.45</v>
      </c>
      <c r="L356" s="31">
        <v>305.14999999999998</v>
      </c>
      <c r="M356" s="31">
        <v>283.86635999999999</v>
      </c>
      <c r="N356" s="1"/>
      <c r="O356" s="1"/>
    </row>
    <row r="357" spans="1:15" ht="12.75" customHeight="1">
      <c r="A357" s="33">
        <v>347</v>
      </c>
      <c r="B357" s="53" t="s">
        <v>283</v>
      </c>
      <c r="C357" s="31">
        <v>571.29999999999995</v>
      </c>
      <c r="D357" s="36">
        <v>577.63333333333333</v>
      </c>
      <c r="E357" s="36">
        <v>563.76666666666665</v>
      </c>
      <c r="F357" s="36">
        <v>556.23333333333335</v>
      </c>
      <c r="G357" s="36">
        <v>542.36666666666667</v>
      </c>
      <c r="H357" s="36">
        <v>585.16666666666663</v>
      </c>
      <c r="I357" s="36">
        <v>599.03333333333319</v>
      </c>
      <c r="J357" s="36">
        <v>606.56666666666661</v>
      </c>
      <c r="K357" s="31">
        <v>591.5</v>
      </c>
      <c r="L357" s="31">
        <v>570.1</v>
      </c>
      <c r="M357" s="31">
        <v>54.091729999999998</v>
      </c>
      <c r="N357" s="1"/>
      <c r="O357" s="1"/>
    </row>
    <row r="358" spans="1:15" ht="12.75" customHeight="1">
      <c r="A358" s="33">
        <v>348</v>
      </c>
      <c r="B358" s="53" t="s">
        <v>446</v>
      </c>
      <c r="C358" s="31">
        <v>1557.45</v>
      </c>
      <c r="D358" s="36">
        <v>1579.2166666666665</v>
      </c>
      <c r="E358" s="36">
        <v>1528.7333333333329</v>
      </c>
      <c r="F358" s="36">
        <v>1500.0166666666664</v>
      </c>
      <c r="G358" s="36">
        <v>1449.5333333333328</v>
      </c>
      <c r="H358" s="36">
        <v>1607.9333333333329</v>
      </c>
      <c r="I358" s="36">
        <v>1658.4166666666665</v>
      </c>
      <c r="J358" s="36">
        <v>1687.133333333333</v>
      </c>
      <c r="K358" s="31">
        <v>1629.7</v>
      </c>
      <c r="L358" s="31">
        <v>1550.5</v>
      </c>
      <c r="M358" s="31">
        <v>6.8733000000000004</v>
      </c>
      <c r="N358" s="1"/>
      <c r="O358" s="1"/>
    </row>
    <row r="359" spans="1:15" ht="12.75" customHeight="1">
      <c r="A359" s="33">
        <v>349</v>
      </c>
      <c r="B359" s="53" t="s">
        <v>284</v>
      </c>
      <c r="C359" s="31">
        <v>488.1</v>
      </c>
      <c r="D359" s="36">
        <v>497.40000000000003</v>
      </c>
      <c r="E359" s="36">
        <v>472.80000000000007</v>
      </c>
      <c r="F359" s="36">
        <v>457.50000000000006</v>
      </c>
      <c r="G359" s="36">
        <v>432.90000000000009</v>
      </c>
      <c r="H359" s="36">
        <v>512.70000000000005</v>
      </c>
      <c r="I359" s="36">
        <v>537.30000000000007</v>
      </c>
      <c r="J359" s="36">
        <v>552.6</v>
      </c>
      <c r="K359" s="31">
        <v>522</v>
      </c>
      <c r="L359" s="31">
        <v>482.1</v>
      </c>
      <c r="M359" s="31">
        <v>56.88494</v>
      </c>
      <c r="N359" s="1"/>
      <c r="O359" s="1"/>
    </row>
    <row r="360" spans="1:15" ht="12.75" customHeight="1">
      <c r="A360" s="33">
        <v>350</v>
      </c>
      <c r="B360" s="53" t="s">
        <v>188</v>
      </c>
      <c r="C360" s="31">
        <v>9799.25</v>
      </c>
      <c r="D360" s="36">
        <v>9944.9333333333325</v>
      </c>
      <c r="E360" s="36">
        <v>9613.116666666665</v>
      </c>
      <c r="F360" s="36">
        <v>9426.9833333333318</v>
      </c>
      <c r="G360" s="36">
        <v>9095.1666666666642</v>
      </c>
      <c r="H360" s="36">
        <v>10131.066666666666</v>
      </c>
      <c r="I360" s="36">
        <v>10462.883333333335</v>
      </c>
      <c r="J360" s="36">
        <v>10649.016666666666</v>
      </c>
      <c r="K360" s="31">
        <v>10276.75</v>
      </c>
      <c r="L360" s="31">
        <v>9758.7999999999993</v>
      </c>
      <c r="M360" s="31">
        <v>1.9228499999999999</v>
      </c>
      <c r="N360" s="1"/>
      <c r="O360" s="1"/>
    </row>
    <row r="361" spans="1:15" ht="12.75" customHeight="1">
      <c r="A361" s="33">
        <v>351</v>
      </c>
      <c r="B361" s="53" t="s">
        <v>285</v>
      </c>
      <c r="C361" s="31">
        <v>1434.85</v>
      </c>
      <c r="D361" s="36">
        <v>1459.6166666666668</v>
      </c>
      <c r="E361" s="36">
        <v>1391.2333333333336</v>
      </c>
      <c r="F361" s="36">
        <v>1347.6166666666668</v>
      </c>
      <c r="G361" s="36">
        <v>1279.2333333333336</v>
      </c>
      <c r="H361" s="36">
        <v>1503.2333333333336</v>
      </c>
      <c r="I361" s="36">
        <v>1571.6166666666668</v>
      </c>
      <c r="J361" s="36">
        <v>1615.2333333333336</v>
      </c>
      <c r="K361" s="31">
        <v>1528</v>
      </c>
      <c r="L361" s="31">
        <v>1416</v>
      </c>
      <c r="M361" s="31">
        <v>10.62147</v>
      </c>
      <c r="N361" s="1"/>
      <c r="O361" s="1"/>
    </row>
    <row r="362" spans="1:15" ht="12.75" customHeight="1">
      <c r="A362" s="33">
        <v>352</v>
      </c>
      <c r="B362" s="53" t="s">
        <v>447</v>
      </c>
      <c r="C362" s="31">
        <v>385.35</v>
      </c>
      <c r="D362" s="36">
        <v>394.15000000000003</v>
      </c>
      <c r="E362" s="36">
        <v>368.45000000000005</v>
      </c>
      <c r="F362" s="36">
        <v>351.55</v>
      </c>
      <c r="G362" s="36">
        <v>325.85000000000002</v>
      </c>
      <c r="H362" s="36">
        <v>411.05000000000007</v>
      </c>
      <c r="I362" s="36">
        <v>436.75</v>
      </c>
      <c r="J362" s="36">
        <v>453.65000000000009</v>
      </c>
      <c r="K362" s="31">
        <v>419.85</v>
      </c>
      <c r="L362" s="31">
        <v>377.25</v>
      </c>
      <c r="M362" s="31">
        <v>312.80502000000001</v>
      </c>
      <c r="N362" s="1"/>
      <c r="O362" s="1"/>
    </row>
    <row r="363" spans="1:15" ht="12.75" customHeight="1">
      <c r="A363" s="33">
        <v>353</v>
      </c>
      <c r="B363" s="53" t="s">
        <v>196</v>
      </c>
      <c r="C363" s="31">
        <v>4264.75</v>
      </c>
      <c r="D363" s="36">
        <v>4272.6833333333334</v>
      </c>
      <c r="E363" s="36">
        <v>4216.2666666666664</v>
      </c>
      <c r="F363" s="36">
        <v>4167.7833333333328</v>
      </c>
      <c r="G363" s="36">
        <v>4111.3666666666659</v>
      </c>
      <c r="H363" s="36">
        <v>4321.166666666667</v>
      </c>
      <c r="I363" s="36">
        <v>4377.583333333333</v>
      </c>
      <c r="J363" s="36">
        <v>4426.0666666666675</v>
      </c>
      <c r="K363" s="31">
        <v>4329.1000000000004</v>
      </c>
      <c r="L363" s="31">
        <v>4224.2</v>
      </c>
      <c r="M363" s="31">
        <v>4.2532899999999998</v>
      </c>
      <c r="N363" s="1"/>
      <c r="O363" s="1"/>
    </row>
    <row r="364" spans="1:15" ht="12.75" customHeight="1">
      <c r="A364" s="33">
        <v>354</v>
      </c>
      <c r="B364" s="53" t="s">
        <v>448</v>
      </c>
      <c r="C364" s="31">
        <v>790.85</v>
      </c>
      <c r="D364" s="36">
        <v>793.41666666666663</v>
      </c>
      <c r="E364" s="36">
        <v>780.43333333333328</v>
      </c>
      <c r="F364" s="36">
        <v>770.01666666666665</v>
      </c>
      <c r="G364" s="36">
        <v>757.0333333333333</v>
      </c>
      <c r="H364" s="36">
        <v>803.83333333333326</v>
      </c>
      <c r="I364" s="36">
        <v>816.81666666666661</v>
      </c>
      <c r="J364" s="36">
        <v>827.23333333333323</v>
      </c>
      <c r="K364" s="31">
        <v>806.4</v>
      </c>
      <c r="L364" s="31">
        <v>783</v>
      </c>
      <c r="M364" s="31">
        <v>19.63673</v>
      </c>
      <c r="N364" s="1"/>
      <c r="O364" s="1"/>
    </row>
    <row r="365" spans="1:15" ht="12.75" customHeight="1">
      <c r="A365" s="33">
        <v>355</v>
      </c>
      <c r="B365" s="53" t="s">
        <v>449</v>
      </c>
      <c r="C365" s="31">
        <v>468.7</v>
      </c>
      <c r="D365" s="36">
        <v>471.23333333333335</v>
      </c>
      <c r="E365" s="36">
        <v>461.7166666666667</v>
      </c>
      <c r="F365" s="36">
        <v>454.73333333333335</v>
      </c>
      <c r="G365" s="36">
        <v>445.2166666666667</v>
      </c>
      <c r="H365" s="36">
        <v>478.2166666666667</v>
      </c>
      <c r="I365" s="36">
        <v>487.73333333333335</v>
      </c>
      <c r="J365" s="36">
        <v>494.7166666666667</v>
      </c>
      <c r="K365" s="31">
        <v>480.75</v>
      </c>
      <c r="L365" s="31">
        <v>464.25</v>
      </c>
      <c r="M365" s="31">
        <v>3.1878899999999999</v>
      </c>
      <c r="N365" s="1"/>
      <c r="O365" s="1"/>
    </row>
    <row r="366" spans="1:15" ht="12.75" customHeight="1">
      <c r="A366" s="33">
        <v>356</v>
      </c>
      <c r="B366" s="53" t="s">
        <v>201</v>
      </c>
      <c r="C366" s="31">
        <v>1406.1</v>
      </c>
      <c r="D366" s="36">
        <v>1418.3166666666666</v>
      </c>
      <c r="E366" s="36">
        <v>1388.8833333333332</v>
      </c>
      <c r="F366" s="36">
        <v>1371.6666666666665</v>
      </c>
      <c r="G366" s="36">
        <v>1342.2333333333331</v>
      </c>
      <c r="H366" s="36">
        <v>1435.5333333333333</v>
      </c>
      <c r="I366" s="36">
        <v>1464.9666666666667</v>
      </c>
      <c r="J366" s="36">
        <v>1482.1833333333334</v>
      </c>
      <c r="K366" s="31">
        <v>1447.75</v>
      </c>
      <c r="L366" s="31">
        <v>1401.1</v>
      </c>
      <c r="M366" s="31">
        <v>1.85277</v>
      </c>
      <c r="N366" s="1"/>
      <c r="O366" s="1"/>
    </row>
    <row r="367" spans="1:15" ht="12.75" customHeight="1">
      <c r="A367" s="33">
        <v>357</v>
      </c>
      <c r="B367" s="53" t="s">
        <v>190</v>
      </c>
      <c r="C367" s="31">
        <v>41036.25</v>
      </c>
      <c r="D367" s="36">
        <v>41400.566666666666</v>
      </c>
      <c r="E367" s="36">
        <v>40532.683333333334</v>
      </c>
      <c r="F367" s="36">
        <v>40029.116666666669</v>
      </c>
      <c r="G367" s="36">
        <v>39161.233333333337</v>
      </c>
      <c r="H367" s="36">
        <v>41904.133333333331</v>
      </c>
      <c r="I367" s="36">
        <v>42772.016666666663</v>
      </c>
      <c r="J367" s="36">
        <v>43275.583333333328</v>
      </c>
      <c r="K367" s="31">
        <v>42268.45</v>
      </c>
      <c r="L367" s="31">
        <v>40897</v>
      </c>
      <c r="M367" s="31">
        <v>0.16947000000000001</v>
      </c>
      <c r="N367" s="1"/>
      <c r="O367" s="1"/>
    </row>
    <row r="368" spans="1:15" ht="12.75" customHeight="1">
      <c r="A368" s="33">
        <v>358</v>
      </c>
      <c r="B368" s="53" t="s">
        <v>286</v>
      </c>
      <c r="C368" s="31">
        <v>1761.9</v>
      </c>
      <c r="D368" s="36">
        <v>1756.9666666666665</v>
      </c>
      <c r="E368" s="36">
        <v>1716.633333333333</v>
      </c>
      <c r="F368" s="36">
        <v>1671.3666666666666</v>
      </c>
      <c r="G368" s="36">
        <v>1631.0333333333331</v>
      </c>
      <c r="H368" s="36">
        <v>1802.2333333333329</v>
      </c>
      <c r="I368" s="36">
        <v>1842.5666666666664</v>
      </c>
      <c r="J368" s="36">
        <v>1887.8333333333328</v>
      </c>
      <c r="K368" s="31">
        <v>1797.3</v>
      </c>
      <c r="L368" s="31">
        <v>1711.7</v>
      </c>
      <c r="M368" s="31">
        <v>26.078589999999998</v>
      </c>
      <c r="N368" s="1"/>
      <c r="O368" s="1"/>
    </row>
    <row r="369" spans="1:15" ht="12.75" customHeight="1">
      <c r="A369" s="33">
        <v>359</v>
      </c>
      <c r="B369" s="53" t="s">
        <v>192</v>
      </c>
      <c r="C369" s="31">
        <v>4499.45</v>
      </c>
      <c r="D369" s="36">
        <v>4538.5</v>
      </c>
      <c r="E369" s="36">
        <v>4440.6499999999996</v>
      </c>
      <c r="F369" s="36">
        <v>4381.8499999999995</v>
      </c>
      <c r="G369" s="36">
        <v>4283.9999999999991</v>
      </c>
      <c r="H369" s="36">
        <v>4597.3</v>
      </c>
      <c r="I369" s="36">
        <v>4695.1500000000005</v>
      </c>
      <c r="J369" s="36">
        <v>4753.9500000000007</v>
      </c>
      <c r="K369" s="31">
        <v>4636.3500000000004</v>
      </c>
      <c r="L369" s="31">
        <v>4479.7</v>
      </c>
      <c r="M369" s="31">
        <v>2.7654700000000001</v>
      </c>
      <c r="N369" s="1"/>
      <c r="O369" s="1"/>
    </row>
    <row r="370" spans="1:15" ht="12.75" customHeight="1">
      <c r="A370" s="33">
        <v>360</v>
      </c>
      <c r="B370" s="53" t="s">
        <v>193</v>
      </c>
      <c r="C370" s="31">
        <v>356.85</v>
      </c>
      <c r="D370" s="36">
        <v>359.25</v>
      </c>
      <c r="E370" s="36">
        <v>352.8</v>
      </c>
      <c r="F370" s="36">
        <v>348.75</v>
      </c>
      <c r="G370" s="36">
        <v>342.3</v>
      </c>
      <c r="H370" s="36">
        <v>363.3</v>
      </c>
      <c r="I370" s="36">
        <v>369.75000000000006</v>
      </c>
      <c r="J370" s="36">
        <v>373.8</v>
      </c>
      <c r="K370" s="31">
        <v>365.7</v>
      </c>
      <c r="L370" s="31">
        <v>355.2</v>
      </c>
      <c r="M370" s="31">
        <v>45.174630000000001</v>
      </c>
      <c r="N370" s="1"/>
      <c r="O370" s="1"/>
    </row>
    <row r="371" spans="1:15" ht="12.75" customHeight="1">
      <c r="A371" s="33">
        <v>361</v>
      </c>
      <c r="B371" s="53" t="s">
        <v>450</v>
      </c>
      <c r="C371" s="31">
        <v>3246.8</v>
      </c>
      <c r="D371" s="36">
        <v>3305.7666666666664</v>
      </c>
      <c r="E371" s="36">
        <v>3165.5333333333328</v>
      </c>
      <c r="F371" s="36">
        <v>3084.2666666666664</v>
      </c>
      <c r="G371" s="36">
        <v>2944.0333333333328</v>
      </c>
      <c r="H371" s="36">
        <v>3387.0333333333328</v>
      </c>
      <c r="I371" s="36">
        <v>3527.2666666666664</v>
      </c>
      <c r="J371" s="36">
        <v>3608.5333333333328</v>
      </c>
      <c r="K371" s="31">
        <v>3446</v>
      </c>
      <c r="L371" s="31">
        <v>3224.5</v>
      </c>
      <c r="M371" s="31">
        <v>4.9125300000000003</v>
      </c>
      <c r="N371" s="1"/>
      <c r="O371" s="1"/>
    </row>
    <row r="372" spans="1:15" ht="12.75" customHeight="1">
      <c r="A372" s="33">
        <v>362</v>
      </c>
      <c r="B372" s="53" t="s">
        <v>195</v>
      </c>
      <c r="C372" s="31">
        <v>3055.25</v>
      </c>
      <c r="D372" s="36">
        <v>3077.2666666666664</v>
      </c>
      <c r="E372" s="36">
        <v>3021.583333333333</v>
      </c>
      <c r="F372" s="36">
        <v>2987.9166666666665</v>
      </c>
      <c r="G372" s="36">
        <v>2932.2333333333331</v>
      </c>
      <c r="H372" s="36">
        <v>3110.9333333333329</v>
      </c>
      <c r="I372" s="36">
        <v>3166.6166666666663</v>
      </c>
      <c r="J372" s="36">
        <v>3200.2833333333328</v>
      </c>
      <c r="K372" s="31">
        <v>3132.95</v>
      </c>
      <c r="L372" s="31">
        <v>3043.6</v>
      </c>
      <c r="M372" s="31">
        <v>2.13381</v>
      </c>
      <c r="N372" s="1"/>
      <c r="O372" s="1"/>
    </row>
    <row r="373" spans="1:15" ht="12.75" customHeight="1">
      <c r="A373" s="33">
        <v>363</v>
      </c>
      <c r="B373" s="53" t="s">
        <v>191</v>
      </c>
      <c r="C373" s="31">
        <v>981.7</v>
      </c>
      <c r="D373" s="36">
        <v>986.9666666666667</v>
      </c>
      <c r="E373" s="36">
        <v>968.93333333333339</v>
      </c>
      <c r="F373" s="36">
        <v>956.16666666666674</v>
      </c>
      <c r="G373" s="36">
        <v>938.13333333333344</v>
      </c>
      <c r="H373" s="36">
        <v>999.73333333333335</v>
      </c>
      <c r="I373" s="36">
        <v>1017.7666666666667</v>
      </c>
      <c r="J373" s="36">
        <v>1030.5333333333333</v>
      </c>
      <c r="K373" s="31">
        <v>1005</v>
      </c>
      <c r="L373" s="31">
        <v>974.2</v>
      </c>
      <c r="M373" s="31">
        <v>10.037269999999999</v>
      </c>
      <c r="N373" s="1"/>
      <c r="O373" s="1"/>
    </row>
    <row r="374" spans="1:15" ht="12.75" customHeight="1">
      <c r="A374" s="33">
        <v>364</v>
      </c>
      <c r="B374" s="53" t="s">
        <v>451</v>
      </c>
      <c r="C374" s="31">
        <v>167.73</v>
      </c>
      <c r="D374" s="36">
        <v>168.85999999999999</v>
      </c>
      <c r="E374" s="36">
        <v>164.91999999999996</v>
      </c>
      <c r="F374" s="36">
        <v>162.10999999999999</v>
      </c>
      <c r="G374" s="36">
        <v>158.16999999999996</v>
      </c>
      <c r="H374" s="36">
        <v>171.66999999999996</v>
      </c>
      <c r="I374" s="36">
        <v>175.60999999999996</v>
      </c>
      <c r="J374" s="36">
        <v>178.41999999999996</v>
      </c>
      <c r="K374" s="31">
        <v>172.8</v>
      </c>
      <c r="L374" s="31">
        <v>166.05</v>
      </c>
      <c r="M374" s="31">
        <v>22.172280000000001</v>
      </c>
      <c r="N374" s="1"/>
      <c r="O374" s="1"/>
    </row>
    <row r="375" spans="1:15" ht="12.75" customHeight="1">
      <c r="A375" s="33">
        <v>365</v>
      </c>
      <c r="B375" s="53" t="s">
        <v>452</v>
      </c>
      <c r="C375" s="31">
        <v>1821.05</v>
      </c>
      <c r="D375" s="36">
        <v>1832.6666666666667</v>
      </c>
      <c r="E375" s="36">
        <v>1802.4333333333334</v>
      </c>
      <c r="F375" s="36">
        <v>1783.8166666666666</v>
      </c>
      <c r="G375" s="36">
        <v>1753.5833333333333</v>
      </c>
      <c r="H375" s="36">
        <v>1851.2833333333335</v>
      </c>
      <c r="I375" s="36">
        <v>1881.5166666666667</v>
      </c>
      <c r="J375" s="36">
        <v>1900.1333333333337</v>
      </c>
      <c r="K375" s="31">
        <v>1862.9</v>
      </c>
      <c r="L375" s="31">
        <v>1814.05</v>
      </c>
      <c r="M375" s="31">
        <v>0.31057000000000001</v>
      </c>
      <c r="N375" s="1"/>
      <c r="O375" s="1"/>
    </row>
    <row r="376" spans="1:15" ht="12.75" customHeight="1">
      <c r="A376" s="33">
        <v>366</v>
      </c>
      <c r="B376" s="53" t="s">
        <v>198</v>
      </c>
      <c r="C376" s="31">
        <v>6413.15</v>
      </c>
      <c r="D376" s="36">
        <v>6470.25</v>
      </c>
      <c r="E376" s="36">
        <v>6329.35</v>
      </c>
      <c r="F376" s="36">
        <v>6245.55</v>
      </c>
      <c r="G376" s="36">
        <v>6104.6500000000005</v>
      </c>
      <c r="H376" s="36">
        <v>6554.05</v>
      </c>
      <c r="I376" s="36">
        <v>6694.95</v>
      </c>
      <c r="J376" s="36">
        <v>6778.75</v>
      </c>
      <c r="K376" s="31">
        <v>6611.15</v>
      </c>
      <c r="L376" s="31">
        <v>6386.45</v>
      </c>
      <c r="M376" s="31">
        <v>3.6650399999999999</v>
      </c>
      <c r="N376" s="1"/>
      <c r="O376" s="1"/>
    </row>
    <row r="377" spans="1:15" ht="12.75" customHeight="1">
      <c r="A377" s="33">
        <v>367</v>
      </c>
      <c r="B377" s="53" t="s">
        <v>287</v>
      </c>
      <c r="C377" s="31">
        <v>342.5</v>
      </c>
      <c r="D377" s="36">
        <v>346</v>
      </c>
      <c r="E377" s="36">
        <v>337.5</v>
      </c>
      <c r="F377" s="36">
        <v>332.5</v>
      </c>
      <c r="G377" s="36">
        <v>324</v>
      </c>
      <c r="H377" s="36">
        <v>351</v>
      </c>
      <c r="I377" s="36">
        <v>359.5</v>
      </c>
      <c r="J377" s="36">
        <v>364.5</v>
      </c>
      <c r="K377" s="31">
        <v>354.5</v>
      </c>
      <c r="L377" s="31">
        <v>341</v>
      </c>
      <c r="M377" s="31">
        <v>19.96941</v>
      </c>
      <c r="N377" s="1"/>
      <c r="O377" s="1"/>
    </row>
    <row r="378" spans="1:15" ht="12.75" customHeight="1">
      <c r="A378" s="33">
        <v>368</v>
      </c>
      <c r="B378" s="53" t="s">
        <v>194</v>
      </c>
      <c r="C378" s="31">
        <v>474.05</v>
      </c>
      <c r="D378" s="36">
        <v>491</v>
      </c>
      <c r="E378" s="36">
        <v>454.4</v>
      </c>
      <c r="F378" s="36">
        <v>434.75</v>
      </c>
      <c r="G378" s="36">
        <v>398.15</v>
      </c>
      <c r="H378" s="36">
        <v>510.65</v>
      </c>
      <c r="I378" s="36">
        <v>547.25</v>
      </c>
      <c r="J378" s="36">
        <v>566.9</v>
      </c>
      <c r="K378" s="31">
        <v>527.6</v>
      </c>
      <c r="L378" s="31">
        <v>471.35</v>
      </c>
      <c r="M378" s="31">
        <v>271.96447000000001</v>
      </c>
      <c r="N378" s="1"/>
      <c r="O378" s="1"/>
    </row>
    <row r="379" spans="1:15" ht="12.75" customHeight="1">
      <c r="A379" s="33">
        <v>369</v>
      </c>
      <c r="B379" s="53" t="s">
        <v>199</v>
      </c>
      <c r="C379" s="31">
        <v>340.75</v>
      </c>
      <c r="D379" s="36">
        <v>343.59999999999997</v>
      </c>
      <c r="E379" s="36">
        <v>336.39999999999992</v>
      </c>
      <c r="F379" s="36">
        <v>332.04999999999995</v>
      </c>
      <c r="G379" s="36">
        <v>324.84999999999991</v>
      </c>
      <c r="H379" s="36">
        <v>347.94999999999993</v>
      </c>
      <c r="I379" s="36">
        <v>355.15</v>
      </c>
      <c r="J379" s="36">
        <v>359.49999999999994</v>
      </c>
      <c r="K379" s="31">
        <v>350.8</v>
      </c>
      <c r="L379" s="31">
        <v>339.25</v>
      </c>
      <c r="M379" s="31">
        <v>122.73667</v>
      </c>
      <c r="N379" s="1"/>
      <c r="O379" s="1"/>
    </row>
    <row r="380" spans="1:15" ht="12.75" customHeight="1">
      <c r="A380" s="33">
        <v>370</v>
      </c>
      <c r="B380" s="53" t="s">
        <v>453</v>
      </c>
      <c r="C380" s="31">
        <v>652.20000000000005</v>
      </c>
      <c r="D380" s="36">
        <v>659.81666666666672</v>
      </c>
      <c r="E380" s="36">
        <v>642.38333333333344</v>
      </c>
      <c r="F380" s="36">
        <v>632.56666666666672</v>
      </c>
      <c r="G380" s="36">
        <v>615.13333333333344</v>
      </c>
      <c r="H380" s="36">
        <v>669.63333333333344</v>
      </c>
      <c r="I380" s="36">
        <v>687.06666666666661</v>
      </c>
      <c r="J380" s="36">
        <v>696.88333333333344</v>
      </c>
      <c r="K380" s="31">
        <v>677.25</v>
      </c>
      <c r="L380" s="31">
        <v>650</v>
      </c>
      <c r="M380" s="31">
        <v>4.0156400000000003</v>
      </c>
      <c r="N380" s="1"/>
      <c r="O380" s="1"/>
    </row>
    <row r="381" spans="1:15" ht="12.75" customHeight="1">
      <c r="A381" s="33">
        <v>371</v>
      </c>
      <c r="B381" s="53" t="s">
        <v>288</v>
      </c>
      <c r="C381" s="31">
        <v>1635.85</v>
      </c>
      <c r="D381" s="36">
        <v>1659.6333333333332</v>
      </c>
      <c r="E381" s="36">
        <v>1604.5166666666664</v>
      </c>
      <c r="F381" s="36">
        <v>1573.1833333333332</v>
      </c>
      <c r="G381" s="36">
        <v>1518.0666666666664</v>
      </c>
      <c r="H381" s="36">
        <v>1690.9666666666665</v>
      </c>
      <c r="I381" s="36">
        <v>1746.0833333333333</v>
      </c>
      <c r="J381" s="36">
        <v>1777.4166666666665</v>
      </c>
      <c r="K381" s="31">
        <v>1714.75</v>
      </c>
      <c r="L381" s="31">
        <v>1628.3</v>
      </c>
      <c r="M381" s="31">
        <v>12.46359</v>
      </c>
      <c r="N381" s="1"/>
      <c r="O381" s="1"/>
    </row>
    <row r="382" spans="1:15" ht="12.75" customHeight="1">
      <c r="A382" s="33">
        <v>372</v>
      </c>
      <c r="B382" s="53" t="s">
        <v>454</v>
      </c>
      <c r="C382" s="31">
        <v>592.1</v>
      </c>
      <c r="D382" s="36">
        <v>600.5</v>
      </c>
      <c r="E382" s="36">
        <v>581.6</v>
      </c>
      <c r="F382" s="36">
        <v>571.1</v>
      </c>
      <c r="G382" s="36">
        <v>552.20000000000005</v>
      </c>
      <c r="H382" s="36">
        <v>611</v>
      </c>
      <c r="I382" s="36">
        <v>629.90000000000009</v>
      </c>
      <c r="J382" s="36">
        <v>640.4</v>
      </c>
      <c r="K382" s="31">
        <v>619.4</v>
      </c>
      <c r="L382" s="31">
        <v>590</v>
      </c>
      <c r="M382" s="31">
        <v>1.1467400000000001</v>
      </c>
      <c r="N382" s="1"/>
      <c r="O382" s="1"/>
    </row>
    <row r="383" spans="1:15" ht="12.75" customHeight="1">
      <c r="A383" s="33">
        <v>373</v>
      </c>
      <c r="B383" s="53" t="s">
        <v>455</v>
      </c>
      <c r="C383" s="31">
        <v>155.35</v>
      </c>
      <c r="D383" s="36">
        <v>156.51333333333332</v>
      </c>
      <c r="E383" s="36">
        <v>153.55666666666664</v>
      </c>
      <c r="F383" s="36">
        <v>151.76333333333332</v>
      </c>
      <c r="G383" s="36">
        <v>148.80666666666664</v>
      </c>
      <c r="H383" s="36">
        <v>158.30666666666664</v>
      </c>
      <c r="I383" s="36">
        <v>161.26333333333335</v>
      </c>
      <c r="J383" s="36">
        <v>163.05666666666664</v>
      </c>
      <c r="K383" s="31">
        <v>159.47</v>
      </c>
      <c r="L383" s="31">
        <v>154.72</v>
      </c>
      <c r="M383" s="31">
        <v>1.6303099999999999</v>
      </c>
      <c r="N383" s="1"/>
      <c r="O383" s="1"/>
    </row>
    <row r="384" spans="1:15" ht="12.75" customHeight="1">
      <c r="A384" s="33">
        <v>374</v>
      </c>
      <c r="B384" s="53" t="s">
        <v>289</v>
      </c>
      <c r="C384" s="31">
        <v>16824.150000000001</v>
      </c>
      <c r="D384" s="36">
        <v>16833.283333333336</v>
      </c>
      <c r="E384" s="36">
        <v>16680.916666666672</v>
      </c>
      <c r="F384" s="36">
        <v>16537.683333333334</v>
      </c>
      <c r="G384" s="36">
        <v>16385.316666666669</v>
      </c>
      <c r="H384" s="36">
        <v>16976.516666666674</v>
      </c>
      <c r="I384" s="36">
        <v>17128.883333333335</v>
      </c>
      <c r="J384" s="36">
        <v>17272.116666666676</v>
      </c>
      <c r="K384" s="31">
        <v>16985.650000000001</v>
      </c>
      <c r="L384" s="31">
        <v>16690.05</v>
      </c>
      <c r="M384" s="31">
        <v>6.2770000000000006E-2</v>
      </c>
      <c r="N384" s="1"/>
      <c r="O384" s="1"/>
    </row>
    <row r="385" spans="1:15" ht="12.75" customHeight="1">
      <c r="A385" s="33">
        <v>375</v>
      </c>
      <c r="B385" s="53" t="s">
        <v>197</v>
      </c>
      <c r="C385" s="31">
        <v>113.81</v>
      </c>
      <c r="D385" s="36">
        <v>115.03333333333335</v>
      </c>
      <c r="E385" s="36">
        <v>112.26666666666669</v>
      </c>
      <c r="F385" s="36">
        <v>110.72333333333334</v>
      </c>
      <c r="G385" s="36">
        <v>107.95666666666669</v>
      </c>
      <c r="H385" s="36">
        <v>116.5766666666667</v>
      </c>
      <c r="I385" s="36">
        <v>119.34333333333335</v>
      </c>
      <c r="J385" s="36">
        <v>120.8866666666667</v>
      </c>
      <c r="K385" s="31">
        <v>117.8</v>
      </c>
      <c r="L385" s="31">
        <v>113.49</v>
      </c>
      <c r="M385" s="31">
        <v>274.61434000000003</v>
      </c>
      <c r="N385" s="1"/>
      <c r="O385" s="1"/>
    </row>
    <row r="386" spans="1:15" ht="12.75" customHeight="1">
      <c r="A386" s="33">
        <v>376</v>
      </c>
      <c r="B386" s="53" t="s">
        <v>456</v>
      </c>
      <c r="C386" s="31">
        <v>655.25</v>
      </c>
      <c r="D386" s="36">
        <v>662.66666666666663</v>
      </c>
      <c r="E386" s="36">
        <v>643.38333333333321</v>
      </c>
      <c r="F386" s="36">
        <v>631.51666666666654</v>
      </c>
      <c r="G386" s="36">
        <v>612.23333333333312</v>
      </c>
      <c r="H386" s="36">
        <v>674.5333333333333</v>
      </c>
      <c r="I386" s="36">
        <v>693.81666666666683</v>
      </c>
      <c r="J386" s="36">
        <v>705.68333333333339</v>
      </c>
      <c r="K386" s="31">
        <v>681.95</v>
      </c>
      <c r="L386" s="31">
        <v>650.79999999999995</v>
      </c>
      <c r="M386" s="31">
        <v>1.7606900000000001</v>
      </c>
      <c r="N386" s="1"/>
      <c r="O386" s="1"/>
    </row>
    <row r="387" spans="1:15" ht="12.75" customHeight="1">
      <c r="A387" s="33">
        <v>377</v>
      </c>
      <c r="B387" s="53" t="s">
        <v>871</v>
      </c>
      <c r="C387" s="31">
        <v>1650.3</v>
      </c>
      <c r="D387" s="36">
        <v>1653.2166666666665</v>
      </c>
      <c r="E387" s="36">
        <v>1636.9333333333329</v>
      </c>
      <c r="F387" s="36">
        <v>1623.5666666666664</v>
      </c>
      <c r="G387" s="36">
        <v>1607.2833333333328</v>
      </c>
      <c r="H387" s="36">
        <v>1666.583333333333</v>
      </c>
      <c r="I387" s="36">
        <v>1682.8666666666663</v>
      </c>
      <c r="J387" s="36">
        <v>1696.2333333333331</v>
      </c>
      <c r="K387" s="31">
        <v>1669.5</v>
      </c>
      <c r="L387" s="31">
        <v>1639.85</v>
      </c>
      <c r="M387" s="31">
        <v>1.6844600000000001</v>
      </c>
      <c r="N387" s="1"/>
      <c r="O387" s="1"/>
    </row>
    <row r="388" spans="1:15" ht="12.75" customHeight="1">
      <c r="A388" s="33">
        <v>378</v>
      </c>
      <c r="B388" s="53" t="s">
        <v>203</v>
      </c>
      <c r="C388" s="31">
        <v>211.92</v>
      </c>
      <c r="D388" s="36">
        <v>214.20333333333335</v>
      </c>
      <c r="E388" s="36">
        <v>207.7166666666667</v>
      </c>
      <c r="F388" s="36">
        <v>203.51333333333335</v>
      </c>
      <c r="G388" s="36">
        <v>197.0266666666667</v>
      </c>
      <c r="H388" s="36">
        <v>218.40666666666669</v>
      </c>
      <c r="I388" s="36">
        <v>224.89333333333332</v>
      </c>
      <c r="J388" s="36">
        <v>229.09666666666669</v>
      </c>
      <c r="K388" s="31">
        <v>220.69</v>
      </c>
      <c r="L388" s="31">
        <v>210</v>
      </c>
      <c r="M388" s="31">
        <v>55.63841</v>
      </c>
      <c r="N388" s="1"/>
      <c r="O388" s="1"/>
    </row>
    <row r="389" spans="1:15" ht="12.75" customHeight="1">
      <c r="A389" s="33">
        <v>379</v>
      </c>
      <c r="B389" s="53" t="s">
        <v>204</v>
      </c>
      <c r="C389" s="31">
        <v>565.45000000000005</v>
      </c>
      <c r="D389" s="36">
        <v>579.48333333333335</v>
      </c>
      <c r="E389" s="36">
        <v>549.51666666666665</v>
      </c>
      <c r="F389" s="36">
        <v>533.58333333333326</v>
      </c>
      <c r="G389" s="36">
        <v>503.61666666666656</v>
      </c>
      <c r="H389" s="36">
        <v>595.41666666666674</v>
      </c>
      <c r="I389" s="36">
        <v>625.38333333333344</v>
      </c>
      <c r="J389" s="36">
        <v>641.31666666666683</v>
      </c>
      <c r="K389" s="31">
        <v>609.45000000000005</v>
      </c>
      <c r="L389" s="31">
        <v>563.54999999999995</v>
      </c>
      <c r="M389" s="31">
        <v>139.61254</v>
      </c>
      <c r="N389" s="1"/>
      <c r="O389" s="1"/>
    </row>
    <row r="390" spans="1:15" ht="12.75" customHeight="1">
      <c r="A390" s="33">
        <v>380</v>
      </c>
      <c r="B390" s="53" t="s">
        <v>457</v>
      </c>
      <c r="C390" s="31">
        <v>574.20000000000005</v>
      </c>
      <c r="D390" s="36">
        <v>579.36666666666667</v>
      </c>
      <c r="E390" s="36">
        <v>565.0333333333333</v>
      </c>
      <c r="F390" s="36">
        <v>555.86666666666667</v>
      </c>
      <c r="G390" s="36">
        <v>541.5333333333333</v>
      </c>
      <c r="H390" s="36">
        <v>588.5333333333333</v>
      </c>
      <c r="I390" s="36">
        <v>602.86666666666656</v>
      </c>
      <c r="J390" s="36">
        <v>612.0333333333333</v>
      </c>
      <c r="K390" s="31">
        <v>593.70000000000005</v>
      </c>
      <c r="L390" s="31">
        <v>570.20000000000005</v>
      </c>
      <c r="M390" s="31">
        <v>1.16791</v>
      </c>
      <c r="N390" s="1"/>
      <c r="O390" s="1"/>
    </row>
    <row r="391" spans="1:15" ht="12.75" customHeight="1">
      <c r="A391" s="33">
        <v>381</v>
      </c>
      <c r="B391" s="53" t="s">
        <v>458</v>
      </c>
      <c r="C391" s="31">
        <v>689.9</v>
      </c>
      <c r="D391" s="36">
        <v>692.66666666666663</v>
      </c>
      <c r="E391" s="36">
        <v>680.18333333333328</v>
      </c>
      <c r="F391" s="36">
        <v>670.4666666666667</v>
      </c>
      <c r="G391" s="36">
        <v>657.98333333333335</v>
      </c>
      <c r="H391" s="36">
        <v>702.38333333333321</v>
      </c>
      <c r="I391" s="36">
        <v>714.86666666666656</v>
      </c>
      <c r="J391" s="36">
        <v>724.58333333333314</v>
      </c>
      <c r="K391" s="31">
        <v>705.15</v>
      </c>
      <c r="L391" s="31">
        <v>682.95</v>
      </c>
      <c r="M391" s="31">
        <v>10.782959999999999</v>
      </c>
      <c r="N391" s="1"/>
      <c r="O391" s="1"/>
    </row>
    <row r="392" spans="1:15" ht="12.75" customHeight="1">
      <c r="A392" s="33">
        <v>382</v>
      </c>
      <c r="B392" s="53" t="s">
        <v>459</v>
      </c>
      <c r="C392" s="31">
        <v>1669.45</v>
      </c>
      <c r="D392" s="36">
        <v>1678.8166666666666</v>
      </c>
      <c r="E392" s="36">
        <v>1653.6333333333332</v>
      </c>
      <c r="F392" s="36">
        <v>1637.8166666666666</v>
      </c>
      <c r="G392" s="36">
        <v>1612.6333333333332</v>
      </c>
      <c r="H392" s="36">
        <v>1694.6333333333332</v>
      </c>
      <c r="I392" s="36">
        <v>1719.8166666666666</v>
      </c>
      <c r="J392" s="36">
        <v>1735.6333333333332</v>
      </c>
      <c r="K392" s="31">
        <v>1704</v>
      </c>
      <c r="L392" s="31">
        <v>1663</v>
      </c>
      <c r="M392" s="31">
        <v>1.03915</v>
      </c>
      <c r="N392" s="1"/>
      <c r="O392" s="1"/>
    </row>
    <row r="393" spans="1:15" ht="12.75" customHeight="1">
      <c r="A393" s="33">
        <v>383</v>
      </c>
      <c r="B393" s="53" t="s">
        <v>460</v>
      </c>
      <c r="C393" s="31">
        <v>546.04999999999995</v>
      </c>
      <c r="D393" s="36">
        <v>554.4666666666667</v>
      </c>
      <c r="E393" s="36">
        <v>533.93333333333339</v>
      </c>
      <c r="F393" s="36">
        <v>521.81666666666672</v>
      </c>
      <c r="G393" s="36">
        <v>501.28333333333342</v>
      </c>
      <c r="H393" s="36">
        <v>566.58333333333337</v>
      </c>
      <c r="I393" s="36">
        <v>587.11666666666667</v>
      </c>
      <c r="J393" s="36">
        <v>599.23333333333335</v>
      </c>
      <c r="K393" s="31">
        <v>575</v>
      </c>
      <c r="L393" s="31">
        <v>542.35</v>
      </c>
      <c r="M393" s="31">
        <v>130.85001</v>
      </c>
      <c r="N393" s="1"/>
      <c r="O393" s="1"/>
    </row>
    <row r="394" spans="1:15" ht="12.75" customHeight="1">
      <c r="A394" s="33">
        <v>384</v>
      </c>
      <c r="B394" s="53" t="s">
        <v>872</v>
      </c>
      <c r="C394" s="31">
        <v>452.45</v>
      </c>
      <c r="D394" s="36">
        <v>463.06666666666666</v>
      </c>
      <c r="E394" s="36">
        <v>438.38333333333333</v>
      </c>
      <c r="F394" s="36">
        <v>424.31666666666666</v>
      </c>
      <c r="G394" s="36">
        <v>399.63333333333333</v>
      </c>
      <c r="H394" s="36">
        <v>477.13333333333333</v>
      </c>
      <c r="I394" s="36">
        <v>501.81666666666661</v>
      </c>
      <c r="J394" s="36">
        <v>515.88333333333333</v>
      </c>
      <c r="K394" s="31">
        <v>487.75</v>
      </c>
      <c r="L394" s="31">
        <v>449</v>
      </c>
      <c r="M394" s="31">
        <v>42.809629999999999</v>
      </c>
      <c r="N394" s="1"/>
      <c r="O394" s="1"/>
    </row>
    <row r="395" spans="1:15" ht="12.75" customHeight="1">
      <c r="A395" s="33">
        <v>385</v>
      </c>
      <c r="B395" s="53" t="s">
        <v>461</v>
      </c>
      <c r="C395" s="31">
        <v>1194.75</v>
      </c>
      <c r="D395" s="36">
        <v>1185.9333333333334</v>
      </c>
      <c r="E395" s="36">
        <v>1166.8666666666668</v>
      </c>
      <c r="F395" s="36">
        <v>1138.9833333333333</v>
      </c>
      <c r="G395" s="36">
        <v>1119.9166666666667</v>
      </c>
      <c r="H395" s="36">
        <v>1213.8166666666668</v>
      </c>
      <c r="I395" s="36">
        <v>1232.8833333333334</v>
      </c>
      <c r="J395" s="36">
        <v>1260.7666666666669</v>
      </c>
      <c r="K395" s="31">
        <v>1205</v>
      </c>
      <c r="L395" s="31">
        <v>1158.05</v>
      </c>
      <c r="M395" s="31">
        <v>2.58731</v>
      </c>
      <c r="N395" s="1"/>
      <c r="O395" s="1"/>
    </row>
    <row r="396" spans="1:15" ht="12.75" customHeight="1">
      <c r="A396" s="33">
        <v>386</v>
      </c>
      <c r="B396" s="53" t="s">
        <v>462</v>
      </c>
      <c r="C396" s="31">
        <v>289.8</v>
      </c>
      <c r="D396" s="36">
        <v>292.61666666666662</v>
      </c>
      <c r="E396" s="36">
        <v>283.73333333333323</v>
      </c>
      <c r="F396" s="36">
        <v>277.66666666666663</v>
      </c>
      <c r="G396" s="36">
        <v>268.78333333333325</v>
      </c>
      <c r="H396" s="36">
        <v>298.68333333333322</v>
      </c>
      <c r="I396" s="36">
        <v>307.56666666666655</v>
      </c>
      <c r="J396" s="36">
        <v>313.63333333333321</v>
      </c>
      <c r="K396" s="31">
        <v>301.5</v>
      </c>
      <c r="L396" s="31">
        <v>286.55</v>
      </c>
      <c r="M396" s="31">
        <v>4.2974100000000002</v>
      </c>
      <c r="N396" s="1"/>
      <c r="O396" s="1"/>
    </row>
    <row r="397" spans="1:15" ht="12.75" customHeight="1">
      <c r="A397" s="33">
        <v>387</v>
      </c>
      <c r="B397" s="53" t="s">
        <v>804</v>
      </c>
      <c r="C397" s="31">
        <v>860.85</v>
      </c>
      <c r="D397" s="36">
        <v>864.58333333333337</v>
      </c>
      <c r="E397" s="36">
        <v>852.51666666666677</v>
      </c>
      <c r="F397" s="36">
        <v>844.18333333333339</v>
      </c>
      <c r="G397" s="36">
        <v>832.11666666666679</v>
      </c>
      <c r="H397" s="36">
        <v>872.91666666666674</v>
      </c>
      <c r="I397" s="36">
        <v>884.98333333333335</v>
      </c>
      <c r="J397" s="36">
        <v>893.31666666666672</v>
      </c>
      <c r="K397" s="31">
        <v>876.65</v>
      </c>
      <c r="L397" s="31">
        <v>856.25</v>
      </c>
      <c r="M397" s="31">
        <v>7.2044699999999997</v>
      </c>
      <c r="N397" s="1"/>
      <c r="O397" s="1"/>
    </row>
    <row r="398" spans="1:15" ht="12.75" customHeight="1">
      <c r="A398" s="33">
        <v>388</v>
      </c>
      <c r="B398" s="53" t="s">
        <v>463</v>
      </c>
      <c r="C398" s="31">
        <v>193.54</v>
      </c>
      <c r="D398" s="36">
        <v>197.14666666666668</v>
      </c>
      <c r="E398" s="36">
        <v>189.09333333333336</v>
      </c>
      <c r="F398" s="36">
        <v>184.64666666666668</v>
      </c>
      <c r="G398" s="36">
        <v>176.59333333333336</v>
      </c>
      <c r="H398" s="36">
        <v>201.59333333333336</v>
      </c>
      <c r="I398" s="36">
        <v>209.6466666666667</v>
      </c>
      <c r="J398" s="36">
        <v>214.09333333333336</v>
      </c>
      <c r="K398" s="31">
        <v>205.2</v>
      </c>
      <c r="L398" s="31">
        <v>192.7</v>
      </c>
      <c r="M398" s="31">
        <v>49.872</v>
      </c>
      <c r="N398" s="1"/>
      <c r="O398" s="1"/>
    </row>
    <row r="399" spans="1:15" ht="12.75" customHeight="1">
      <c r="A399" s="33">
        <v>389</v>
      </c>
      <c r="B399" s="53" t="s">
        <v>464</v>
      </c>
      <c r="C399" s="31">
        <v>3559.1</v>
      </c>
      <c r="D399" s="36">
        <v>3547.2000000000003</v>
      </c>
      <c r="E399" s="36">
        <v>3509.1500000000005</v>
      </c>
      <c r="F399" s="36">
        <v>3459.2000000000003</v>
      </c>
      <c r="G399" s="36">
        <v>3421.1500000000005</v>
      </c>
      <c r="H399" s="36">
        <v>3597.1500000000005</v>
      </c>
      <c r="I399" s="36">
        <v>3635.2000000000007</v>
      </c>
      <c r="J399" s="36">
        <v>3685.1500000000005</v>
      </c>
      <c r="K399" s="31">
        <v>3585.25</v>
      </c>
      <c r="L399" s="31">
        <v>3497.25</v>
      </c>
      <c r="M399" s="31">
        <v>0.19092999999999999</v>
      </c>
      <c r="N399" s="1"/>
      <c r="O399" s="1"/>
    </row>
    <row r="400" spans="1:15" ht="12.75" customHeight="1">
      <c r="A400" s="33">
        <v>390</v>
      </c>
      <c r="B400" s="53" t="s">
        <v>465</v>
      </c>
      <c r="C400" s="31">
        <v>71.540000000000006</v>
      </c>
      <c r="D400" s="36">
        <v>72.446666666666673</v>
      </c>
      <c r="E400" s="36">
        <v>70.093333333333348</v>
      </c>
      <c r="F400" s="36">
        <v>68.646666666666675</v>
      </c>
      <c r="G400" s="36">
        <v>66.293333333333351</v>
      </c>
      <c r="H400" s="36">
        <v>73.893333333333345</v>
      </c>
      <c r="I400" s="36">
        <v>76.24666666666667</v>
      </c>
      <c r="J400" s="36">
        <v>77.693333333333342</v>
      </c>
      <c r="K400" s="31">
        <v>74.8</v>
      </c>
      <c r="L400" s="31">
        <v>71</v>
      </c>
      <c r="M400" s="31">
        <v>20.594999999999999</v>
      </c>
      <c r="N400" s="1"/>
      <c r="O400" s="1"/>
    </row>
    <row r="401" spans="1:15" ht="12.75" customHeight="1">
      <c r="A401" s="33">
        <v>391</v>
      </c>
      <c r="B401" s="53" t="s">
        <v>466</v>
      </c>
      <c r="C401" s="31">
        <v>1935.1</v>
      </c>
      <c r="D401" s="36">
        <v>1941.2833333333335</v>
      </c>
      <c r="E401" s="36">
        <v>1893.8166666666671</v>
      </c>
      <c r="F401" s="36">
        <v>1852.5333333333335</v>
      </c>
      <c r="G401" s="36">
        <v>1805.0666666666671</v>
      </c>
      <c r="H401" s="36">
        <v>1982.5666666666671</v>
      </c>
      <c r="I401" s="36">
        <v>2030.0333333333338</v>
      </c>
      <c r="J401" s="36">
        <v>2071.3166666666671</v>
      </c>
      <c r="K401" s="31">
        <v>1988.75</v>
      </c>
      <c r="L401" s="31">
        <v>1900</v>
      </c>
      <c r="M401" s="31">
        <v>7.6793800000000001</v>
      </c>
      <c r="N401" s="1"/>
      <c r="O401" s="1"/>
    </row>
    <row r="402" spans="1:15" ht="12.75" customHeight="1">
      <c r="A402" s="33">
        <v>392</v>
      </c>
      <c r="B402" s="53" t="s">
        <v>467</v>
      </c>
      <c r="C402" s="31">
        <v>190.73</v>
      </c>
      <c r="D402" s="36">
        <v>192.38</v>
      </c>
      <c r="E402" s="36">
        <v>187.45</v>
      </c>
      <c r="F402" s="36">
        <v>184.17</v>
      </c>
      <c r="G402" s="36">
        <v>179.23999999999998</v>
      </c>
      <c r="H402" s="36">
        <v>195.66</v>
      </c>
      <c r="I402" s="36">
        <v>200.59</v>
      </c>
      <c r="J402" s="36">
        <v>203.87</v>
      </c>
      <c r="K402" s="31">
        <v>197.31</v>
      </c>
      <c r="L402" s="31">
        <v>189.1</v>
      </c>
      <c r="M402" s="31">
        <v>7.8465999999999996</v>
      </c>
      <c r="N402" s="1"/>
      <c r="O402" s="1"/>
    </row>
    <row r="403" spans="1:15" ht="12.75" customHeight="1">
      <c r="A403" s="33">
        <v>393</v>
      </c>
      <c r="B403" s="53" t="s">
        <v>205</v>
      </c>
      <c r="C403" s="31">
        <v>2912.1</v>
      </c>
      <c r="D403" s="36">
        <v>2923.25</v>
      </c>
      <c r="E403" s="36">
        <v>2891.5</v>
      </c>
      <c r="F403" s="36">
        <v>2870.9</v>
      </c>
      <c r="G403" s="36">
        <v>2839.15</v>
      </c>
      <c r="H403" s="36">
        <v>2943.85</v>
      </c>
      <c r="I403" s="36">
        <v>2975.6</v>
      </c>
      <c r="J403" s="36">
        <v>2996.2</v>
      </c>
      <c r="K403" s="31">
        <v>2955</v>
      </c>
      <c r="L403" s="31">
        <v>2902.65</v>
      </c>
      <c r="M403" s="31">
        <v>51.180929999999996</v>
      </c>
      <c r="N403" s="1"/>
      <c r="O403" s="1"/>
    </row>
    <row r="404" spans="1:15" ht="12.75" customHeight="1">
      <c r="A404" s="33">
        <v>394</v>
      </c>
      <c r="B404" s="53" t="s">
        <v>468</v>
      </c>
      <c r="C404" s="31">
        <v>110.33</v>
      </c>
      <c r="D404" s="36">
        <v>109.81</v>
      </c>
      <c r="E404" s="36">
        <v>108.52000000000001</v>
      </c>
      <c r="F404" s="36">
        <v>106.71000000000001</v>
      </c>
      <c r="G404" s="36">
        <v>105.42000000000002</v>
      </c>
      <c r="H404" s="36">
        <v>111.62</v>
      </c>
      <c r="I404" s="36">
        <v>112.91</v>
      </c>
      <c r="J404" s="36">
        <v>114.72</v>
      </c>
      <c r="K404" s="31">
        <v>111.1</v>
      </c>
      <c r="L404" s="31">
        <v>108</v>
      </c>
      <c r="M404" s="31">
        <v>29.33042</v>
      </c>
      <c r="N404" s="1"/>
      <c r="O404" s="1"/>
    </row>
    <row r="405" spans="1:15" ht="12.75" customHeight="1">
      <c r="A405" s="33">
        <v>395</v>
      </c>
      <c r="B405" s="53" t="s">
        <v>469</v>
      </c>
      <c r="C405" s="31">
        <v>1525.15</v>
      </c>
      <c r="D405" s="36">
        <v>1538.3666666666668</v>
      </c>
      <c r="E405" s="36">
        <v>1501.7833333333335</v>
      </c>
      <c r="F405" s="36">
        <v>1478.4166666666667</v>
      </c>
      <c r="G405" s="36">
        <v>1441.8333333333335</v>
      </c>
      <c r="H405" s="36">
        <v>1561.7333333333336</v>
      </c>
      <c r="I405" s="36">
        <v>1598.3166666666666</v>
      </c>
      <c r="J405" s="36">
        <v>1621.6833333333336</v>
      </c>
      <c r="K405" s="31">
        <v>1574.95</v>
      </c>
      <c r="L405" s="31">
        <v>1515</v>
      </c>
      <c r="M405" s="31">
        <v>0.87419000000000002</v>
      </c>
      <c r="N405" s="1"/>
      <c r="O405" s="1"/>
    </row>
    <row r="406" spans="1:15" ht="12.75" customHeight="1">
      <c r="A406" s="33">
        <v>396</v>
      </c>
      <c r="B406" s="53" t="s">
        <v>873</v>
      </c>
      <c r="C406" s="31">
        <v>80.39</v>
      </c>
      <c r="D406" s="36">
        <v>80.86333333333333</v>
      </c>
      <c r="E406" s="36">
        <v>79.526666666666657</v>
      </c>
      <c r="F406" s="36">
        <v>78.663333333333327</v>
      </c>
      <c r="G406" s="36">
        <v>77.326666666666654</v>
      </c>
      <c r="H406" s="36">
        <v>81.726666666666659</v>
      </c>
      <c r="I406" s="36">
        <v>83.063333333333333</v>
      </c>
      <c r="J406" s="36">
        <v>83.926666666666662</v>
      </c>
      <c r="K406" s="31">
        <v>82.2</v>
      </c>
      <c r="L406" s="31">
        <v>80</v>
      </c>
      <c r="M406" s="31">
        <v>10.160399999999999</v>
      </c>
      <c r="N406" s="1"/>
      <c r="O406" s="1"/>
    </row>
    <row r="407" spans="1:15" ht="12.75" customHeight="1">
      <c r="A407" s="33">
        <v>397</v>
      </c>
      <c r="B407" s="53" t="s">
        <v>207</v>
      </c>
      <c r="C407" s="31">
        <v>698.65</v>
      </c>
      <c r="D407" s="36">
        <v>702.03333333333342</v>
      </c>
      <c r="E407" s="36">
        <v>694.06666666666683</v>
      </c>
      <c r="F407" s="36">
        <v>689.48333333333346</v>
      </c>
      <c r="G407" s="36">
        <v>681.51666666666688</v>
      </c>
      <c r="H407" s="36">
        <v>706.61666666666679</v>
      </c>
      <c r="I407" s="36">
        <v>714.58333333333326</v>
      </c>
      <c r="J407" s="36">
        <v>719.16666666666674</v>
      </c>
      <c r="K407" s="31">
        <v>710</v>
      </c>
      <c r="L407" s="31">
        <v>697.45</v>
      </c>
      <c r="M407" s="31">
        <v>7.8328899999999999</v>
      </c>
      <c r="N407" s="1"/>
      <c r="O407" s="1"/>
    </row>
    <row r="408" spans="1:15" ht="12.75" customHeight="1">
      <c r="A408" s="33">
        <v>398</v>
      </c>
      <c r="B408" t="s">
        <v>208</v>
      </c>
      <c r="C408" s="31">
        <v>1674.5</v>
      </c>
      <c r="D408" s="36">
        <v>1708.2</v>
      </c>
      <c r="E408" s="36">
        <v>1636.4</v>
      </c>
      <c r="F408" s="36">
        <v>1598.3</v>
      </c>
      <c r="G408" s="36">
        <v>1526.5</v>
      </c>
      <c r="H408" s="36">
        <v>1746.3000000000002</v>
      </c>
      <c r="I408" s="36">
        <v>1818.1</v>
      </c>
      <c r="J408" s="36">
        <v>1856.2000000000003</v>
      </c>
      <c r="K408" s="31">
        <v>1780</v>
      </c>
      <c r="L408" s="31">
        <v>1670.1</v>
      </c>
      <c r="M408" s="31">
        <v>15.00825</v>
      </c>
      <c r="N408" s="1"/>
      <c r="O408" s="1"/>
    </row>
    <row r="409" spans="1:15" ht="12.75" customHeight="1">
      <c r="A409" s="33">
        <v>399</v>
      </c>
      <c r="B409" s="53" t="s">
        <v>470</v>
      </c>
      <c r="C409" s="31">
        <v>135.6</v>
      </c>
      <c r="D409" s="36">
        <v>138.12333333333333</v>
      </c>
      <c r="E409" s="36">
        <v>132.47666666666666</v>
      </c>
      <c r="F409" s="36">
        <v>129.35333333333332</v>
      </c>
      <c r="G409" s="36">
        <v>123.70666666666665</v>
      </c>
      <c r="H409" s="36">
        <v>141.24666666666667</v>
      </c>
      <c r="I409" s="36">
        <v>146.89333333333332</v>
      </c>
      <c r="J409" s="36">
        <v>150.01666666666668</v>
      </c>
      <c r="K409" s="31">
        <v>143.77000000000001</v>
      </c>
      <c r="L409" s="31">
        <v>135</v>
      </c>
      <c r="M409" s="31">
        <v>138.22498999999999</v>
      </c>
      <c r="N409" s="1"/>
      <c r="O409" s="1"/>
    </row>
    <row r="410" spans="1:15" ht="12.75" customHeight="1">
      <c r="A410" s="33">
        <v>400</v>
      </c>
      <c r="B410" s="53" t="s">
        <v>471</v>
      </c>
      <c r="C410" s="31">
        <v>5375.1</v>
      </c>
      <c r="D410" s="36">
        <v>5393.8833333333341</v>
      </c>
      <c r="E410" s="36">
        <v>5316.2166666666681</v>
      </c>
      <c r="F410" s="36">
        <v>5257.3333333333339</v>
      </c>
      <c r="G410" s="36">
        <v>5179.6666666666679</v>
      </c>
      <c r="H410" s="36">
        <v>5452.7666666666682</v>
      </c>
      <c r="I410" s="36">
        <v>5530.4333333333343</v>
      </c>
      <c r="J410" s="36">
        <v>5589.3166666666684</v>
      </c>
      <c r="K410" s="31">
        <v>5471.55</v>
      </c>
      <c r="L410" s="31">
        <v>5335</v>
      </c>
      <c r="M410" s="31">
        <v>0.5736</v>
      </c>
      <c r="N410" s="1"/>
      <c r="O410" s="1"/>
    </row>
    <row r="411" spans="1:15" ht="12.75" customHeight="1">
      <c r="A411" s="33">
        <v>401</v>
      </c>
      <c r="B411" s="53" t="s">
        <v>212</v>
      </c>
      <c r="C411" s="31">
        <v>2488.9499999999998</v>
      </c>
      <c r="D411" s="36">
        <v>2508.5333333333333</v>
      </c>
      <c r="E411" s="36">
        <v>2462.0666666666666</v>
      </c>
      <c r="F411" s="36">
        <v>2435.1833333333334</v>
      </c>
      <c r="G411" s="36">
        <v>2388.7166666666667</v>
      </c>
      <c r="H411" s="36">
        <v>2535.4166666666665</v>
      </c>
      <c r="I411" s="36">
        <v>2581.8833333333328</v>
      </c>
      <c r="J411" s="36">
        <v>2608.7666666666664</v>
      </c>
      <c r="K411" s="31">
        <v>2555</v>
      </c>
      <c r="L411" s="31">
        <v>2481.65</v>
      </c>
      <c r="M411" s="31">
        <v>7.3163799999999997</v>
      </c>
      <c r="N411" s="1"/>
      <c r="O411" s="1"/>
    </row>
    <row r="412" spans="1:15" ht="12.75" customHeight="1">
      <c r="A412" s="33">
        <v>402</v>
      </c>
      <c r="B412" s="53" t="s">
        <v>831</v>
      </c>
      <c r="C412" s="31">
        <v>2142.3000000000002</v>
      </c>
      <c r="D412" s="36">
        <v>2125.4166666666665</v>
      </c>
      <c r="E412" s="36">
        <v>2075.833333333333</v>
      </c>
      <c r="F412" s="36">
        <v>2009.3666666666663</v>
      </c>
      <c r="G412" s="36">
        <v>1959.7833333333328</v>
      </c>
      <c r="H412" s="36">
        <v>2191.8833333333332</v>
      </c>
      <c r="I412" s="36">
        <v>2241.4666666666662</v>
      </c>
      <c r="J412" s="36">
        <v>2307.9333333333334</v>
      </c>
      <c r="K412" s="31">
        <v>2175</v>
      </c>
      <c r="L412" s="31">
        <v>2058.9499999999998</v>
      </c>
      <c r="M412" s="31">
        <v>1.0484599999999999</v>
      </c>
      <c r="N412" s="1"/>
      <c r="O412" s="1"/>
    </row>
    <row r="413" spans="1:15" ht="12.75" customHeight="1">
      <c r="A413" s="33">
        <v>403</v>
      </c>
      <c r="B413" s="53" t="s">
        <v>176</v>
      </c>
      <c r="C413" s="31">
        <v>175.35</v>
      </c>
      <c r="D413" s="36">
        <v>178.5</v>
      </c>
      <c r="E413" s="36">
        <v>171.15</v>
      </c>
      <c r="F413" s="36">
        <v>166.95000000000002</v>
      </c>
      <c r="G413" s="36">
        <v>159.60000000000002</v>
      </c>
      <c r="H413" s="36">
        <v>182.7</v>
      </c>
      <c r="I413" s="36">
        <v>190.05</v>
      </c>
      <c r="J413" s="36">
        <v>194.24999999999997</v>
      </c>
      <c r="K413" s="31">
        <v>185.85</v>
      </c>
      <c r="L413" s="31">
        <v>174.3</v>
      </c>
      <c r="M413" s="31">
        <v>425.78325000000001</v>
      </c>
      <c r="N413" s="1"/>
      <c r="O413" s="1"/>
    </row>
    <row r="414" spans="1:15" ht="12.75" customHeight="1">
      <c r="A414" s="33">
        <v>404</v>
      </c>
      <c r="B414" s="53" t="s">
        <v>472</v>
      </c>
      <c r="C414" s="31">
        <v>6517.7</v>
      </c>
      <c r="D414" s="36">
        <v>6509.0666666666666</v>
      </c>
      <c r="E414" s="36">
        <v>6428.6833333333334</v>
      </c>
      <c r="F414" s="36">
        <v>6339.666666666667</v>
      </c>
      <c r="G414" s="36">
        <v>6259.2833333333338</v>
      </c>
      <c r="H414" s="36">
        <v>6598.083333333333</v>
      </c>
      <c r="I414" s="36">
        <v>6678.4666666666662</v>
      </c>
      <c r="J414" s="36">
        <v>6767.4833333333327</v>
      </c>
      <c r="K414" s="31">
        <v>6589.45</v>
      </c>
      <c r="L414" s="31">
        <v>6420.05</v>
      </c>
      <c r="M414" s="31">
        <v>9.9320000000000006E-2</v>
      </c>
      <c r="N414" s="1"/>
      <c r="O414" s="1"/>
    </row>
    <row r="415" spans="1:15" ht="12.75" customHeight="1">
      <c r="A415" s="33">
        <v>405</v>
      </c>
      <c r="B415" s="53" t="s">
        <v>473</v>
      </c>
      <c r="C415" s="31">
        <v>1656.25</v>
      </c>
      <c r="D415" s="36">
        <v>1659.5833333333333</v>
      </c>
      <c r="E415" s="36">
        <v>1627.3166666666666</v>
      </c>
      <c r="F415" s="36">
        <v>1598.3833333333334</v>
      </c>
      <c r="G415" s="36">
        <v>1566.1166666666668</v>
      </c>
      <c r="H415" s="36">
        <v>1688.5166666666664</v>
      </c>
      <c r="I415" s="36">
        <v>1720.7833333333333</v>
      </c>
      <c r="J415" s="36">
        <v>1749.7166666666662</v>
      </c>
      <c r="K415" s="31">
        <v>1691.85</v>
      </c>
      <c r="L415" s="31">
        <v>1630.65</v>
      </c>
      <c r="M415" s="31">
        <v>0.72167999999999999</v>
      </c>
      <c r="N415" s="1"/>
      <c r="O415" s="1"/>
    </row>
    <row r="416" spans="1:15" ht="12.75" customHeight="1">
      <c r="A416" s="33">
        <v>406</v>
      </c>
      <c r="B416" s="53" t="s">
        <v>832</v>
      </c>
      <c r="C416" s="31">
        <v>504.85</v>
      </c>
      <c r="D416" s="36">
        <v>504.5333333333333</v>
      </c>
      <c r="E416" s="36">
        <v>489.06666666666661</v>
      </c>
      <c r="F416" s="36">
        <v>473.2833333333333</v>
      </c>
      <c r="G416" s="36">
        <v>457.81666666666661</v>
      </c>
      <c r="H416" s="36">
        <v>520.31666666666661</v>
      </c>
      <c r="I416" s="36">
        <v>535.7833333333333</v>
      </c>
      <c r="J416" s="36">
        <v>551.56666666666661</v>
      </c>
      <c r="K416" s="31">
        <v>520</v>
      </c>
      <c r="L416" s="31">
        <v>488.75</v>
      </c>
      <c r="M416" s="31">
        <v>4.8331200000000001</v>
      </c>
      <c r="N416" s="1"/>
      <c r="O416" s="1"/>
    </row>
    <row r="417" spans="1:15" ht="12.75" customHeight="1">
      <c r="A417" s="33">
        <v>407</v>
      </c>
      <c r="B417" s="53" t="s">
        <v>474</v>
      </c>
      <c r="C417" s="31">
        <v>3820.25</v>
      </c>
      <c r="D417" s="36">
        <v>3858.7333333333336</v>
      </c>
      <c r="E417" s="36">
        <v>3751.5166666666673</v>
      </c>
      <c r="F417" s="36">
        <v>3682.7833333333338</v>
      </c>
      <c r="G417" s="36">
        <v>3575.5666666666675</v>
      </c>
      <c r="H417" s="36">
        <v>3927.4666666666672</v>
      </c>
      <c r="I417" s="36">
        <v>4034.6833333333334</v>
      </c>
      <c r="J417" s="36">
        <v>4103.416666666667</v>
      </c>
      <c r="K417" s="31">
        <v>3965.95</v>
      </c>
      <c r="L417" s="31">
        <v>3790</v>
      </c>
      <c r="M417" s="31">
        <v>1.2094499999999999</v>
      </c>
      <c r="N417" s="1"/>
      <c r="O417" s="1"/>
    </row>
    <row r="418" spans="1:15" ht="12.75" customHeight="1">
      <c r="A418" s="33">
        <v>408</v>
      </c>
      <c r="B418" s="53" t="s">
        <v>874</v>
      </c>
      <c r="C418" s="31">
        <v>788.65</v>
      </c>
      <c r="D418" s="36">
        <v>799.5</v>
      </c>
      <c r="E418" s="36">
        <v>774.15</v>
      </c>
      <c r="F418" s="36">
        <v>759.65</v>
      </c>
      <c r="G418" s="36">
        <v>734.3</v>
      </c>
      <c r="H418" s="36">
        <v>814</v>
      </c>
      <c r="I418" s="36">
        <v>839.34999999999991</v>
      </c>
      <c r="J418" s="36">
        <v>853.85</v>
      </c>
      <c r="K418" s="31">
        <v>824.85</v>
      </c>
      <c r="L418" s="31">
        <v>785</v>
      </c>
      <c r="M418" s="31">
        <v>11.855460000000001</v>
      </c>
      <c r="N418" s="1"/>
      <c r="O418" s="1"/>
    </row>
    <row r="419" spans="1:15" ht="12.75" customHeight="1">
      <c r="A419" s="33">
        <v>409</v>
      </c>
      <c r="B419" s="53" t="s">
        <v>210</v>
      </c>
      <c r="C419" s="31">
        <v>26101.35</v>
      </c>
      <c r="D419" s="36">
        <v>26401.316666666666</v>
      </c>
      <c r="E419" s="36">
        <v>25710.033333333333</v>
      </c>
      <c r="F419" s="36">
        <v>25318.716666666667</v>
      </c>
      <c r="G419" s="36">
        <v>24627.433333333334</v>
      </c>
      <c r="H419" s="36">
        <v>26792.633333333331</v>
      </c>
      <c r="I419" s="36">
        <v>27483.916666666664</v>
      </c>
      <c r="J419" s="36">
        <v>27875.23333333333</v>
      </c>
      <c r="K419" s="31">
        <v>27092.6</v>
      </c>
      <c r="L419" s="31">
        <v>26010</v>
      </c>
      <c r="M419" s="31">
        <v>1.55613</v>
      </c>
      <c r="N419" s="1"/>
      <c r="O419" s="1"/>
    </row>
    <row r="420" spans="1:15" ht="12.75" customHeight="1">
      <c r="A420" s="33">
        <v>410</v>
      </c>
      <c r="B420" s="53" t="s">
        <v>475</v>
      </c>
      <c r="C420" s="31">
        <v>44.39</v>
      </c>
      <c r="D420" s="36">
        <v>45.153333333333336</v>
      </c>
      <c r="E420" s="36">
        <v>43.416666666666671</v>
      </c>
      <c r="F420" s="36">
        <v>42.443333333333335</v>
      </c>
      <c r="G420" s="36">
        <v>40.706666666666671</v>
      </c>
      <c r="H420" s="36">
        <v>46.126666666666672</v>
      </c>
      <c r="I420" s="36">
        <v>47.863333333333337</v>
      </c>
      <c r="J420" s="36">
        <v>48.836666666666673</v>
      </c>
      <c r="K420" s="31">
        <v>46.89</v>
      </c>
      <c r="L420" s="31">
        <v>44.18</v>
      </c>
      <c r="M420" s="31">
        <v>151.62356</v>
      </c>
      <c r="N420" s="1"/>
      <c r="O420" s="1"/>
    </row>
    <row r="421" spans="1:15" ht="12.75" customHeight="1">
      <c r="A421" s="33">
        <v>411</v>
      </c>
      <c r="B421" s="53" t="s">
        <v>213</v>
      </c>
      <c r="C421" s="31">
        <v>2836.8</v>
      </c>
      <c r="D421" s="36">
        <v>2867.4166666666665</v>
      </c>
      <c r="E421" s="36">
        <v>2794.3833333333332</v>
      </c>
      <c r="F421" s="36">
        <v>2751.9666666666667</v>
      </c>
      <c r="G421" s="36">
        <v>2678.9333333333334</v>
      </c>
      <c r="H421" s="36">
        <v>2909.833333333333</v>
      </c>
      <c r="I421" s="36">
        <v>2982.8666666666668</v>
      </c>
      <c r="J421" s="36">
        <v>3025.2833333333328</v>
      </c>
      <c r="K421" s="31">
        <v>2940.45</v>
      </c>
      <c r="L421" s="31">
        <v>2825</v>
      </c>
      <c r="M421" s="31">
        <v>11.83478</v>
      </c>
      <c r="N421" s="1"/>
      <c r="O421" s="1"/>
    </row>
    <row r="422" spans="1:15" ht="12.75" customHeight="1">
      <c r="A422" s="33">
        <v>412</v>
      </c>
      <c r="B422" s="53" t="s">
        <v>476</v>
      </c>
      <c r="C422" s="31">
        <v>696.65</v>
      </c>
      <c r="D422" s="36">
        <v>699.2166666666667</v>
      </c>
      <c r="E422" s="36">
        <v>687.43333333333339</v>
      </c>
      <c r="F422" s="36">
        <v>678.2166666666667</v>
      </c>
      <c r="G422" s="36">
        <v>666.43333333333339</v>
      </c>
      <c r="H422" s="36">
        <v>708.43333333333339</v>
      </c>
      <c r="I422" s="36">
        <v>720.2166666666667</v>
      </c>
      <c r="J422" s="36">
        <v>729.43333333333339</v>
      </c>
      <c r="K422" s="31">
        <v>711</v>
      </c>
      <c r="L422" s="31">
        <v>690</v>
      </c>
      <c r="M422" s="31">
        <v>8.8648199999999999</v>
      </c>
      <c r="N422" s="1"/>
      <c r="O422" s="1"/>
    </row>
    <row r="423" spans="1:15" ht="12.75" customHeight="1">
      <c r="A423" s="33">
        <v>413</v>
      </c>
      <c r="B423" s="53" t="s">
        <v>211</v>
      </c>
      <c r="C423" s="31">
        <v>6591.9</v>
      </c>
      <c r="D423" s="36">
        <v>6664.0666666666666</v>
      </c>
      <c r="E423" s="36">
        <v>6493.5333333333328</v>
      </c>
      <c r="F423" s="36">
        <v>6395.1666666666661</v>
      </c>
      <c r="G423" s="36">
        <v>6224.6333333333323</v>
      </c>
      <c r="H423" s="36">
        <v>6762.4333333333334</v>
      </c>
      <c r="I423" s="36">
        <v>6932.9666666666681</v>
      </c>
      <c r="J423" s="36">
        <v>7031.3333333333339</v>
      </c>
      <c r="K423" s="31">
        <v>6834.6</v>
      </c>
      <c r="L423" s="31">
        <v>6565.7</v>
      </c>
      <c r="M423" s="31">
        <v>2.4492500000000001</v>
      </c>
      <c r="N423" s="1"/>
      <c r="O423" s="1"/>
    </row>
    <row r="424" spans="1:15" ht="12.75" customHeight="1">
      <c r="A424" s="33">
        <v>414</v>
      </c>
      <c r="B424" s="53" t="s">
        <v>875</v>
      </c>
      <c r="C424" s="31">
        <v>1397.05</v>
      </c>
      <c r="D424" s="36">
        <v>1403.0166666666667</v>
      </c>
      <c r="E424" s="36">
        <v>1384.0333333333333</v>
      </c>
      <c r="F424" s="36">
        <v>1371.0166666666667</v>
      </c>
      <c r="G424" s="36">
        <v>1352.0333333333333</v>
      </c>
      <c r="H424" s="36">
        <v>1416.0333333333333</v>
      </c>
      <c r="I424" s="36">
        <v>1435.0166666666664</v>
      </c>
      <c r="J424" s="36">
        <v>1448.0333333333333</v>
      </c>
      <c r="K424" s="31">
        <v>1422</v>
      </c>
      <c r="L424" s="31">
        <v>1390</v>
      </c>
      <c r="M424" s="31">
        <v>4.0589399999999998</v>
      </c>
      <c r="N424" s="1"/>
      <c r="O424" s="1"/>
    </row>
    <row r="425" spans="1:15" ht="12.75" customHeight="1">
      <c r="A425" s="33">
        <v>415</v>
      </c>
      <c r="B425" s="53" t="s">
        <v>477</v>
      </c>
      <c r="C425" s="31">
        <v>1749.7</v>
      </c>
      <c r="D425" s="36">
        <v>1745.45</v>
      </c>
      <c r="E425" s="36">
        <v>1704.95</v>
      </c>
      <c r="F425" s="36">
        <v>1660.2</v>
      </c>
      <c r="G425" s="36">
        <v>1619.7</v>
      </c>
      <c r="H425" s="36">
        <v>1790.2</v>
      </c>
      <c r="I425" s="36">
        <v>1830.7</v>
      </c>
      <c r="J425" s="36">
        <v>1875.45</v>
      </c>
      <c r="K425" s="31">
        <v>1785.95</v>
      </c>
      <c r="L425" s="31">
        <v>1700.7</v>
      </c>
      <c r="M425" s="31">
        <v>3.1410499999999999</v>
      </c>
      <c r="N425" s="1"/>
      <c r="O425" s="1"/>
    </row>
    <row r="426" spans="1:15" ht="12.75" customHeight="1">
      <c r="A426" s="33">
        <v>416</v>
      </c>
      <c r="B426" s="53" t="s">
        <v>478</v>
      </c>
      <c r="C426" s="31">
        <v>10185</v>
      </c>
      <c r="D426" s="36">
        <v>10381.716666666667</v>
      </c>
      <c r="E426" s="36">
        <v>9913.4333333333343</v>
      </c>
      <c r="F426" s="36">
        <v>9641.8666666666668</v>
      </c>
      <c r="G426" s="36">
        <v>9173.5833333333339</v>
      </c>
      <c r="H426" s="36">
        <v>10653.283333333335</v>
      </c>
      <c r="I426" s="36">
        <v>11121.566666666668</v>
      </c>
      <c r="J426" s="36">
        <v>11393.133333333335</v>
      </c>
      <c r="K426" s="31">
        <v>10850</v>
      </c>
      <c r="L426" s="31">
        <v>10110.15</v>
      </c>
      <c r="M426" s="31">
        <v>1.13696</v>
      </c>
      <c r="N426" s="1"/>
      <c r="O426" s="1"/>
    </row>
    <row r="427" spans="1:15" ht="12.75" customHeight="1">
      <c r="A427" s="33">
        <v>417</v>
      </c>
      <c r="B427" s="53" t="s">
        <v>290</v>
      </c>
      <c r="C427" s="31">
        <v>651.35</v>
      </c>
      <c r="D427" s="36">
        <v>658.25</v>
      </c>
      <c r="E427" s="36">
        <v>641.70000000000005</v>
      </c>
      <c r="F427" s="36">
        <v>632.05000000000007</v>
      </c>
      <c r="G427" s="36">
        <v>615.50000000000011</v>
      </c>
      <c r="H427" s="36">
        <v>667.9</v>
      </c>
      <c r="I427" s="36">
        <v>684.44999999999993</v>
      </c>
      <c r="J427" s="36">
        <v>694.09999999999991</v>
      </c>
      <c r="K427" s="31">
        <v>674.8</v>
      </c>
      <c r="L427" s="31">
        <v>648.6</v>
      </c>
      <c r="M427" s="31">
        <v>7.2144399999999997</v>
      </c>
      <c r="N427" s="1"/>
      <c r="O427" s="1"/>
    </row>
    <row r="428" spans="1:15" ht="12.75" customHeight="1">
      <c r="A428" s="33">
        <v>418</v>
      </c>
      <c r="B428" s="53" t="s">
        <v>479</v>
      </c>
      <c r="C428" s="31">
        <v>649.25</v>
      </c>
      <c r="D428" s="36">
        <v>647.41666666666663</v>
      </c>
      <c r="E428" s="36">
        <v>633.23333333333323</v>
      </c>
      <c r="F428" s="36">
        <v>617.21666666666658</v>
      </c>
      <c r="G428" s="36">
        <v>603.03333333333319</v>
      </c>
      <c r="H428" s="36">
        <v>663.43333333333328</v>
      </c>
      <c r="I428" s="36">
        <v>677.61666666666667</v>
      </c>
      <c r="J428" s="36">
        <v>693.63333333333333</v>
      </c>
      <c r="K428" s="31">
        <v>661.6</v>
      </c>
      <c r="L428" s="31">
        <v>631.4</v>
      </c>
      <c r="M428" s="31">
        <v>9.1513600000000004</v>
      </c>
      <c r="N428" s="1"/>
      <c r="O428" s="1"/>
    </row>
    <row r="429" spans="1:15" ht="12.75" customHeight="1">
      <c r="A429" s="33">
        <v>419</v>
      </c>
      <c r="B429" s="53" t="s">
        <v>480</v>
      </c>
      <c r="C429" s="31">
        <v>571</v>
      </c>
      <c r="D429" s="36">
        <v>576.16666666666663</v>
      </c>
      <c r="E429" s="36">
        <v>564.0333333333333</v>
      </c>
      <c r="F429" s="36">
        <v>557.06666666666672</v>
      </c>
      <c r="G429" s="36">
        <v>544.93333333333339</v>
      </c>
      <c r="H429" s="36">
        <v>583.13333333333321</v>
      </c>
      <c r="I429" s="36">
        <v>595.26666666666665</v>
      </c>
      <c r="J429" s="36">
        <v>602.23333333333312</v>
      </c>
      <c r="K429" s="31">
        <v>588.29999999999995</v>
      </c>
      <c r="L429" s="31">
        <v>569.20000000000005</v>
      </c>
      <c r="M429" s="31">
        <v>6.32822</v>
      </c>
      <c r="N429" s="1"/>
      <c r="O429" s="1"/>
    </row>
    <row r="430" spans="1:15" ht="12.75" customHeight="1">
      <c r="A430" s="33">
        <v>420</v>
      </c>
      <c r="B430" s="53" t="s">
        <v>209</v>
      </c>
      <c r="C430" s="31">
        <v>797.7</v>
      </c>
      <c r="D430" s="36">
        <v>806.63333333333333</v>
      </c>
      <c r="E430" s="36">
        <v>786.7166666666667</v>
      </c>
      <c r="F430" s="36">
        <v>775.73333333333335</v>
      </c>
      <c r="G430" s="36">
        <v>755.81666666666672</v>
      </c>
      <c r="H430" s="36">
        <v>817.61666666666667</v>
      </c>
      <c r="I430" s="36">
        <v>837.53333333333342</v>
      </c>
      <c r="J430" s="36">
        <v>848.51666666666665</v>
      </c>
      <c r="K430" s="31">
        <v>826.55</v>
      </c>
      <c r="L430" s="31">
        <v>795.65</v>
      </c>
      <c r="M430" s="31">
        <v>179.0093</v>
      </c>
      <c r="N430" s="1"/>
      <c r="O430" s="1"/>
    </row>
    <row r="431" spans="1:15" ht="12.75" customHeight="1">
      <c r="A431" s="33">
        <v>421</v>
      </c>
      <c r="B431" s="53" t="s">
        <v>206</v>
      </c>
      <c r="C431" s="31">
        <v>135.46</v>
      </c>
      <c r="D431" s="36">
        <v>137.21333333333334</v>
      </c>
      <c r="E431" s="36">
        <v>132.92666666666668</v>
      </c>
      <c r="F431" s="36">
        <v>130.39333333333335</v>
      </c>
      <c r="G431" s="36">
        <v>126.10666666666668</v>
      </c>
      <c r="H431" s="36">
        <v>139.74666666666667</v>
      </c>
      <c r="I431" s="36">
        <v>144.03333333333336</v>
      </c>
      <c r="J431" s="36">
        <v>146.56666666666666</v>
      </c>
      <c r="K431" s="31">
        <v>141.5</v>
      </c>
      <c r="L431" s="31">
        <v>134.68</v>
      </c>
      <c r="M431" s="31">
        <v>232.11408</v>
      </c>
      <c r="N431" s="1"/>
      <c r="O431" s="1"/>
    </row>
    <row r="432" spans="1:15" ht="12.75" customHeight="1">
      <c r="A432" s="33">
        <v>422</v>
      </c>
      <c r="B432" s="53" t="s">
        <v>481</v>
      </c>
      <c r="C432" s="31">
        <v>611.6</v>
      </c>
      <c r="D432" s="36">
        <v>621.98333333333323</v>
      </c>
      <c r="E432" s="36">
        <v>597.46666666666647</v>
      </c>
      <c r="F432" s="36">
        <v>583.33333333333326</v>
      </c>
      <c r="G432" s="36">
        <v>558.81666666666649</v>
      </c>
      <c r="H432" s="36">
        <v>636.11666666666645</v>
      </c>
      <c r="I432" s="36">
        <v>660.6333333333331</v>
      </c>
      <c r="J432" s="36">
        <v>674.76666666666642</v>
      </c>
      <c r="K432" s="31">
        <v>646.5</v>
      </c>
      <c r="L432" s="31">
        <v>607.85</v>
      </c>
      <c r="M432" s="31">
        <v>6.9485999999999999</v>
      </c>
      <c r="N432" s="1"/>
      <c r="O432" s="1"/>
    </row>
    <row r="433" spans="1:15" ht="12.75" customHeight="1">
      <c r="A433" s="33">
        <v>423</v>
      </c>
      <c r="B433" s="53" t="s">
        <v>482</v>
      </c>
      <c r="C433" s="31">
        <v>132.19</v>
      </c>
      <c r="D433" s="36">
        <v>133.36333333333334</v>
      </c>
      <c r="E433" s="36">
        <v>130.22666666666669</v>
      </c>
      <c r="F433" s="36">
        <v>128.26333333333335</v>
      </c>
      <c r="G433" s="36">
        <v>125.12666666666669</v>
      </c>
      <c r="H433" s="36">
        <v>135.32666666666668</v>
      </c>
      <c r="I433" s="36">
        <v>138.46333333333334</v>
      </c>
      <c r="J433" s="36">
        <v>140.42666666666668</v>
      </c>
      <c r="K433" s="31">
        <v>136.5</v>
      </c>
      <c r="L433" s="31">
        <v>131.4</v>
      </c>
      <c r="M433" s="31">
        <v>13.430289999999999</v>
      </c>
      <c r="N433" s="1"/>
      <c r="O433" s="1"/>
    </row>
    <row r="434" spans="1:15" ht="12.75" customHeight="1">
      <c r="A434" s="33">
        <v>424</v>
      </c>
      <c r="B434" s="53" t="s">
        <v>483</v>
      </c>
      <c r="C434" s="31">
        <v>492.8</v>
      </c>
      <c r="D434" s="36">
        <v>499.23333333333329</v>
      </c>
      <c r="E434" s="36">
        <v>484.46666666666658</v>
      </c>
      <c r="F434" s="36">
        <v>476.13333333333327</v>
      </c>
      <c r="G434" s="36">
        <v>461.36666666666656</v>
      </c>
      <c r="H434" s="36">
        <v>507.56666666666661</v>
      </c>
      <c r="I434" s="36">
        <v>522.33333333333337</v>
      </c>
      <c r="J434" s="36">
        <v>530.66666666666663</v>
      </c>
      <c r="K434" s="31">
        <v>514</v>
      </c>
      <c r="L434" s="31">
        <v>490.9</v>
      </c>
      <c r="M434" s="31">
        <v>5.9392300000000002</v>
      </c>
      <c r="N434" s="1"/>
      <c r="O434" s="1"/>
    </row>
    <row r="435" spans="1:15" ht="12.75" customHeight="1">
      <c r="A435" s="33">
        <v>425</v>
      </c>
      <c r="B435" s="53" t="s">
        <v>484</v>
      </c>
      <c r="C435" s="31">
        <v>212.88</v>
      </c>
      <c r="D435" s="36">
        <v>214.67</v>
      </c>
      <c r="E435" s="36">
        <v>208.33999999999997</v>
      </c>
      <c r="F435" s="36">
        <v>203.79999999999998</v>
      </c>
      <c r="G435" s="36">
        <v>197.46999999999997</v>
      </c>
      <c r="H435" s="36">
        <v>219.20999999999998</v>
      </c>
      <c r="I435" s="36">
        <v>225.53999999999996</v>
      </c>
      <c r="J435" s="36">
        <v>230.07999999999998</v>
      </c>
      <c r="K435" s="31">
        <v>221</v>
      </c>
      <c r="L435" s="31">
        <v>210.13</v>
      </c>
      <c r="M435" s="31">
        <v>5.2686799999999998</v>
      </c>
      <c r="N435" s="1"/>
      <c r="O435" s="1"/>
    </row>
    <row r="436" spans="1:15" ht="12.75" customHeight="1">
      <c r="A436" s="33">
        <v>426</v>
      </c>
      <c r="B436" s="53" t="s">
        <v>214</v>
      </c>
      <c r="C436" s="31">
        <v>1707.55</v>
      </c>
      <c r="D436" s="36">
        <v>1715.1666666666667</v>
      </c>
      <c r="E436" s="36">
        <v>1696.3333333333335</v>
      </c>
      <c r="F436" s="36">
        <v>1685.1166666666668</v>
      </c>
      <c r="G436" s="36">
        <v>1666.2833333333335</v>
      </c>
      <c r="H436" s="36">
        <v>1726.3833333333334</v>
      </c>
      <c r="I436" s="36">
        <v>1745.2166666666669</v>
      </c>
      <c r="J436" s="36">
        <v>1756.4333333333334</v>
      </c>
      <c r="K436" s="31">
        <v>1734</v>
      </c>
      <c r="L436" s="31">
        <v>1703.95</v>
      </c>
      <c r="M436" s="31">
        <v>17.102779999999999</v>
      </c>
      <c r="N436" s="1"/>
      <c r="O436" s="1"/>
    </row>
    <row r="437" spans="1:15" ht="12.75" customHeight="1">
      <c r="A437" s="33">
        <v>427</v>
      </c>
      <c r="B437" s="53" t="s">
        <v>215</v>
      </c>
      <c r="C437" s="31">
        <v>870.6</v>
      </c>
      <c r="D437" s="36">
        <v>878.0333333333333</v>
      </c>
      <c r="E437" s="36">
        <v>857.16666666666663</v>
      </c>
      <c r="F437" s="36">
        <v>843.73333333333335</v>
      </c>
      <c r="G437" s="36">
        <v>822.86666666666667</v>
      </c>
      <c r="H437" s="36">
        <v>891.46666666666658</v>
      </c>
      <c r="I437" s="36">
        <v>912.33333333333337</v>
      </c>
      <c r="J437" s="36">
        <v>925.76666666666654</v>
      </c>
      <c r="K437" s="31">
        <v>898.9</v>
      </c>
      <c r="L437" s="31">
        <v>864.6</v>
      </c>
      <c r="M437" s="31">
        <v>6.8611000000000004</v>
      </c>
      <c r="N437" s="1"/>
      <c r="O437" s="1"/>
    </row>
    <row r="438" spans="1:15" ht="12.75" customHeight="1">
      <c r="A438" s="33">
        <v>428</v>
      </c>
      <c r="B438" s="53" t="s">
        <v>485</v>
      </c>
      <c r="C438" s="31">
        <v>3838.95</v>
      </c>
      <c r="D438" s="36">
        <v>3922.9833333333336</v>
      </c>
      <c r="E438" s="36">
        <v>3731.9666666666672</v>
      </c>
      <c r="F438" s="36">
        <v>3624.9833333333336</v>
      </c>
      <c r="G438" s="36">
        <v>3433.9666666666672</v>
      </c>
      <c r="H438" s="36">
        <v>4029.9666666666672</v>
      </c>
      <c r="I438" s="36">
        <v>4220.9833333333336</v>
      </c>
      <c r="J438" s="36">
        <v>4327.9666666666672</v>
      </c>
      <c r="K438" s="31">
        <v>4114</v>
      </c>
      <c r="L438" s="31">
        <v>3816</v>
      </c>
      <c r="M438" s="31">
        <v>2.40415</v>
      </c>
      <c r="N438" s="1"/>
      <c r="O438" s="1"/>
    </row>
    <row r="439" spans="1:15" ht="12.75" customHeight="1">
      <c r="A439" s="33">
        <v>429</v>
      </c>
      <c r="B439" s="53" t="s">
        <v>486</v>
      </c>
      <c r="C439" s="31">
        <v>1354.85</v>
      </c>
      <c r="D439" s="36">
        <v>1366.9333333333334</v>
      </c>
      <c r="E439" s="36">
        <v>1336.9166666666667</v>
      </c>
      <c r="F439" s="36">
        <v>1318.9833333333333</v>
      </c>
      <c r="G439" s="36">
        <v>1288.9666666666667</v>
      </c>
      <c r="H439" s="36">
        <v>1384.8666666666668</v>
      </c>
      <c r="I439" s="36">
        <v>1414.8833333333332</v>
      </c>
      <c r="J439" s="36">
        <v>1432.8166666666668</v>
      </c>
      <c r="K439" s="31">
        <v>1396.95</v>
      </c>
      <c r="L439" s="31">
        <v>1349</v>
      </c>
      <c r="M439" s="31">
        <v>0.29866999999999999</v>
      </c>
      <c r="N439" s="1"/>
      <c r="O439" s="1"/>
    </row>
    <row r="440" spans="1:15" ht="12.75" customHeight="1">
      <c r="A440" s="33">
        <v>430</v>
      </c>
      <c r="B440" s="53" t="s">
        <v>487</v>
      </c>
      <c r="C440" s="31">
        <v>554.04999999999995</v>
      </c>
      <c r="D440" s="36">
        <v>552.76666666666677</v>
      </c>
      <c r="E440" s="36">
        <v>544.43333333333351</v>
      </c>
      <c r="F440" s="36">
        <v>534.81666666666672</v>
      </c>
      <c r="G440" s="36">
        <v>526.48333333333346</v>
      </c>
      <c r="H440" s="36">
        <v>562.38333333333355</v>
      </c>
      <c r="I440" s="36">
        <v>570.71666666666681</v>
      </c>
      <c r="J440" s="36">
        <v>580.3333333333336</v>
      </c>
      <c r="K440" s="31">
        <v>561.1</v>
      </c>
      <c r="L440" s="31">
        <v>543.15</v>
      </c>
      <c r="M440" s="31">
        <v>5.2358799999999999</v>
      </c>
      <c r="N440" s="1"/>
      <c r="O440" s="1"/>
    </row>
    <row r="441" spans="1:15" ht="12.75" customHeight="1">
      <c r="A441" s="33">
        <v>431</v>
      </c>
      <c r="B441" s="53" t="s">
        <v>488</v>
      </c>
      <c r="C441" s="31">
        <v>5025.2</v>
      </c>
      <c r="D441" s="36">
        <v>5070.05</v>
      </c>
      <c r="E441" s="36">
        <v>4946.1500000000005</v>
      </c>
      <c r="F441" s="36">
        <v>4867.1000000000004</v>
      </c>
      <c r="G441" s="36">
        <v>4743.2000000000007</v>
      </c>
      <c r="H441" s="36">
        <v>5149.1000000000004</v>
      </c>
      <c r="I441" s="36">
        <v>5273</v>
      </c>
      <c r="J441" s="36">
        <v>5352.05</v>
      </c>
      <c r="K441" s="31">
        <v>5193.95</v>
      </c>
      <c r="L441" s="31">
        <v>4991</v>
      </c>
      <c r="M441" s="31">
        <v>1.4686300000000001</v>
      </c>
      <c r="N441" s="1"/>
      <c r="O441" s="1"/>
    </row>
    <row r="442" spans="1:15" ht="12.75" customHeight="1">
      <c r="A442" s="33">
        <v>432</v>
      </c>
      <c r="B442" s="53" t="s">
        <v>489</v>
      </c>
      <c r="C442" s="31">
        <v>973.4</v>
      </c>
      <c r="D442" s="36">
        <v>982.43333333333339</v>
      </c>
      <c r="E442" s="36">
        <v>952.91666666666674</v>
      </c>
      <c r="F442" s="36">
        <v>932.43333333333339</v>
      </c>
      <c r="G442" s="36">
        <v>902.91666666666674</v>
      </c>
      <c r="H442" s="36">
        <v>1002.9166666666667</v>
      </c>
      <c r="I442" s="36">
        <v>1032.4333333333334</v>
      </c>
      <c r="J442" s="36">
        <v>1052.9166666666667</v>
      </c>
      <c r="K442" s="31">
        <v>1011.95</v>
      </c>
      <c r="L442" s="31">
        <v>961.95</v>
      </c>
      <c r="M442" s="31">
        <v>2.65611</v>
      </c>
      <c r="N442" s="1"/>
      <c r="O442" s="1"/>
    </row>
    <row r="443" spans="1:15" ht="12.75" customHeight="1">
      <c r="A443" s="33">
        <v>433</v>
      </c>
      <c r="B443" s="53" t="s">
        <v>490</v>
      </c>
      <c r="C443" s="31">
        <v>66.27</v>
      </c>
      <c r="D443" s="36">
        <v>67.573333333333338</v>
      </c>
      <c r="E443" s="36">
        <v>64.296666666666681</v>
      </c>
      <c r="F443" s="36">
        <v>62.323333333333338</v>
      </c>
      <c r="G443" s="36">
        <v>59.046666666666681</v>
      </c>
      <c r="H443" s="36">
        <v>69.546666666666681</v>
      </c>
      <c r="I443" s="36">
        <v>72.823333333333352</v>
      </c>
      <c r="J443" s="36">
        <v>74.796666666666681</v>
      </c>
      <c r="K443" s="31">
        <v>70.849999999999994</v>
      </c>
      <c r="L443" s="31">
        <v>65.599999999999994</v>
      </c>
      <c r="M443" s="31">
        <v>966.65562</v>
      </c>
      <c r="N443" s="1"/>
      <c r="O443" s="1"/>
    </row>
    <row r="444" spans="1:15" ht="12.75" customHeight="1">
      <c r="A444" s="33">
        <v>434</v>
      </c>
      <c r="B444" s="53" t="s">
        <v>491</v>
      </c>
      <c r="C444" s="31">
        <v>655.4</v>
      </c>
      <c r="D444" s="36">
        <v>671.2833333333333</v>
      </c>
      <c r="E444" s="36">
        <v>635.76666666666665</v>
      </c>
      <c r="F444" s="36">
        <v>616.13333333333333</v>
      </c>
      <c r="G444" s="36">
        <v>580.61666666666667</v>
      </c>
      <c r="H444" s="36">
        <v>690.91666666666663</v>
      </c>
      <c r="I444" s="36">
        <v>726.43333333333328</v>
      </c>
      <c r="J444" s="36">
        <v>746.06666666666661</v>
      </c>
      <c r="K444" s="31">
        <v>706.8</v>
      </c>
      <c r="L444" s="31">
        <v>651.65</v>
      </c>
      <c r="M444" s="31">
        <v>21.679179999999999</v>
      </c>
      <c r="N444" s="1"/>
      <c r="O444" s="1"/>
    </row>
    <row r="445" spans="1:15" ht="12.75" customHeight="1">
      <c r="A445" s="33">
        <v>435</v>
      </c>
      <c r="B445" s="53" t="s">
        <v>216</v>
      </c>
      <c r="C445" s="31">
        <v>820.95</v>
      </c>
      <c r="D445" s="36">
        <v>817.13333333333333</v>
      </c>
      <c r="E445" s="36">
        <v>807.76666666666665</v>
      </c>
      <c r="F445" s="36">
        <v>794.58333333333337</v>
      </c>
      <c r="G445" s="36">
        <v>785.2166666666667</v>
      </c>
      <c r="H445" s="36">
        <v>830.31666666666661</v>
      </c>
      <c r="I445" s="36">
        <v>839.68333333333317</v>
      </c>
      <c r="J445" s="36">
        <v>852.86666666666656</v>
      </c>
      <c r="K445" s="31">
        <v>826.5</v>
      </c>
      <c r="L445" s="31">
        <v>803.95</v>
      </c>
      <c r="M445" s="31">
        <v>7.0032800000000002</v>
      </c>
      <c r="N445" s="1"/>
      <c r="O445" s="1"/>
    </row>
    <row r="446" spans="1:15" ht="12.75" customHeight="1">
      <c r="A446" s="33">
        <v>436</v>
      </c>
      <c r="B446" s="53" t="s">
        <v>833</v>
      </c>
      <c r="C446" s="31">
        <v>427.75</v>
      </c>
      <c r="D446" s="36">
        <v>437.4666666666667</v>
      </c>
      <c r="E446" s="36">
        <v>413.28333333333342</v>
      </c>
      <c r="F446" s="36">
        <v>398.81666666666672</v>
      </c>
      <c r="G446" s="36">
        <v>374.63333333333344</v>
      </c>
      <c r="H446" s="36">
        <v>451.93333333333339</v>
      </c>
      <c r="I446" s="36">
        <v>476.11666666666667</v>
      </c>
      <c r="J446" s="36">
        <v>490.58333333333337</v>
      </c>
      <c r="K446" s="31">
        <v>461.65</v>
      </c>
      <c r="L446" s="31">
        <v>423</v>
      </c>
      <c r="M446" s="31">
        <v>32.692259999999997</v>
      </c>
      <c r="N446" s="1"/>
      <c r="O446" s="1"/>
    </row>
    <row r="447" spans="1:15" ht="12.75" customHeight="1">
      <c r="A447" s="33">
        <v>437</v>
      </c>
      <c r="B447" s="53" t="s">
        <v>492</v>
      </c>
      <c r="C447" s="31">
        <v>43.43</v>
      </c>
      <c r="D447" s="36">
        <v>43.94</v>
      </c>
      <c r="E447" s="36">
        <v>42.629999999999995</v>
      </c>
      <c r="F447" s="36">
        <v>41.83</v>
      </c>
      <c r="G447" s="36">
        <v>40.519999999999996</v>
      </c>
      <c r="H447" s="36">
        <v>44.739999999999995</v>
      </c>
      <c r="I447" s="36">
        <v>46.05</v>
      </c>
      <c r="J447" s="36">
        <v>46.849999999999994</v>
      </c>
      <c r="K447" s="31">
        <v>45.25</v>
      </c>
      <c r="L447" s="31">
        <v>43.14</v>
      </c>
      <c r="M447" s="31">
        <v>122.12309</v>
      </c>
      <c r="N447" s="1"/>
      <c r="O447" s="1"/>
    </row>
    <row r="448" spans="1:15" ht="12.75" customHeight="1">
      <c r="A448" s="33">
        <v>438</v>
      </c>
      <c r="B448" s="53" t="s">
        <v>228</v>
      </c>
      <c r="C448" s="31">
        <v>2478.8000000000002</v>
      </c>
      <c r="D448" s="36">
        <v>2478.5833333333335</v>
      </c>
      <c r="E448" s="36">
        <v>2427.2166666666672</v>
      </c>
      <c r="F448" s="36">
        <v>2375.6333333333337</v>
      </c>
      <c r="G448" s="36">
        <v>2324.2666666666673</v>
      </c>
      <c r="H448" s="36">
        <v>2530.166666666667</v>
      </c>
      <c r="I448" s="36">
        <v>2581.5333333333328</v>
      </c>
      <c r="J448" s="36">
        <v>2633.1166666666668</v>
      </c>
      <c r="K448" s="31">
        <v>2529.9499999999998</v>
      </c>
      <c r="L448" s="31">
        <v>2427</v>
      </c>
      <c r="M448" s="31">
        <v>21.496020000000001</v>
      </c>
      <c r="N448" s="1"/>
      <c r="O448" s="1"/>
    </row>
    <row r="449" spans="1:15" ht="12.75" customHeight="1">
      <c r="A449" s="33">
        <v>439</v>
      </c>
      <c r="B449" s="53" t="s">
        <v>876</v>
      </c>
      <c r="C449" s="31">
        <v>177.44</v>
      </c>
      <c r="D449" s="36">
        <v>179.48000000000002</v>
      </c>
      <c r="E449" s="36">
        <v>174.31000000000003</v>
      </c>
      <c r="F449" s="36">
        <v>171.18</v>
      </c>
      <c r="G449" s="36">
        <v>166.01000000000002</v>
      </c>
      <c r="H449" s="36">
        <v>182.61000000000004</v>
      </c>
      <c r="I449" s="36">
        <v>187.78</v>
      </c>
      <c r="J449" s="36">
        <v>190.91000000000005</v>
      </c>
      <c r="K449" s="31">
        <v>184.65</v>
      </c>
      <c r="L449" s="31">
        <v>176.35</v>
      </c>
      <c r="M449" s="31">
        <v>13.522919999999999</v>
      </c>
      <c r="N449" s="1"/>
      <c r="O449" s="1"/>
    </row>
    <row r="450" spans="1:15" ht="12.75" customHeight="1">
      <c r="A450" s="33">
        <v>440</v>
      </c>
      <c r="B450" s="53" t="s">
        <v>877</v>
      </c>
      <c r="C450" s="31">
        <v>453.9</v>
      </c>
      <c r="D450" s="36">
        <v>455.86666666666662</v>
      </c>
      <c r="E450" s="36">
        <v>448.03333333333325</v>
      </c>
      <c r="F450" s="36">
        <v>442.16666666666663</v>
      </c>
      <c r="G450" s="36">
        <v>434.33333333333326</v>
      </c>
      <c r="H450" s="36">
        <v>461.73333333333323</v>
      </c>
      <c r="I450" s="36">
        <v>469.56666666666661</v>
      </c>
      <c r="J450" s="36">
        <v>475.43333333333322</v>
      </c>
      <c r="K450" s="31">
        <v>463.7</v>
      </c>
      <c r="L450" s="31">
        <v>450</v>
      </c>
      <c r="M450" s="31">
        <v>2.2303999999999999</v>
      </c>
      <c r="N450" s="1"/>
      <c r="O450" s="1"/>
    </row>
    <row r="451" spans="1:15" ht="12.75" customHeight="1">
      <c r="A451" s="33">
        <v>441</v>
      </c>
      <c r="B451" s="53" t="s">
        <v>493</v>
      </c>
      <c r="C451" s="31">
        <v>891.2</v>
      </c>
      <c r="D451" s="36">
        <v>899.23333333333323</v>
      </c>
      <c r="E451" s="36">
        <v>860.96666666666647</v>
      </c>
      <c r="F451" s="36">
        <v>830.73333333333323</v>
      </c>
      <c r="G451" s="36">
        <v>792.46666666666647</v>
      </c>
      <c r="H451" s="36">
        <v>929.46666666666647</v>
      </c>
      <c r="I451" s="36">
        <v>967.73333333333312</v>
      </c>
      <c r="J451" s="36">
        <v>997.96666666666647</v>
      </c>
      <c r="K451" s="31">
        <v>937.5</v>
      </c>
      <c r="L451" s="31">
        <v>869</v>
      </c>
      <c r="M451" s="31">
        <v>6.74411</v>
      </c>
      <c r="N451" s="1"/>
      <c r="O451" s="1"/>
    </row>
    <row r="452" spans="1:15" ht="12.75" customHeight="1">
      <c r="A452" s="33">
        <v>442</v>
      </c>
      <c r="B452" s="53" t="s">
        <v>217</v>
      </c>
      <c r="C452" s="31">
        <v>1032.8499999999999</v>
      </c>
      <c r="D452" s="36">
        <v>1046.1333333333334</v>
      </c>
      <c r="E452" s="36">
        <v>1013.8666666666668</v>
      </c>
      <c r="F452" s="36">
        <v>994.88333333333344</v>
      </c>
      <c r="G452" s="36">
        <v>962.61666666666679</v>
      </c>
      <c r="H452" s="36">
        <v>1065.1166666666668</v>
      </c>
      <c r="I452" s="36">
        <v>1097.3833333333337</v>
      </c>
      <c r="J452" s="36">
        <v>1116.3666666666668</v>
      </c>
      <c r="K452" s="31">
        <v>1078.4000000000001</v>
      </c>
      <c r="L452" s="31">
        <v>1027.1500000000001</v>
      </c>
      <c r="M452" s="31">
        <v>17.156310000000001</v>
      </c>
      <c r="N452" s="1"/>
      <c r="O452" s="1"/>
    </row>
    <row r="453" spans="1:15" ht="12.75" customHeight="1">
      <c r="A453" s="33">
        <v>443</v>
      </c>
      <c r="B453" s="53" t="s">
        <v>218</v>
      </c>
      <c r="C453" s="31">
        <v>1841.7</v>
      </c>
      <c r="D453" s="36">
        <v>1862.9166666666667</v>
      </c>
      <c r="E453" s="36">
        <v>1814.3333333333335</v>
      </c>
      <c r="F453" s="36">
        <v>1786.9666666666667</v>
      </c>
      <c r="G453" s="36">
        <v>1738.3833333333334</v>
      </c>
      <c r="H453" s="36">
        <v>1890.2833333333335</v>
      </c>
      <c r="I453" s="36">
        <v>1938.866666666667</v>
      </c>
      <c r="J453" s="36">
        <v>1966.2333333333336</v>
      </c>
      <c r="K453" s="31">
        <v>1911.5</v>
      </c>
      <c r="L453" s="31">
        <v>1835.55</v>
      </c>
      <c r="M453" s="31">
        <v>2.7305100000000002</v>
      </c>
      <c r="N453" s="1"/>
      <c r="O453" s="1"/>
    </row>
    <row r="454" spans="1:15" ht="12.75" customHeight="1">
      <c r="A454" s="33">
        <v>444</v>
      </c>
      <c r="B454" s="53" t="s">
        <v>223</v>
      </c>
      <c r="C454" s="31">
        <v>4171.2</v>
      </c>
      <c r="D454" s="36">
        <v>4196.75</v>
      </c>
      <c r="E454" s="36">
        <v>4135.25</v>
      </c>
      <c r="F454" s="36">
        <v>4099.3</v>
      </c>
      <c r="G454" s="36">
        <v>4037.8</v>
      </c>
      <c r="H454" s="36">
        <v>4232.7</v>
      </c>
      <c r="I454" s="36">
        <v>4294.2</v>
      </c>
      <c r="J454" s="36">
        <v>4330.1499999999996</v>
      </c>
      <c r="K454" s="31">
        <v>4258.25</v>
      </c>
      <c r="L454" s="31">
        <v>4160.8</v>
      </c>
      <c r="M454" s="31">
        <v>22.030670000000001</v>
      </c>
      <c r="N454" s="1"/>
      <c r="O454" s="1"/>
    </row>
    <row r="455" spans="1:15" ht="12.75" customHeight="1">
      <c r="A455" s="33">
        <v>445</v>
      </c>
      <c r="B455" s="53" t="s">
        <v>219</v>
      </c>
      <c r="C455" s="31">
        <v>1185.5999999999999</v>
      </c>
      <c r="D455" s="36">
        <v>1193.5166666666667</v>
      </c>
      <c r="E455" s="36">
        <v>1174.9333333333334</v>
      </c>
      <c r="F455" s="36">
        <v>1164.2666666666667</v>
      </c>
      <c r="G455" s="36">
        <v>1145.6833333333334</v>
      </c>
      <c r="H455" s="36">
        <v>1204.1833333333334</v>
      </c>
      <c r="I455" s="36">
        <v>1222.7666666666669</v>
      </c>
      <c r="J455" s="36">
        <v>1233.4333333333334</v>
      </c>
      <c r="K455" s="31">
        <v>1212.0999999999999</v>
      </c>
      <c r="L455" s="31">
        <v>1182.8499999999999</v>
      </c>
      <c r="M455" s="31">
        <v>13.040139999999999</v>
      </c>
      <c r="N455" s="1"/>
      <c r="O455" s="1"/>
    </row>
    <row r="456" spans="1:15" ht="12.75" customHeight="1">
      <c r="A456" s="33">
        <v>446</v>
      </c>
      <c r="B456" s="53" t="s">
        <v>291</v>
      </c>
      <c r="C456" s="31">
        <v>6696</v>
      </c>
      <c r="D456" s="36">
        <v>6750.166666666667</v>
      </c>
      <c r="E456" s="36">
        <v>6611.8333333333339</v>
      </c>
      <c r="F456" s="36">
        <v>6527.666666666667</v>
      </c>
      <c r="G456" s="36">
        <v>6389.3333333333339</v>
      </c>
      <c r="H456" s="36">
        <v>6834.3333333333339</v>
      </c>
      <c r="I456" s="36">
        <v>6972.6666666666679</v>
      </c>
      <c r="J456" s="36">
        <v>7056.8333333333339</v>
      </c>
      <c r="K456" s="31">
        <v>6888.5</v>
      </c>
      <c r="L456" s="31">
        <v>6666</v>
      </c>
      <c r="M456" s="31">
        <v>0.96655000000000002</v>
      </c>
      <c r="N456" s="1"/>
      <c r="O456" s="1"/>
    </row>
    <row r="457" spans="1:15" ht="12.75" customHeight="1">
      <c r="A457" s="33">
        <v>447</v>
      </c>
      <c r="B457" s="53" t="s">
        <v>494</v>
      </c>
      <c r="C457" s="31">
        <v>6013.05</v>
      </c>
      <c r="D457" s="36">
        <v>6054.3499999999995</v>
      </c>
      <c r="E457" s="36">
        <v>5958.6999999999989</v>
      </c>
      <c r="F457" s="36">
        <v>5904.3499999999995</v>
      </c>
      <c r="G457" s="36">
        <v>5808.6999999999989</v>
      </c>
      <c r="H457" s="36">
        <v>6108.6999999999989</v>
      </c>
      <c r="I457" s="36">
        <v>6204.3499999999985</v>
      </c>
      <c r="J457" s="36">
        <v>6258.6999999999989</v>
      </c>
      <c r="K457" s="31">
        <v>6150</v>
      </c>
      <c r="L457" s="31">
        <v>6000</v>
      </c>
      <c r="M457" s="31">
        <v>0.21218999999999999</v>
      </c>
      <c r="N457" s="1"/>
      <c r="O457" s="1"/>
    </row>
    <row r="458" spans="1:15" ht="12.75" customHeight="1">
      <c r="A458" s="33">
        <v>448</v>
      </c>
      <c r="B458" s="53" t="s">
        <v>495</v>
      </c>
      <c r="C458" s="31">
        <v>699.05</v>
      </c>
      <c r="D458" s="36">
        <v>708.43333333333339</v>
      </c>
      <c r="E458" s="36">
        <v>686.11666666666679</v>
      </c>
      <c r="F458" s="36">
        <v>673.18333333333339</v>
      </c>
      <c r="G458" s="36">
        <v>650.86666666666679</v>
      </c>
      <c r="H458" s="36">
        <v>721.36666666666679</v>
      </c>
      <c r="I458" s="36">
        <v>743.68333333333339</v>
      </c>
      <c r="J458" s="36">
        <v>756.61666666666679</v>
      </c>
      <c r="K458" s="31">
        <v>730.75</v>
      </c>
      <c r="L458" s="31">
        <v>695.5</v>
      </c>
      <c r="M458" s="31">
        <v>25.58426</v>
      </c>
      <c r="N458" s="1"/>
      <c r="O458" s="1"/>
    </row>
    <row r="459" spans="1:15" ht="12.75" customHeight="1">
      <c r="A459" s="33">
        <v>449</v>
      </c>
      <c r="B459" s="53" t="s">
        <v>220</v>
      </c>
      <c r="C459" s="31">
        <v>1013.75</v>
      </c>
      <c r="D459" s="36">
        <v>1027.6000000000001</v>
      </c>
      <c r="E459" s="36">
        <v>994.55000000000018</v>
      </c>
      <c r="F459" s="36">
        <v>975.35</v>
      </c>
      <c r="G459" s="36">
        <v>942.30000000000007</v>
      </c>
      <c r="H459" s="36">
        <v>1046.8000000000002</v>
      </c>
      <c r="I459" s="36">
        <v>1079.8499999999999</v>
      </c>
      <c r="J459" s="36">
        <v>1099.0500000000004</v>
      </c>
      <c r="K459" s="31">
        <v>1060.6500000000001</v>
      </c>
      <c r="L459" s="31">
        <v>1008.4</v>
      </c>
      <c r="M459" s="31">
        <v>167.26392999999999</v>
      </c>
      <c r="N459" s="1"/>
      <c r="O459" s="1"/>
    </row>
    <row r="460" spans="1:15" ht="12.75" customHeight="1">
      <c r="A460" s="33">
        <v>450</v>
      </c>
      <c r="B460" s="53" t="s">
        <v>221</v>
      </c>
      <c r="C460" s="31">
        <v>436.7</v>
      </c>
      <c r="D460" s="36">
        <v>439.86666666666662</v>
      </c>
      <c r="E460" s="36">
        <v>430.33333333333326</v>
      </c>
      <c r="F460" s="36">
        <v>423.96666666666664</v>
      </c>
      <c r="G460" s="36">
        <v>414.43333333333328</v>
      </c>
      <c r="H460" s="36">
        <v>446.23333333333323</v>
      </c>
      <c r="I460" s="36">
        <v>455.76666666666665</v>
      </c>
      <c r="J460" s="36">
        <v>462.13333333333321</v>
      </c>
      <c r="K460" s="31">
        <v>449.4</v>
      </c>
      <c r="L460" s="31">
        <v>433.5</v>
      </c>
      <c r="M460" s="31">
        <v>192.45377999999999</v>
      </c>
      <c r="N460" s="1"/>
      <c r="O460" s="1"/>
    </row>
    <row r="461" spans="1:15" ht="12.75" customHeight="1">
      <c r="A461" s="33">
        <v>451</v>
      </c>
      <c r="B461" s="53" t="s">
        <v>222</v>
      </c>
      <c r="C461" s="31">
        <v>150.32</v>
      </c>
      <c r="D461" s="36">
        <v>151.24333333333334</v>
      </c>
      <c r="E461" s="36">
        <v>148.68666666666667</v>
      </c>
      <c r="F461" s="36">
        <v>147.05333333333334</v>
      </c>
      <c r="G461" s="36">
        <v>144.49666666666667</v>
      </c>
      <c r="H461" s="36">
        <v>152.87666666666667</v>
      </c>
      <c r="I461" s="36">
        <v>155.43333333333334</v>
      </c>
      <c r="J461" s="36">
        <v>157.06666666666666</v>
      </c>
      <c r="K461" s="31">
        <v>153.80000000000001</v>
      </c>
      <c r="L461" s="31">
        <v>149.61000000000001</v>
      </c>
      <c r="M461" s="31">
        <v>535.07101999999998</v>
      </c>
      <c r="N461" s="1"/>
      <c r="O461" s="1"/>
    </row>
    <row r="462" spans="1:15" ht="12.75" customHeight="1">
      <c r="A462" s="33">
        <v>452</v>
      </c>
      <c r="B462" s="53" t="s">
        <v>878</v>
      </c>
      <c r="C462" s="31">
        <v>983.05</v>
      </c>
      <c r="D462" s="36">
        <v>984.33333333333337</v>
      </c>
      <c r="E462" s="36">
        <v>974.7166666666667</v>
      </c>
      <c r="F462" s="36">
        <v>966.38333333333333</v>
      </c>
      <c r="G462" s="36">
        <v>956.76666666666665</v>
      </c>
      <c r="H462" s="36">
        <v>992.66666666666674</v>
      </c>
      <c r="I462" s="36">
        <v>1002.2833333333333</v>
      </c>
      <c r="J462" s="36">
        <v>1010.6166666666668</v>
      </c>
      <c r="K462" s="31">
        <v>993.95</v>
      </c>
      <c r="L462" s="31">
        <v>976</v>
      </c>
      <c r="M462" s="31">
        <v>6.56501</v>
      </c>
      <c r="N462" s="1"/>
      <c r="O462" s="1"/>
    </row>
    <row r="463" spans="1:15" ht="12.75" customHeight="1">
      <c r="A463" s="33">
        <v>453</v>
      </c>
      <c r="B463" s="53" t="s">
        <v>292</v>
      </c>
      <c r="C463" s="31">
        <v>89.76</v>
      </c>
      <c r="D463" s="36">
        <v>91.236666666666679</v>
      </c>
      <c r="E463" s="36">
        <v>87.523333333333355</v>
      </c>
      <c r="F463" s="36">
        <v>85.286666666666676</v>
      </c>
      <c r="G463" s="36">
        <v>81.573333333333352</v>
      </c>
      <c r="H463" s="36">
        <v>93.473333333333358</v>
      </c>
      <c r="I463" s="36">
        <v>97.186666666666667</v>
      </c>
      <c r="J463" s="36">
        <v>99.42333333333336</v>
      </c>
      <c r="K463" s="31">
        <v>94.95</v>
      </c>
      <c r="L463" s="31">
        <v>89</v>
      </c>
      <c r="M463" s="31">
        <v>103.34295</v>
      </c>
      <c r="N463" s="1"/>
      <c r="O463" s="1"/>
    </row>
    <row r="464" spans="1:15" ht="12.75" customHeight="1">
      <c r="A464" s="33">
        <v>454</v>
      </c>
      <c r="B464" s="53" t="s">
        <v>224</v>
      </c>
      <c r="C464" s="31">
        <v>1483.4</v>
      </c>
      <c r="D464" s="36">
        <v>1483.9666666666665</v>
      </c>
      <c r="E464" s="36">
        <v>1464.9333333333329</v>
      </c>
      <c r="F464" s="36">
        <v>1446.4666666666665</v>
      </c>
      <c r="G464" s="36">
        <v>1427.4333333333329</v>
      </c>
      <c r="H464" s="36">
        <v>1502.4333333333329</v>
      </c>
      <c r="I464" s="36">
        <v>1521.4666666666662</v>
      </c>
      <c r="J464" s="36">
        <v>1539.9333333333329</v>
      </c>
      <c r="K464" s="31">
        <v>1503</v>
      </c>
      <c r="L464" s="31">
        <v>1465.5</v>
      </c>
      <c r="M464" s="31">
        <v>16.657879999999999</v>
      </c>
      <c r="N464" s="1"/>
      <c r="O464" s="1"/>
    </row>
    <row r="465" spans="1:15" ht="12.75" customHeight="1">
      <c r="A465" s="33">
        <v>455</v>
      </c>
      <c r="B465" s="53" t="s">
        <v>496</v>
      </c>
      <c r="C465" s="31">
        <v>1151.05</v>
      </c>
      <c r="D465" s="36">
        <v>1167.0166666666667</v>
      </c>
      <c r="E465" s="36">
        <v>1124.0333333333333</v>
      </c>
      <c r="F465" s="36">
        <v>1097.0166666666667</v>
      </c>
      <c r="G465" s="36">
        <v>1054.0333333333333</v>
      </c>
      <c r="H465" s="36">
        <v>1194.0333333333333</v>
      </c>
      <c r="I465" s="36">
        <v>1237.0166666666664</v>
      </c>
      <c r="J465" s="36">
        <v>1264.0333333333333</v>
      </c>
      <c r="K465" s="31">
        <v>1210</v>
      </c>
      <c r="L465" s="31">
        <v>1140</v>
      </c>
      <c r="M465" s="31">
        <v>4.3882500000000002</v>
      </c>
      <c r="N465" s="1"/>
      <c r="O465" s="1"/>
    </row>
    <row r="466" spans="1:15" ht="12.75" customHeight="1">
      <c r="A466" s="33">
        <v>456</v>
      </c>
      <c r="B466" s="53" t="s">
        <v>497</v>
      </c>
      <c r="C466" s="31">
        <v>253.7</v>
      </c>
      <c r="D466" s="36">
        <v>259.31666666666666</v>
      </c>
      <c r="E466" s="36">
        <v>246.68333333333334</v>
      </c>
      <c r="F466" s="36">
        <v>239.66666666666669</v>
      </c>
      <c r="G466" s="36">
        <v>227.03333333333336</v>
      </c>
      <c r="H466" s="36">
        <v>266.33333333333331</v>
      </c>
      <c r="I466" s="36">
        <v>278.96666666666664</v>
      </c>
      <c r="J466" s="36">
        <v>285.98333333333329</v>
      </c>
      <c r="K466" s="31">
        <v>271.95</v>
      </c>
      <c r="L466" s="31">
        <v>252.3</v>
      </c>
      <c r="M466" s="31">
        <v>24.802219999999998</v>
      </c>
      <c r="N466" s="1"/>
      <c r="O466" s="1"/>
    </row>
    <row r="467" spans="1:15" ht="12.75" customHeight="1">
      <c r="A467" s="33">
        <v>457</v>
      </c>
      <c r="B467" s="53" t="s">
        <v>202</v>
      </c>
      <c r="C467" s="31">
        <v>808.8</v>
      </c>
      <c r="D467" s="36">
        <v>813.23333333333323</v>
      </c>
      <c r="E467" s="36">
        <v>800.31666666666649</v>
      </c>
      <c r="F467" s="36">
        <v>791.83333333333326</v>
      </c>
      <c r="G467" s="36">
        <v>778.91666666666652</v>
      </c>
      <c r="H467" s="36">
        <v>821.71666666666647</v>
      </c>
      <c r="I467" s="36">
        <v>834.63333333333321</v>
      </c>
      <c r="J467" s="36">
        <v>843.11666666666645</v>
      </c>
      <c r="K467" s="31">
        <v>826.15</v>
      </c>
      <c r="L467" s="31">
        <v>804.75</v>
      </c>
      <c r="M467" s="31">
        <v>5.0914799999999998</v>
      </c>
      <c r="N467" s="1"/>
      <c r="O467" s="1"/>
    </row>
    <row r="468" spans="1:15" ht="12.75" customHeight="1">
      <c r="A468" s="33">
        <v>458</v>
      </c>
      <c r="B468" s="53" t="s">
        <v>498</v>
      </c>
      <c r="C468" s="31">
        <v>4450.3</v>
      </c>
      <c r="D468" s="36">
        <v>4503.416666666667</v>
      </c>
      <c r="E468" s="36">
        <v>4376.8833333333341</v>
      </c>
      <c r="F468" s="36">
        <v>4303.4666666666672</v>
      </c>
      <c r="G468" s="36">
        <v>4176.9333333333343</v>
      </c>
      <c r="H468" s="36">
        <v>4576.8333333333339</v>
      </c>
      <c r="I468" s="36">
        <v>4703.3666666666668</v>
      </c>
      <c r="J468" s="36">
        <v>4776.7833333333338</v>
      </c>
      <c r="K468" s="31">
        <v>4629.95</v>
      </c>
      <c r="L468" s="31">
        <v>4430</v>
      </c>
      <c r="M468" s="31">
        <v>2.0000499999999999</v>
      </c>
      <c r="N468" s="1"/>
      <c r="O468" s="1"/>
    </row>
    <row r="469" spans="1:15" ht="12.75" customHeight="1">
      <c r="A469" s="33">
        <v>459</v>
      </c>
      <c r="B469" s="53" t="s">
        <v>499</v>
      </c>
      <c r="C469" s="31">
        <v>4205.8999999999996</v>
      </c>
      <c r="D469" s="36">
        <v>4229.6500000000005</v>
      </c>
      <c r="E469" s="36">
        <v>4165.3000000000011</v>
      </c>
      <c r="F469" s="36">
        <v>4124.7000000000007</v>
      </c>
      <c r="G469" s="36">
        <v>4060.3500000000013</v>
      </c>
      <c r="H469" s="36">
        <v>4270.2500000000009</v>
      </c>
      <c r="I469" s="36">
        <v>4334.6000000000013</v>
      </c>
      <c r="J469" s="36">
        <v>4375.2000000000007</v>
      </c>
      <c r="K469" s="31">
        <v>4294</v>
      </c>
      <c r="L469" s="31">
        <v>4189.05</v>
      </c>
      <c r="M469" s="31">
        <v>0.58243999999999996</v>
      </c>
      <c r="N469" s="1"/>
      <c r="O469" s="1"/>
    </row>
    <row r="470" spans="1:15" ht="12.75" customHeight="1">
      <c r="A470" s="33">
        <v>460</v>
      </c>
      <c r="B470" s="53" t="s">
        <v>879</v>
      </c>
      <c r="C470" s="31">
        <v>1379.2</v>
      </c>
      <c r="D470" s="36">
        <v>1424.6499999999999</v>
      </c>
      <c r="E470" s="36">
        <v>1324.5499999999997</v>
      </c>
      <c r="F470" s="36">
        <v>1269.8999999999999</v>
      </c>
      <c r="G470" s="36">
        <v>1169.7999999999997</v>
      </c>
      <c r="H470" s="36">
        <v>1479.2999999999997</v>
      </c>
      <c r="I470" s="36">
        <v>1579.3999999999996</v>
      </c>
      <c r="J470" s="36">
        <v>1634.0499999999997</v>
      </c>
      <c r="K470" s="31">
        <v>1524.75</v>
      </c>
      <c r="L470" s="31">
        <v>1370</v>
      </c>
      <c r="M470" s="31">
        <v>16.658570000000001</v>
      </c>
      <c r="N470" s="1"/>
      <c r="O470" s="1"/>
    </row>
    <row r="471" spans="1:15" ht="12.75" customHeight="1">
      <c r="A471" s="33">
        <v>461</v>
      </c>
      <c r="B471" s="53" t="s">
        <v>225</v>
      </c>
      <c r="C471" s="31">
        <v>3335.1</v>
      </c>
      <c r="D471" s="36">
        <v>3357.5166666666664</v>
      </c>
      <c r="E471" s="36">
        <v>3298.6833333333329</v>
      </c>
      <c r="F471" s="36">
        <v>3262.2666666666664</v>
      </c>
      <c r="G471" s="36">
        <v>3203.4333333333329</v>
      </c>
      <c r="H471" s="36">
        <v>3393.9333333333329</v>
      </c>
      <c r="I471" s="36">
        <v>3452.7666666666669</v>
      </c>
      <c r="J471" s="36">
        <v>3489.1833333333329</v>
      </c>
      <c r="K471" s="31">
        <v>3416.35</v>
      </c>
      <c r="L471" s="31">
        <v>3321.1</v>
      </c>
      <c r="M471" s="31">
        <v>9.7653499999999998</v>
      </c>
      <c r="N471" s="1"/>
      <c r="O471" s="1"/>
    </row>
    <row r="472" spans="1:15" ht="12.75" customHeight="1">
      <c r="A472" s="33">
        <v>462</v>
      </c>
      <c r="B472" s="53" t="s">
        <v>226</v>
      </c>
      <c r="C472" s="31">
        <v>3220.55</v>
      </c>
      <c r="D472" s="36">
        <v>3230.5333333333333</v>
      </c>
      <c r="E472" s="36">
        <v>3163.0666666666666</v>
      </c>
      <c r="F472" s="36">
        <v>3105.5833333333335</v>
      </c>
      <c r="G472" s="36">
        <v>3038.1166666666668</v>
      </c>
      <c r="H472" s="36">
        <v>3288.0166666666664</v>
      </c>
      <c r="I472" s="36">
        <v>3355.4833333333327</v>
      </c>
      <c r="J472" s="36">
        <v>3412.9666666666662</v>
      </c>
      <c r="K472" s="31">
        <v>3298</v>
      </c>
      <c r="L472" s="31">
        <v>3173.05</v>
      </c>
      <c r="M472" s="31">
        <v>6.3619700000000003</v>
      </c>
      <c r="N472" s="1"/>
      <c r="O472" s="1"/>
    </row>
    <row r="473" spans="1:15" ht="12.75" customHeight="1">
      <c r="A473" s="33">
        <v>463</v>
      </c>
      <c r="B473" s="53" t="s">
        <v>293</v>
      </c>
      <c r="C473" s="31">
        <v>1768.05</v>
      </c>
      <c r="D473" s="36">
        <v>1780.6833333333334</v>
      </c>
      <c r="E473" s="36">
        <v>1737.4166666666667</v>
      </c>
      <c r="F473" s="36">
        <v>1706.7833333333333</v>
      </c>
      <c r="G473" s="36">
        <v>1663.5166666666667</v>
      </c>
      <c r="H473" s="36">
        <v>1811.3166666666668</v>
      </c>
      <c r="I473" s="36">
        <v>1854.5833333333333</v>
      </c>
      <c r="J473" s="36">
        <v>1885.2166666666669</v>
      </c>
      <c r="K473" s="31">
        <v>1823.95</v>
      </c>
      <c r="L473" s="31">
        <v>1750.05</v>
      </c>
      <c r="M473" s="31">
        <v>8.6805599999999998</v>
      </c>
      <c r="N473" s="1"/>
      <c r="O473" s="1"/>
    </row>
    <row r="474" spans="1:15" ht="12.75" customHeight="1">
      <c r="A474" s="33">
        <v>464</v>
      </c>
      <c r="B474" s="53" t="s">
        <v>227</v>
      </c>
      <c r="C474" s="31">
        <v>5220.7</v>
      </c>
      <c r="D474" s="36">
        <v>5294.3166666666666</v>
      </c>
      <c r="E474" s="36">
        <v>5120.9333333333334</v>
      </c>
      <c r="F474" s="36">
        <v>5021.166666666667</v>
      </c>
      <c r="G474" s="36">
        <v>4847.7833333333338</v>
      </c>
      <c r="H474" s="36">
        <v>5394.083333333333</v>
      </c>
      <c r="I474" s="36">
        <v>5567.4666666666662</v>
      </c>
      <c r="J474" s="36">
        <v>5667.2333333333327</v>
      </c>
      <c r="K474" s="31">
        <v>5467.7</v>
      </c>
      <c r="L474" s="31">
        <v>5194.55</v>
      </c>
      <c r="M474" s="31">
        <v>6.4264400000000004</v>
      </c>
      <c r="N474" s="1"/>
      <c r="O474" s="1"/>
    </row>
    <row r="475" spans="1:15" ht="12.75" customHeight="1">
      <c r="A475" s="33">
        <v>465</v>
      </c>
      <c r="B475" s="53" t="s">
        <v>294</v>
      </c>
      <c r="C475" s="31">
        <v>37.71</v>
      </c>
      <c r="D475" s="36">
        <v>38.153333333333336</v>
      </c>
      <c r="E475" s="36">
        <v>36.556666666666672</v>
      </c>
      <c r="F475" s="36">
        <v>35.403333333333336</v>
      </c>
      <c r="G475" s="36">
        <v>33.806666666666672</v>
      </c>
      <c r="H475" s="36">
        <v>39.306666666666672</v>
      </c>
      <c r="I475" s="36">
        <v>40.903333333333336</v>
      </c>
      <c r="J475" s="36">
        <v>42.056666666666672</v>
      </c>
      <c r="K475" s="31">
        <v>39.75</v>
      </c>
      <c r="L475" s="31">
        <v>37</v>
      </c>
      <c r="M475" s="31">
        <v>586.79431</v>
      </c>
      <c r="N475" s="1"/>
      <c r="O475" s="1"/>
    </row>
    <row r="476" spans="1:15" ht="12.75" customHeight="1">
      <c r="A476" s="33">
        <v>466</v>
      </c>
      <c r="B476" s="53" t="s">
        <v>501</v>
      </c>
      <c r="C476" s="31">
        <v>371.85</v>
      </c>
      <c r="D476" s="36">
        <v>375.93333333333334</v>
      </c>
      <c r="E476" s="36">
        <v>365.91666666666669</v>
      </c>
      <c r="F476" s="36">
        <v>359.98333333333335</v>
      </c>
      <c r="G476" s="36">
        <v>349.9666666666667</v>
      </c>
      <c r="H476" s="36">
        <v>381.86666666666667</v>
      </c>
      <c r="I476" s="36">
        <v>391.88333333333333</v>
      </c>
      <c r="J476" s="36">
        <v>397.81666666666666</v>
      </c>
      <c r="K476" s="31">
        <v>385.95</v>
      </c>
      <c r="L476" s="31">
        <v>370</v>
      </c>
      <c r="M476" s="31">
        <v>3.9161700000000002</v>
      </c>
      <c r="N476" s="1"/>
      <c r="O476" s="1"/>
    </row>
    <row r="477" spans="1:15" ht="12.75" customHeight="1">
      <c r="A477" s="33">
        <v>467</v>
      </c>
      <c r="B477" s="31" t="s">
        <v>502</v>
      </c>
      <c r="C477" s="36">
        <v>619.45000000000005</v>
      </c>
      <c r="D477" s="36">
        <v>624.08333333333337</v>
      </c>
      <c r="E477" s="36">
        <v>605.91666666666674</v>
      </c>
      <c r="F477" s="36">
        <v>592.38333333333333</v>
      </c>
      <c r="G477" s="36">
        <v>574.2166666666667</v>
      </c>
      <c r="H477" s="36">
        <v>637.61666666666679</v>
      </c>
      <c r="I477" s="36">
        <v>655.78333333333353</v>
      </c>
      <c r="J477" s="31">
        <v>669.31666666666683</v>
      </c>
      <c r="K477" s="31">
        <v>642.25</v>
      </c>
      <c r="L477" s="31">
        <v>610.54999999999995</v>
      </c>
      <c r="M477" s="53">
        <v>35.01793</v>
      </c>
      <c r="N477" s="1"/>
      <c r="O477" s="1"/>
    </row>
    <row r="478" spans="1:15" ht="12.75" customHeight="1">
      <c r="A478" s="33">
        <v>468</v>
      </c>
      <c r="B478" s="31" t="s">
        <v>295</v>
      </c>
      <c r="C478" s="36">
        <v>4030.15</v>
      </c>
      <c r="D478" s="36">
        <v>4015.3833333333332</v>
      </c>
      <c r="E478" s="36">
        <v>3920.7666666666664</v>
      </c>
      <c r="F478" s="36">
        <v>3811.3833333333332</v>
      </c>
      <c r="G478" s="36">
        <v>3716.7666666666664</v>
      </c>
      <c r="H478" s="36">
        <v>4124.7666666666664</v>
      </c>
      <c r="I478" s="36">
        <v>4219.3833333333332</v>
      </c>
      <c r="J478" s="31">
        <v>4328.7666666666664</v>
      </c>
      <c r="K478" s="31">
        <v>4110</v>
      </c>
      <c r="L478" s="31">
        <v>3906</v>
      </c>
      <c r="M478" s="53">
        <v>1.45164</v>
      </c>
      <c r="N478" s="1"/>
      <c r="O478" s="1"/>
    </row>
    <row r="479" spans="1:15" ht="12.75" customHeight="1">
      <c r="A479" s="33">
        <v>469</v>
      </c>
      <c r="B479" s="31" t="s">
        <v>503</v>
      </c>
      <c r="C479" s="31">
        <v>50.55</v>
      </c>
      <c r="D479" s="36">
        <v>51.419999999999995</v>
      </c>
      <c r="E479" s="36">
        <v>49.389999999999986</v>
      </c>
      <c r="F479" s="36">
        <v>48.22999999999999</v>
      </c>
      <c r="G479" s="36">
        <v>46.199999999999982</v>
      </c>
      <c r="H479" s="36">
        <v>52.579999999999991</v>
      </c>
      <c r="I479" s="36">
        <v>54.610000000000007</v>
      </c>
      <c r="J479" s="36">
        <v>55.769999999999996</v>
      </c>
      <c r="K479" s="31">
        <v>53.45</v>
      </c>
      <c r="L479" s="31">
        <v>50.26</v>
      </c>
      <c r="M479" s="31">
        <v>125.88351</v>
      </c>
      <c r="N479" s="1"/>
      <c r="O479" s="1"/>
    </row>
    <row r="480" spans="1:15" ht="12.75" customHeight="1">
      <c r="A480" s="33">
        <v>470</v>
      </c>
      <c r="B480" s="31" t="s">
        <v>504</v>
      </c>
      <c r="C480" s="36">
        <v>970.15</v>
      </c>
      <c r="D480" s="36">
        <v>977.23333333333323</v>
      </c>
      <c r="E480" s="36">
        <v>957.96666666666647</v>
      </c>
      <c r="F480" s="36">
        <v>945.78333333333319</v>
      </c>
      <c r="G480" s="36">
        <v>926.51666666666642</v>
      </c>
      <c r="H480" s="36">
        <v>989.41666666666652</v>
      </c>
      <c r="I480" s="36">
        <v>1008.6833333333332</v>
      </c>
      <c r="J480" s="31">
        <v>1020.8666666666666</v>
      </c>
      <c r="K480" s="31">
        <v>996.5</v>
      </c>
      <c r="L480" s="31">
        <v>965.05</v>
      </c>
      <c r="M480" s="53">
        <v>6.6106800000000003</v>
      </c>
      <c r="N480" s="1"/>
      <c r="O480" s="1"/>
    </row>
    <row r="481" spans="1:15" ht="12.75" customHeight="1">
      <c r="A481" s="33">
        <v>471</v>
      </c>
      <c r="B481" s="31" t="s">
        <v>231</v>
      </c>
      <c r="C481" s="31">
        <v>533.54999999999995</v>
      </c>
      <c r="D481" s="36">
        <v>538.21666666666658</v>
      </c>
      <c r="E481" s="36">
        <v>526.53333333333319</v>
      </c>
      <c r="F481" s="36">
        <v>519.51666666666665</v>
      </c>
      <c r="G481" s="36">
        <v>507.83333333333326</v>
      </c>
      <c r="H481" s="36">
        <v>545.23333333333312</v>
      </c>
      <c r="I481" s="36">
        <v>556.91666666666652</v>
      </c>
      <c r="J481" s="36">
        <v>563.93333333333305</v>
      </c>
      <c r="K481" s="31">
        <v>549.9</v>
      </c>
      <c r="L481" s="31">
        <v>531.20000000000005</v>
      </c>
      <c r="M481" s="31">
        <v>38.399630000000002</v>
      </c>
      <c r="N481" s="1"/>
      <c r="O481" s="1"/>
    </row>
    <row r="482" spans="1:15" ht="12.75" customHeight="1">
      <c r="A482" s="33">
        <v>472</v>
      </c>
      <c r="B482" s="31" t="s">
        <v>505</v>
      </c>
      <c r="C482" s="36">
        <v>977.3</v>
      </c>
      <c r="D482" s="36">
        <v>986.2833333333333</v>
      </c>
      <c r="E482" s="36">
        <v>961.31666666666661</v>
      </c>
      <c r="F482" s="36">
        <v>945.33333333333326</v>
      </c>
      <c r="G482" s="36">
        <v>920.36666666666656</v>
      </c>
      <c r="H482" s="36">
        <v>1002.2666666666667</v>
      </c>
      <c r="I482" s="36">
        <v>1027.2333333333333</v>
      </c>
      <c r="J482" s="36">
        <v>1043.2166666666667</v>
      </c>
      <c r="K482" s="31">
        <v>1011.25</v>
      </c>
      <c r="L482" s="31">
        <v>970.3</v>
      </c>
      <c r="M482" s="31">
        <v>1.3914899999999999</v>
      </c>
      <c r="N482" s="1"/>
      <c r="O482" s="1"/>
    </row>
    <row r="483" spans="1:15" ht="12.75" customHeight="1">
      <c r="A483" s="33">
        <v>473</v>
      </c>
      <c r="B483" s="31" t="s">
        <v>834</v>
      </c>
      <c r="C483" s="31">
        <v>42.97</v>
      </c>
      <c r="D483" s="36">
        <v>43.34</v>
      </c>
      <c r="E483" s="36">
        <v>42.530000000000008</v>
      </c>
      <c r="F483" s="36">
        <v>42.09</v>
      </c>
      <c r="G483" s="36">
        <v>41.280000000000008</v>
      </c>
      <c r="H483" s="36">
        <v>43.780000000000008</v>
      </c>
      <c r="I483" s="36">
        <v>44.590000000000011</v>
      </c>
      <c r="J483" s="36">
        <v>45.030000000000008</v>
      </c>
      <c r="K483" s="31">
        <v>44.15</v>
      </c>
      <c r="L483" s="31">
        <v>42.9</v>
      </c>
      <c r="M483" s="31">
        <v>111.72839</v>
      </c>
      <c r="N483" s="1"/>
      <c r="O483" s="1"/>
    </row>
    <row r="484" spans="1:15" ht="12.75" customHeight="1">
      <c r="A484" s="33">
        <v>474</v>
      </c>
      <c r="B484" s="31" t="s">
        <v>230</v>
      </c>
      <c r="C484" s="36">
        <v>11325.3</v>
      </c>
      <c r="D484" s="36">
        <v>11391.066666666666</v>
      </c>
      <c r="E484" s="36">
        <v>11206.333333333332</v>
      </c>
      <c r="F484" s="36">
        <v>11087.366666666667</v>
      </c>
      <c r="G484" s="36">
        <v>10902.633333333333</v>
      </c>
      <c r="H484" s="36">
        <v>11510.033333333331</v>
      </c>
      <c r="I484" s="36">
        <v>11694.766666666665</v>
      </c>
      <c r="J484" s="36">
        <v>11813.73333333333</v>
      </c>
      <c r="K484" s="31">
        <v>11575.8</v>
      </c>
      <c r="L484" s="31">
        <v>11272.1</v>
      </c>
      <c r="M484" s="31">
        <v>3.6894900000000002</v>
      </c>
      <c r="N484" s="1"/>
      <c r="O484" s="1"/>
    </row>
    <row r="485" spans="1:15" ht="12.75" customHeight="1">
      <c r="A485" s="33">
        <v>475</v>
      </c>
      <c r="B485" s="53" t="s">
        <v>296</v>
      </c>
      <c r="C485" s="31">
        <v>122.73</v>
      </c>
      <c r="D485" s="36">
        <v>124.43</v>
      </c>
      <c r="E485" s="36">
        <v>120.36000000000001</v>
      </c>
      <c r="F485" s="36">
        <v>117.99000000000001</v>
      </c>
      <c r="G485" s="36">
        <v>113.92000000000002</v>
      </c>
      <c r="H485" s="36">
        <v>126.80000000000001</v>
      </c>
      <c r="I485" s="36">
        <v>130.87</v>
      </c>
      <c r="J485" s="36">
        <v>133.24</v>
      </c>
      <c r="K485" s="31">
        <v>128.5</v>
      </c>
      <c r="L485" s="31">
        <v>122.06</v>
      </c>
      <c r="M485" s="31">
        <v>106.63265</v>
      </c>
      <c r="N485" s="1"/>
      <c r="O485" s="1"/>
    </row>
    <row r="486" spans="1:15" ht="12.75" customHeight="1">
      <c r="A486" s="33">
        <v>476</v>
      </c>
      <c r="B486" s="53" t="s">
        <v>229</v>
      </c>
      <c r="C486" s="36">
        <v>1983.8</v>
      </c>
      <c r="D486" s="36">
        <v>1982.4666666666665</v>
      </c>
      <c r="E486" s="36">
        <v>1954.9333333333329</v>
      </c>
      <c r="F486" s="36">
        <v>1926.0666666666664</v>
      </c>
      <c r="G486" s="36">
        <v>1898.5333333333328</v>
      </c>
      <c r="H486" s="36">
        <v>2011.333333333333</v>
      </c>
      <c r="I486" s="36">
        <v>2038.8666666666663</v>
      </c>
      <c r="J486" s="36">
        <v>2067.7333333333331</v>
      </c>
      <c r="K486" s="31">
        <v>2010</v>
      </c>
      <c r="L486" s="31">
        <v>1953.6</v>
      </c>
      <c r="M486" s="31">
        <v>3.3147000000000002</v>
      </c>
      <c r="N486" s="1"/>
      <c r="O486" s="1"/>
    </row>
    <row r="487" spans="1:15" ht="12.75" customHeight="1">
      <c r="A487" s="33">
        <v>477</v>
      </c>
      <c r="B487" s="53" t="s">
        <v>884</v>
      </c>
      <c r="C487" s="31">
        <v>1411.1</v>
      </c>
      <c r="D487" s="36">
        <v>1410.1833333333334</v>
      </c>
      <c r="E487" s="36">
        <v>1391.9166666666667</v>
      </c>
      <c r="F487" s="36">
        <v>1372.7333333333333</v>
      </c>
      <c r="G487" s="36">
        <v>1354.4666666666667</v>
      </c>
      <c r="H487" s="36">
        <v>1429.3666666666668</v>
      </c>
      <c r="I487" s="36">
        <v>1447.6333333333332</v>
      </c>
      <c r="J487" s="36">
        <v>1466.8166666666668</v>
      </c>
      <c r="K487" s="31">
        <v>1428.45</v>
      </c>
      <c r="L487" s="31">
        <v>1391</v>
      </c>
      <c r="M487" s="31">
        <v>3.9603100000000002</v>
      </c>
      <c r="N487" s="1"/>
      <c r="O487" s="1"/>
    </row>
    <row r="488" spans="1:15" ht="12.75" customHeight="1">
      <c r="A488" s="33">
        <v>478</v>
      </c>
      <c r="B488" s="53" t="s">
        <v>835</v>
      </c>
      <c r="C488" s="36">
        <v>348.25</v>
      </c>
      <c r="D488" s="36">
        <v>349.81666666666666</v>
      </c>
      <c r="E488" s="36">
        <v>340.43333333333334</v>
      </c>
      <c r="F488" s="36">
        <v>332.61666666666667</v>
      </c>
      <c r="G488" s="36">
        <v>323.23333333333335</v>
      </c>
      <c r="H488" s="36">
        <v>357.63333333333333</v>
      </c>
      <c r="I488" s="36">
        <v>367.01666666666665</v>
      </c>
      <c r="J488" s="36">
        <v>374.83333333333331</v>
      </c>
      <c r="K488" s="31">
        <v>359.2</v>
      </c>
      <c r="L488" s="31">
        <v>342</v>
      </c>
      <c r="M488" s="31">
        <v>7.8972699999999998</v>
      </c>
      <c r="N488" s="1"/>
      <c r="O488" s="1"/>
    </row>
    <row r="489" spans="1:15" ht="12.75" customHeight="1">
      <c r="A489" s="33">
        <v>479</v>
      </c>
      <c r="B489" s="53" t="s">
        <v>506</v>
      </c>
      <c r="C489" s="36">
        <v>458.15</v>
      </c>
      <c r="D489" s="36">
        <v>461.86666666666662</v>
      </c>
      <c r="E489" s="36">
        <v>451.28333333333325</v>
      </c>
      <c r="F489" s="36">
        <v>444.41666666666663</v>
      </c>
      <c r="G489" s="36">
        <v>433.83333333333326</v>
      </c>
      <c r="H489" s="36">
        <v>468.73333333333323</v>
      </c>
      <c r="I489" s="36">
        <v>479.31666666666661</v>
      </c>
      <c r="J489" s="36">
        <v>486.18333333333322</v>
      </c>
      <c r="K489" s="31">
        <v>472.45</v>
      </c>
      <c r="L489" s="31">
        <v>455</v>
      </c>
      <c r="M489" s="31">
        <v>3.6351599999999999</v>
      </c>
      <c r="N489" s="1"/>
      <c r="O489" s="1"/>
    </row>
    <row r="490" spans="1:15" ht="12.75" customHeight="1">
      <c r="A490" s="33">
        <v>480</v>
      </c>
      <c r="B490" s="53" t="s">
        <v>507</v>
      </c>
      <c r="C490" s="36">
        <v>444.2</v>
      </c>
      <c r="D490" s="36">
        <v>447.73333333333335</v>
      </c>
      <c r="E490" s="36">
        <v>438.4666666666667</v>
      </c>
      <c r="F490" s="36">
        <v>432.73333333333335</v>
      </c>
      <c r="G490" s="36">
        <v>423.4666666666667</v>
      </c>
      <c r="H490" s="36">
        <v>453.4666666666667</v>
      </c>
      <c r="I490" s="36">
        <v>462.73333333333335</v>
      </c>
      <c r="J490" s="36">
        <v>468.4666666666667</v>
      </c>
      <c r="K490" s="31">
        <v>457</v>
      </c>
      <c r="L490" s="31">
        <v>442</v>
      </c>
      <c r="M490" s="31">
        <v>2.5570900000000001</v>
      </c>
      <c r="N490" s="1"/>
      <c r="O490" s="1"/>
    </row>
    <row r="491" spans="1:15" ht="12.75" customHeight="1">
      <c r="A491" s="33">
        <v>481</v>
      </c>
      <c r="B491" s="53" t="s">
        <v>508</v>
      </c>
      <c r="C491" s="36">
        <v>306.7</v>
      </c>
      <c r="D491" s="36">
        <v>309.41666666666669</v>
      </c>
      <c r="E491" s="36">
        <v>302.28333333333336</v>
      </c>
      <c r="F491" s="36">
        <v>297.86666666666667</v>
      </c>
      <c r="G491" s="36">
        <v>290.73333333333335</v>
      </c>
      <c r="H491" s="36">
        <v>313.83333333333337</v>
      </c>
      <c r="I491" s="36">
        <v>320.9666666666667</v>
      </c>
      <c r="J491" s="36">
        <v>325.38333333333338</v>
      </c>
      <c r="K491" s="31">
        <v>316.55</v>
      </c>
      <c r="L491" s="31">
        <v>305</v>
      </c>
      <c r="M491" s="31">
        <v>5.8591499999999996</v>
      </c>
      <c r="N491" s="1"/>
      <c r="O491" s="1"/>
    </row>
    <row r="492" spans="1:15" ht="12.75" customHeight="1">
      <c r="A492" s="33">
        <v>482</v>
      </c>
      <c r="B492" s="53" t="s">
        <v>509</v>
      </c>
      <c r="C492" s="36">
        <v>519</v>
      </c>
      <c r="D492" s="36">
        <v>532.91666666666663</v>
      </c>
      <c r="E492" s="36">
        <v>496.08333333333326</v>
      </c>
      <c r="F492" s="36">
        <v>473.16666666666663</v>
      </c>
      <c r="G492" s="36">
        <v>436.33333333333326</v>
      </c>
      <c r="H492" s="36">
        <v>555.83333333333326</v>
      </c>
      <c r="I492" s="36">
        <v>592.66666666666652</v>
      </c>
      <c r="J492" s="36">
        <v>615.58333333333326</v>
      </c>
      <c r="K492" s="31">
        <v>569.75</v>
      </c>
      <c r="L492" s="31">
        <v>510</v>
      </c>
      <c r="M492" s="31">
        <v>47.268729999999998</v>
      </c>
      <c r="N492" s="1"/>
      <c r="O492" s="1"/>
    </row>
    <row r="493" spans="1:15" ht="12.75" customHeight="1">
      <c r="A493" s="33">
        <v>483</v>
      </c>
      <c r="B493" s="53" t="s">
        <v>510</v>
      </c>
      <c r="C493" s="36">
        <v>603.45000000000005</v>
      </c>
      <c r="D493" s="36">
        <v>610.4666666666667</v>
      </c>
      <c r="E493" s="36">
        <v>592.98333333333335</v>
      </c>
      <c r="F493" s="36">
        <v>582.51666666666665</v>
      </c>
      <c r="G493" s="36">
        <v>565.0333333333333</v>
      </c>
      <c r="H493" s="36">
        <v>620.93333333333339</v>
      </c>
      <c r="I493" s="36">
        <v>638.41666666666674</v>
      </c>
      <c r="J493" s="36">
        <v>648.88333333333344</v>
      </c>
      <c r="K493" s="31">
        <v>627.95000000000005</v>
      </c>
      <c r="L493" s="31">
        <v>600</v>
      </c>
      <c r="M493" s="31">
        <v>1.3204199999999999</v>
      </c>
      <c r="N493" s="1"/>
      <c r="O493" s="1"/>
    </row>
    <row r="494" spans="1:15" ht="12.75" customHeight="1">
      <c r="A494" s="33">
        <v>484</v>
      </c>
      <c r="B494" s="53" t="s">
        <v>297</v>
      </c>
      <c r="C494" s="36">
        <v>1461.95</v>
      </c>
      <c r="D494" s="36">
        <v>1487.1166666666668</v>
      </c>
      <c r="E494" s="36">
        <v>1429.8333333333335</v>
      </c>
      <c r="F494" s="36">
        <v>1397.7166666666667</v>
      </c>
      <c r="G494" s="36">
        <v>1340.4333333333334</v>
      </c>
      <c r="H494" s="36">
        <v>1519.2333333333336</v>
      </c>
      <c r="I494" s="36">
        <v>1576.5166666666669</v>
      </c>
      <c r="J494" s="36">
        <v>1608.6333333333337</v>
      </c>
      <c r="K494" s="31">
        <v>1544.4</v>
      </c>
      <c r="L494" s="31">
        <v>1455</v>
      </c>
      <c r="M494" s="31">
        <v>24.068200000000001</v>
      </c>
      <c r="N494" s="1"/>
      <c r="O494" s="1"/>
    </row>
    <row r="495" spans="1:15" ht="12.75" customHeight="1">
      <c r="A495" s="33">
        <v>485</v>
      </c>
      <c r="B495" s="53" t="s">
        <v>511</v>
      </c>
      <c r="C495" s="53">
        <v>1125.9000000000001</v>
      </c>
      <c r="D495" s="36">
        <v>1133.0333333333335</v>
      </c>
      <c r="E495" s="36">
        <v>1095.116666666667</v>
      </c>
      <c r="F495" s="36">
        <v>1064.3333333333335</v>
      </c>
      <c r="G495" s="36">
        <v>1026.416666666667</v>
      </c>
      <c r="H495" s="36">
        <v>1163.8166666666671</v>
      </c>
      <c r="I495" s="36">
        <v>1201.7333333333336</v>
      </c>
      <c r="J495" s="36">
        <v>1232.5166666666671</v>
      </c>
      <c r="K495" s="31">
        <v>1170.95</v>
      </c>
      <c r="L495" s="31">
        <v>1102.25</v>
      </c>
      <c r="M495" s="31">
        <v>2.8457699999999999</v>
      </c>
      <c r="N495" s="1"/>
      <c r="O495" s="1"/>
    </row>
    <row r="496" spans="1:15" ht="12.75" customHeight="1">
      <c r="A496" s="33">
        <v>486</v>
      </c>
      <c r="B496" s="53" t="s">
        <v>232</v>
      </c>
      <c r="C496" s="53">
        <v>413.9</v>
      </c>
      <c r="D496" s="36">
        <v>415.71666666666664</v>
      </c>
      <c r="E496" s="36">
        <v>409.48333333333329</v>
      </c>
      <c r="F496" s="36">
        <v>405.06666666666666</v>
      </c>
      <c r="G496" s="36">
        <v>398.83333333333331</v>
      </c>
      <c r="H496" s="36">
        <v>420.13333333333327</v>
      </c>
      <c r="I496" s="36">
        <v>426.36666666666662</v>
      </c>
      <c r="J496" s="36">
        <v>430.78333333333325</v>
      </c>
      <c r="K496" s="31">
        <v>421.95</v>
      </c>
      <c r="L496" s="31">
        <v>411.3</v>
      </c>
      <c r="M496" s="31">
        <v>179.94696999999999</v>
      </c>
      <c r="N496" s="1"/>
      <c r="O496" s="1"/>
    </row>
    <row r="497" spans="1:15" ht="12.75" customHeight="1">
      <c r="A497" s="33">
        <v>487</v>
      </c>
      <c r="B497" s="53" t="s">
        <v>512</v>
      </c>
      <c r="C497" s="53">
        <v>809.25</v>
      </c>
      <c r="D497" s="36">
        <v>818.85</v>
      </c>
      <c r="E497" s="36">
        <v>784.15000000000009</v>
      </c>
      <c r="F497" s="36">
        <v>759.05000000000007</v>
      </c>
      <c r="G497" s="36">
        <v>724.35000000000014</v>
      </c>
      <c r="H497" s="36">
        <v>843.95</v>
      </c>
      <c r="I497" s="36">
        <v>878.65000000000009</v>
      </c>
      <c r="J497" s="36">
        <v>903.75</v>
      </c>
      <c r="K497" s="31">
        <v>853.55</v>
      </c>
      <c r="L497" s="31">
        <v>793.75</v>
      </c>
      <c r="M497" s="31">
        <v>7.2137200000000004</v>
      </c>
      <c r="N497" s="1"/>
      <c r="O497" s="1"/>
    </row>
    <row r="498" spans="1:15" ht="12.75" customHeight="1">
      <c r="A498" s="33">
        <v>488</v>
      </c>
      <c r="B498" s="53" t="s">
        <v>137</v>
      </c>
      <c r="C498" s="53">
        <v>15.17</v>
      </c>
      <c r="D498" s="36">
        <v>15.37</v>
      </c>
      <c r="E498" s="36">
        <v>14.909999999999998</v>
      </c>
      <c r="F498" s="36">
        <v>14.649999999999999</v>
      </c>
      <c r="G498" s="36">
        <v>14.189999999999998</v>
      </c>
      <c r="H498" s="36">
        <v>15.629999999999999</v>
      </c>
      <c r="I498" s="36">
        <v>16.09</v>
      </c>
      <c r="J498" s="36">
        <v>16.350000000000001</v>
      </c>
      <c r="K498" s="31">
        <v>15.83</v>
      </c>
      <c r="L498" s="31">
        <v>15.11</v>
      </c>
      <c r="M498" s="31">
        <v>3275.8332500000001</v>
      </c>
      <c r="N498" s="1"/>
      <c r="O498" s="1"/>
    </row>
    <row r="499" spans="1:15" ht="12.75" customHeight="1">
      <c r="A499" s="33">
        <v>489</v>
      </c>
      <c r="B499" s="53" t="s">
        <v>233</v>
      </c>
      <c r="C499" s="36">
        <v>1463.3</v>
      </c>
      <c r="D499" s="36">
        <v>1472.8333333333333</v>
      </c>
      <c r="E499" s="36">
        <v>1445.6666666666665</v>
      </c>
      <c r="F499" s="36">
        <v>1428.0333333333333</v>
      </c>
      <c r="G499" s="36">
        <v>1400.8666666666666</v>
      </c>
      <c r="H499" s="36">
        <v>1490.4666666666665</v>
      </c>
      <c r="I499" s="36">
        <v>1517.633333333333</v>
      </c>
      <c r="J499" s="31">
        <v>1535.2666666666664</v>
      </c>
      <c r="K499" s="31">
        <v>1500</v>
      </c>
      <c r="L499" s="31">
        <v>1455.2</v>
      </c>
      <c r="M499" s="53">
        <v>7.2296100000000001</v>
      </c>
      <c r="N499" s="1"/>
      <c r="O499" s="1"/>
    </row>
    <row r="500" spans="1:15" ht="12.75" customHeight="1">
      <c r="A500" s="33">
        <v>490</v>
      </c>
      <c r="B500" s="53" t="s">
        <v>513</v>
      </c>
      <c r="C500" s="36">
        <v>632.85</v>
      </c>
      <c r="D500" s="36">
        <v>640.5</v>
      </c>
      <c r="E500" s="36">
        <v>621.1</v>
      </c>
      <c r="F500" s="36">
        <v>609.35</v>
      </c>
      <c r="G500" s="36">
        <v>589.95000000000005</v>
      </c>
      <c r="H500" s="36">
        <v>652.25</v>
      </c>
      <c r="I500" s="36">
        <v>671.65000000000009</v>
      </c>
      <c r="J500" s="31">
        <v>683.4</v>
      </c>
      <c r="K500" s="31">
        <v>659.9</v>
      </c>
      <c r="L500" s="31">
        <v>628.75</v>
      </c>
      <c r="M500" s="53">
        <v>11.84994</v>
      </c>
      <c r="N500" s="1"/>
      <c r="O500" s="1"/>
    </row>
    <row r="501" spans="1:15" ht="12.75" customHeight="1">
      <c r="A501" s="33">
        <v>491</v>
      </c>
      <c r="B501" s="53" t="s">
        <v>836</v>
      </c>
      <c r="C501" s="53">
        <v>180.09</v>
      </c>
      <c r="D501" s="36">
        <v>183.26333333333332</v>
      </c>
      <c r="E501" s="36">
        <v>172.82666666666665</v>
      </c>
      <c r="F501" s="36">
        <v>165.56333333333333</v>
      </c>
      <c r="G501" s="36">
        <v>155.12666666666667</v>
      </c>
      <c r="H501" s="36">
        <v>190.52666666666664</v>
      </c>
      <c r="I501" s="36">
        <v>200.96333333333331</v>
      </c>
      <c r="J501" s="36">
        <v>208.22666666666663</v>
      </c>
      <c r="K501" s="31">
        <v>193.7</v>
      </c>
      <c r="L501" s="31">
        <v>176</v>
      </c>
      <c r="M501" s="31">
        <v>266.81117</v>
      </c>
      <c r="N501" s="1"/>
      <c r="O501" s="1"/>
    </row>
    <row r="502" spans="1:15" ht="12.75" customHeight="1">
      <c r="A502" s="33">
        <v>492</v>
      </c>
      <c r="B502" s="53" t="s">
        <v>514</v>
      </c>
      <c r="C502" s="53">
        <v>786.7</v>
      </c>
      <c r="D502" s="36">
        <v>790.18333333333339</v>
      </c>
      <c r="E502" s="36">
        <v>779.51666666666677</v>
      </c>
      <c r="F502" s="36">
        <v>772.33333333333337</v>
      </c>
      <c r="G502" s="36">
        <v>761.66666666666674</v>
      </c>
      <c r="H502" s="36">
        <v>797.36666666666679</v>
      </c>
      <c r="I502" s="36">
        <v>808.0333333333333</v>
      </c>
      <c r="J502" s="36">
        <v>815.21666666666681</v>
      </c>
      <c r="K502" s="31">
        <v>800.85</v>
      </c>
      <c r="L502" s="31">
        <v>783</v>
      </c>
      <c r="M502" s="31">
        <v>0.23066999999999999</v>
      </c>
      <c r="N502" s="1"/>
      <c r="O502" s="1"/>
    </row>
    <row r="503" spans="1:15" ht="12.75" customHeight="1">
      <c r="A503" s="33">
        <v>493</v>
      </c>
      <c r="B503" s="53" t="s">
        <v>298</v>
      </c>
      <c r="C503" s="36">
        <v>2041.75</v>
      </c>
      <c r="D503" s="36">
        <v>2048.2999999999997</v>
      </c>
      <c r="E503" s="36">
        <v>2008.4499999999994</v>
      </c>
      <c r="F503" s="36">
        <v>1975.1499999999996</v>
      </c>
      <c r="G503" s="36">
        <v>1935.2999999999993</v>
      </c>
      <c r="H503" s="36">
        <v>2081.5999999999995</v>
      </c>
      <c r="I503" s="36">
        <v>2121.4499999999998</v>
      </c>
      <c r="J503" s="31">
        <v>2154.7499999999995</v>
      </c>
      <c r="K503" s="31">
        <v>2088.15</v>
      </c>
      <c r="L503" s="31">
        <v>2015</v>
      </c>
      <c r="M503" s="53">
        <v>1.3860699999999999</v>
      </c>
      <c r="N503" s="1"/>
      <c r="O503" s="1"/>
    </row>
    <row r="504" spans="1:15" ht="12.75" customHeight="1">
      <c r="A504" s="33">
        <v>494</v>
      </c>
      <c r="B504" s="53" t="s">
        <v>234</v>
      </c>
      <c r="C504" s="53">
        <v>489.5</v>
      </c>
      <c r="D504" s="36">
        <v>491.81666666666666</v>
      </c>
      <c r="E504" s="36">
        <v>484.2833333333333</v>
      </c>
      <c r="F504" s="36">
        <v>479.06666666666666</v>
      </c>
      <c r="G504" s="36">
        <v>471.5333333333333</v>
      </c>
      <c r="H504" s="36">
        <v>497.0333333333333</v>
      </c>
      <c r="I504" s="36">
        <v>504.56666666666672</v>
      </c>
      <c r="J504" s="36">
        <v>509.7833333333333</v>
      </c>
      <c r="K504" s="31">
        <v>499.35</v>
      </c>
      <c r="L504" s="31">
        <v>486.6</v>
      </c>
      <c r="M504" s="31">
        <v>56.35792</v>
      </c>
      <c r="N504" s="1"/>
      <c r="O504" s="1"/>
    </row>
    <row r="505" spans="1:15" ht="12.75" customHeight="1">
      <c r="A505" s="33">
        <v>495</v>
      </c>
      <c r="B505" s="199" t="s">
        <v>299</v>
      </c>
      <c r="C505" s="199">
        <v>23.25</v>
      </c>
      <c r="D505" s="200">
        <v>23.553333333333331</v>
      </c>
      <c r="E505" s="200">
        <v>22.856666666666662</v>
      </c>
      <c r="F505" s="200">
        <v>22.463333333333331</v>
      </c>
      <c r="G505" s="200">
        <v>21.766666666666662</v>
      </c>
      <c r="H505" s="200">
        <v>23.946666666666662</v>
      </c>
      <c r="I505" s="200">
        <v>24.643333333333327</v>
      </c>
      <c r="J505" s="200">
        <v>25.036666666666662</v>
      </c>
      <c r="K505" s="201">
        <v>24.25</v>
      </c>
      <c r="L505" s="201">
        <v>23.16</v>
      </c>
      <c r="M505" s="201">
        <v>1834.9993400000001</v>
      </c>
      <c r="N505" s="1"/>
      <c r="O505" s="1"/>
    </row>
    <row r="506" spans="1:15" ht="12.75" customHeight="1">
      <c r="A506" s="33">
        <v>496</v>
      </c>
      <c r="B506" s="275" t="s">
        <v>515</v>
      </c>
      <c r="C506" s="275">
        <v>15954.55</v>
      </c>
      <c r="D506" s="276">
        <v>16002.516666666668</v>
      </c>
      <c r="E506" s="276">
        <v>15752.083333333336</v>
      </c>
      <c r="F506" s="276">
        <v>15549.616666666667</v>
      </c>
      <c r="G506" s="276">
        <v>15299.183333333334</v>
      </c>
      <c r="H506" s="276">
        <v>16204.983333333337</v>
      </c>
      <c r="I506" s="276">
        <v>16455.416666666668</v>
      </c>
      <c r="J506" s="276">
        <v>16657.883333333339</v>
      </c>
      <c r="K506" s="277">
        <v>16252.95</v>
      </c>
      <c r="L506" s="277">
        <v>15800.05</v>
      </c>
      <c r="M506" s="277">
        <v>6.2280000000000002E-2</v>
      </c>
      <c r="N506" s="1"/>
      <c r="O506" s="1"/>
    </row>
    <row r="507" spans="1:15" ht="12.75" customHeight="1">
      <c r="A507" s="33">
        <v>497</v>
      </c>
      <c r="B507" s="214" t="s">
        <v>235</v>
      </c>
      <c r="C507" s="214">
        <v>134.30000000000001</v>
      </c>
      <c r="D507" s="215">
        <v>135.55000000000001</v>
      </c>
      <c r="E507" s="215">
        <v>132.45000000000002</v>
      </c>
      <c r="F507" s="215">
        <v>130.6</v>
      </c>
      <c r="G507" s="215">
        <v>127.5</v>
      </c>
      <c r="H507" s="215">
        <v>137.40000000000003</v>
      </c>
      <c r="I507" s="215">
        <v>140.50000000000006</v>
      </c>
      <c r="J507" s="215">
        <v>142.35000000000005</v>
      </c>
      <c r="K507" s="213">
        <v>138.65</v>
      </c>
      <c r="L507" s="213">
        <v>133.69999999999999</v>
      </c>
      <c r="M507" s="213">
        <v>107.74872000000001</v>
      </c>
      <c r="N507" s="198"/>
      <c r="O507" s="198"/>
    </row>
    <row r="508" spans="1:15" ht="12.75" customHeight="1">
      <c r="A508" s="33">
        <v>498</v>
      </c>
      <c r="B508" s="278" t="s">
        <v>516</v>
      </c>
      <c r="C508" s="278">
        <v>734.65</v>
      </c>
      <c r="D508" s="278">
        <v>743.11666666666667</v>
      </c>
      <c r="E508" s="278">
        <v>722.5333333333333</v>
      </c>
      <c r="F508" s="278">
        <v>710.41666666666663</v>
      </c>
      <c r="G508" s="278">
        <v>689.83333333333326</v>
      </c>
      <c r="H508" s="278">
        <v>755.23333333333335</v>
      </c>
      <c r="I508" s="278">
        <v>775.81666666666661</v>
      </c>
      <c r="J508" s="278">
        <v>787.93333333333339</v>
      </c>
      <c r="K508" s="278">
        <v>763.7</v>
      </c>
      <c r="L508" s="278">
        <v>731</v>
      </c>
      <c r="M508" s="278">
        <v>11.54781</v>
      </c>
      <c r="N508" s="198"/>
      <c r="O508" s="198"/>
    </row>
    <row r="509" spans="1:15" ht="12.75" customHeight="1">
      <c r="A509" s="274">
        <v>499</v>
      </c>
      <c r="B509" s="280" t="s">
        <v>300</v>
      </c>
      <c r="C509" s="280">
        <v>249.08</v>
      </c>
      <c r="D509" s="280">
        <v>257.09333333333331</v>
      </c>
      <c r="E509" s="280">
        <v>239.18666666666661</v>
      </c>
      <c r="F509" s="280">
        <v>229.29333333333329</v>
      </c>
      <c r="G509" s="280">
        <v>211.3866666666666</v>
      </c>
      <c r="H509" s="280">
        <v>266.98666666666662</v>
      </c>
      <c r="I509" s="280">
        <v>284.89333333333326</v>
      </c>
      <c r="J509" s="280">
        <v>294.78666666666663</v>
      </c>
      <c r="K509" s="280">
        <v>275</v>
      </c>
      <c r="L509" s="280">
        <v>247.2</v>
      </c>
      <c r="M509" s="280">
        <v>1434.59602</v>
      </c>
      <c r="N509" s="198"/>
      <c r="O509" s="198"/>
    </row>
    <row r="510" spans="1:15" ht="12.75" customHeight="1">
      <c r="A510" s="213">
        <v>500</v>
      </c>
      <c r="B510" s="278" t="s">
        <v>236</v>
      </c>
      <c r="C510" s="278">
        <v>1227.7</v>
      </c>
      <c r="D510" s="278">
        <v>1235.4166666666667</v>
      </c>
      <c r="E510" s="278">
        <v>1213.8333333333335</v>
      </c>
      <c r="F510" s="278">
        <v>1199.9666666666667</v>
      </c>
      <c r="G510" s="278">
        <v>1178.3833333333334</v>
      </c>
      <c r="H510" s="278">
        <v>1249.2833333333335</v>
      </c>
      <c r="I510" s="278">
        <v>1270.866666666667</v>
      </c>
      <c r="J510" s="278">
        <v>1284.7333333333336</v>
      </c>
      <c r="K510" s="278">
        <v>1257</v>
      </c>
      <c r="L510" s="278">
        <v>1221.55</v>
      </c>
      <c r="M510" s="278">
        <v>12.248200000000001</v>
      </c>
      <c r="N510" s="198"/>
      <c r="O510" s="198"/>
    </row>
    <row r="511" spans="1:15" ht="12.75" customHeight="1">
      <c r="A511" s="213">
        <v>501</v>
      </c>
      <c r="B511" s="281" t="s">
        <v>880</v>
      </c>
      <c r="C511" s="281">
        <v>2485.85</v>
      </c>
      <c r="D511" s="281">
        <v>2465.8166666666662</v>
      </c>
      <c r="E511" s="281">
        <v>2431.6833333333325</v>
      </c>
      <c r="F511" s="281">
        <v>2377.5166666666664</v>
      </c>
      <c r="G511" s="281">
        <v>2343.3833333333328</v>
      </c>
      <c r="H511" s="281">
        <v>2519.9833333333322</v>
      </c>
      <c r="I511" s="281">
        <v>2554.1166666666663</v>
      </c>
      <c r="J511" s="281">
        <v>2608.2833333333319</v>
      </c>
      <c r="K511" s="281">
        <v>2499.9499999999998</v>
      </c>
      <c r="L511" s="281">
        <v>2411.65</v>
      </c>
      <c r="M511" s="281">
        <v>1.5329699999999999</v>
      </c>
      <c r="N511" s="198"/>
      <c r="O511" s="198"/>
    </row>
    <row r="512" spans="1:15" ht="12.75" customHeight="1">
      <c r="N512" s="198"/>
      <c r="O512" s="198"/>
    </row>
    <row r="513" spans="1:15" ht="12.75" customHeight="1">
      <c r="N513" s="1"/>
      <c r="O513" s="1"/>
    </row>
    <row r="514" spans="1:15" ht="12.75" customHeight="1">
      <c r="N514" s="198"/>
      <c r="O514" s="198"/>
    </row>
    <row r="515" spans="1:15" ht="12.75" customHeight="1">
      <c r="N515" s="198"/>
      <c r="O515" s="198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60" t="s">
        <v>517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4" t="s">
        <v>237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4" t="s">
        <v>238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4" t="s">
        <v>239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44" t="s">
        <v>240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44" t="s">
        <v>241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64" t="s">
        <v>243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64" t="s">
        <v>244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64" t="s">
        <v>245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64" t="s">
        <v>246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64" t="s">
        <v>247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64" t="s">
        <v>248</v>
      </c>
      <c r="N530" s="1"/>
      <c r="O530" s="1"/>
    </row>
    <row r="531" spans="1:15" ht="12.75" customHeight="1">
      <c r="A531" s="64" t="s">
        <v>249</v>
      </c>
      <c r="N531" s="1"/>
      <c r="O531" s="1"/>
    </row>
    <row r="532" spans="1:15" ht="12.75" customHeight="1">
      <c r="A532" s="64" t="s">
        <v>250</v>
      </c>
      <c r="N532" s="1"/>
      <c r="O532" s="1"/>
    </row>
    <row r="533" spans="1:15" ht="12.75" customHeight="1">
      <c r="A533" s="64" t="s">
        <v>251</v>
      </c>
      <c r="N533" s="1"/>
      <c r="O533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6"/>
  <sheetViews>
    <sheetView zoomScale="85" zoomScaleNormal="85" workbookViewId="0">
      <pane ySplit="9" topLeftCell="A10" activePane="bottomLeft" state="frozen"/>
      <selection activeCell="A10" sqref="A10"/>
      <selection pane="bottomLeft" activeCell="A10" sqref="A10"/>
    </sheetView>
  </sheetViews>
  <sheetFormatPr defaultColWidth="14.44140625" defaultRowHeight="15" customHeight="1"/>
  <cols>
    <col min="1" max="1" width="12.109375" style="322" customWidth="1"/>
    <col min="2" max="2" width="14.33203125" style="225" customWidth="1"/>
    <col min="3" max="3" width="28.33203125" style="213" customWidth="1"/>
    <col min="4" max="4" width="55.6640625" style="213" customWidth="1"/>
    <col min="5" max="5" width="12.44140625" style="213" customWidth="1"/>
    <col min="6" max="6" width="13.109375" style="323" customWidth="1"/>
    <col min="7" max="7" width="9.5546875" style="225" customWidth="1"/>
    <col min="8" max="8" width="10.33203125" style="225" customWidth="1"/>
    <col min="9" max="9" width="9.33203125" style="268" customWidth="1"/>
    <col min="10" max="10" width="14.33203125" style="268" customWidth="1"/>
    <col min="11" max="28" width="9.33203125" style="268" customWidth="1"/>
    <col min="29" max="16384" width="14.44140625" style="268"/>
  </cols>
  <sheetData>
    <row r="1" spans="1:28" customFormat="1" ht="12" customHeight="1">
      <c r="A1" s="68" t="s">
        <v>305</v>
      </c>
      <c r="B1" s="69"/>
      <c r="C1" s="70"/>
      <c r="D1" s="71"/>
      <c r="E1" s="69"/>
      <c r="F1" s="69"/>
      <c r="G1" s="69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72"/>
      <c r="Z1" s="72"/>
      <c r="AA1" s="72"/>
      <c r="AB1" s="72"/>
    </row>
    <row r="2" spans="1:28" customFormat="1" ht="12.75" customHeight="1">
      <c r="A2" s="73"/>
      <c r="B2" s="74"/>
      <c r="C2" s="75"/>
      <c r="D2" s="76"/>
      <c r="E2" s="74"/>
      <c r="F2" s="74"/>
      <c r="G2" s="74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</row>
    <row r="3" spans="1:28" customFormat="1" ht="12.75" customHeight="1">
      <c r="A3" s="73"/>
      <c r="B3" s="74"/>
      <c r="C3" s="75"/>
      <c r="D3" s="76"/>
      <c r="E3" s="74"/>
      <c r="F3" s="74"/>
      <c r="G3" s="74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</row>
    <row r="4" spans="1:28" customFormat="1" ht="12.75" customHeight="1">
      <c r="A4" s="73"/>
      <c r="B4" s="74"/>
      <c r="C4" s="75"/>
      <c r="D4" s="76"/>
      <c r="E4" s="74"/>
      <c r="F4" s="74"/>
      <c r="G4" s="74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</row>
    <row r="5" spans="1:28" customFormat="1" ht="6" customHeight="1">
      <c r="A5" s="316"/>
      <c r="B5" s="317"/>
      <c r="C5" s="316"/>
      <c r="D5" s="317"/>
      <c r="E5" s="69"/>
      <c r="F5" s="69"/>
      <c r="G5" s="69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</row>
    <row r="6" spans="1:28" customFormat="1" ht="26.25" customHeight="1">
      <c r="A6" s="72"/>
      <c r="B6" s="77"/>
      <c r="C6" s="65"/>
      <c r="D6" s="65"/>
      <c r="E6" s="23" t="s">
        <v>304</v>
      </c>
      <c r="F6" s="69"/>
      <c r="G6" s="69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Z6" s="72"/>
      <c r="AA6" s="72"/>
      <c r="AB6" s="72"/>
    </row>
    <row r="7" spans="1:28" customFormat="1" ht="16.5" customHeight="1">
      <c r="A7" s="78" t="s">
        <v>518</v>
      </c>
      <c r="B7" s="318" t="s">
        <v>519</v>
      </c>
      <c r="C7" s="318"/>
      <c r="D7" s="7">
        <f>Main!B10</f>
        <v>45511</v>
      </c>
      <c r="E7" s="79"/>
      <c r="F7" s="69"/>
      <c r="G7" s="80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customFormat="1" ht="12.75" customHeight="1">
      <c r="A8" s="68"/>
      <c r="B8" s="69"/>
      <c r="C8" s="70"/>
      <c r="D8" s="71"/>
      <c r="E8" s="79"/>
      <c r="F8" s="79"/>
      <c r="G8" s="79"/>
      <c r="H8" s="72"/>
      <c r="I8" s="72"/>
      <c r="J8" s="72"/>
      <c r="K8" s="72"/>
      <c r="L8" s="72"/>
      <c r="M8" s="72"/>
      <c r="N8" s="72"/>
      <c r="O8" s="72"/>
      <c r="P8" s="72"/>
      <c r="Q8" s="72"/>
      <c r="R8" s="72"/>
      <c r="S8" s="72"/>
      <c r="T8" s="72"/>
      <c r="U8" s="72"/>
      <c r="V8" s="72"/>
      <c r="W8" s="72"/>
      <c r="X8" s="72"/>
      <c r="Y8" s="72"/>
      <c r="Z8" s="72"/>
      <c r="AA8" s="72"/>
      <c r="AB8" s="72"/>
    </row>
    <row r="9" spans="1:28" customFormat="1" ht="52.8">
      <c r="A9" s="81" t="s">
        <v>520</v>
      </c>
      <c r="B9" s="82" t="s">
        <v>521</v>
      </c>
      <c r="C9" s="82" t="s">
        <v>522</v>
      </c>
      <c r="D9" s="82" t="s">
        <v>523</v>
      </c>
      <c r="E9" s="82" t="s">
        <v>524</v>
      </c>
      <c r="F9" s="82" t="s">
        <v>525</v>
      </c>
      <c r="G9" s="82" t="s">
        <v>526</v>
      </c>
      <c r="H9" s="82" t="s">
        <v>527</v>
      </c>
      <c r="I9" s="72"/>
      <c r="J9" s="72"/>
      <c r="K9" s="72"/>
      <c r="L9" s="72"/>
      <c r="M9" s="72"/>
      <c r="N9" s="72"/>
      <c r="O9" s="72"/>
      <c r="P9" s="72"/>
      <c r="Q9" s="72"/>
      <c r="R9" s="72"/>
      <c r="S9" s="72"/>
      <c r="T9" s="72"/>
      <c r="U9" s="72"/>
      <c r="V9" s="72"/>
      <c r="W9" s="72"/>
      <c r="X9" s="72"/>
      <c r="Y9" s="72"/>
      <c r="Z9" s="72"/>
      <c r="AA9" s="72"/>
      <c r="AB9" s="72"/>
    </row>
    <row r="10" spans="1:28" customFormat="1" ht="12.75" customHeight="1">
      <c r="A10" s="83">
        <v>45510</v>
      </c>
      <c r="B10" s="32">
        <v>531525</v>
      </c>
      <c r="C10" s="31" t="s">
        <v>988</v>
      </c>
      <c r="D10" s="31" t="s">
        <v>989</v>
      </c>
      <c r="E10" s="31" t="s">
        <v>528</v>
      </c>
      <c r="F10" s="84">
        <v>35000</v>
      </c>
      <c r="G10" s="32">
        <v>335</v>
      </c>
      <c r="H10" s="32" t="s">
        <v>324</v>
      </c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Z10" s="72"/>
      <c r="AA10" s="72"/>
      <c r="AB10" s="72"/>
    </row>
    <row r="11" spans="1:28" customFormat="1" ht="12.75" customHeight="1">
      <c r="A11" s="83">
        <v>45510</v>
      </c>
      <c r="B11" s="32">
        <v>531525</v>
      </c>
      <c r="C11" s="31" t="s">
        <v>988</v>
      </c>
      <c r="D11" s="31" t="s">
        <v>990</v>
      </c>
      <c r="E11" s="31" t="s">
        <v>528</v>
      </c>
      <c r="F11" s="84">
        <v>90000</v>
      </c>
      <c r="G11" s="32">
        <v>335</v>
      </c>
      <c r="H11" s="32" t="s">
        <v>324</v>
      </c>
      <c r="I11" s="72"/>
      <c r="J11" s="72"/>
      <c r="K11" s="72"/>
      <c r="L11" s="72"/>
      <c r="M11" s="72"/>
      <c r="N11" s="72"/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  <c r="Z11" s="72"/>
      <c r="AA11" s="72"/>
      <c r="AB11" s="72"/>
    </row>
    <row r="12" spans="1:28" customFormat="1" ht="12.75" customHeight="1">
      <c r="A12" s="83">
        <v>45510</v>
      </c>
      <c r="B12" s="32">
        <v>531525</v>
      </c>
      <c r="C12" s="31" t="s">
        <v>988</v>
      </c>
      <c r="D12" s="31" t="s">
        <v>991</v>
      </c>
      <c r="E12" s="31" t="s">
        <v>529</v>
      </c>
      <c r="F12" s="84">
        <v>80500</v>
      </c>
      <c r="G12" s="32">
        <v>335</v>
      </c>
      <c r="H12" s="32" t="s">
        <v>324</v>
      </c>
      <c r="I12" s="72"/>
      <c r="J12" s="72"/>
      <c r="K12" s="72"/>
      <c r="L12" s="72"/>
      <c r="M12" s="72"/>
      <c r="N12" s="72"/>
      <c r="O12" s="72"/>
      <c r="P12" s="72"/>
      <c r="Q12" s="72"/>
      <c r="R12" s="72"/>
      <c r="S12" s="72"/>
      <c r="T12" s="72"/>
      <c r="U12" s="72"/>
      <c r="V12" s="72"/>
      <c r="W12" s="72"/>
      <c r="X12" s="72"/>
      <c r="Y12" s="72"/>
      <c r="Z12" s="72"/>
      <c r="AA12" s="72"/>
      <c r="AB12" s="72"/>
    </row>
    <row r="13" spans="1:28" customFormat="1" ht="12.75" customHeight="1">
      <c r="A13" s="83">
        <v>45510</v>
      </c>
      <c r="B13" s="32">
        <v>531525</v>
      </c>
      <c r="C13" s="31" t="s">
        <v>988</v>
      </c>
      <c r="D13" s="31" t="s">
        <v>992</v>
      </c>
      <c r="E13" s="31" t="s">
        <v>529</v>
      </c>
      <c r="F13" s="84">
        <v>100000</v>
      </c>
      <c r="G13" s="32">
        <v>335.75</v>
      </c>
      <c r="H13" s="32" t="s">
        <v>324</v>
      </c>
      <c r="I13" s="72"/>
      <c r="J13" s="72"/>
      <c r="K13" s="72"/>
      <c r="L13" s="72"/>
      <c r="M13" s="72"/>
      <c r="N13" s="72"/>
      <c r="O13" s="72"/>
      <c r="P13" s="72"/>
      <c r="Q13" s="72"/>
      <c r="R13" s="72"/>
      <c r="S13" s="72"/>
      <c r="T13" s="72"/>
      <c r="U13" s="72"/>
      <c r="V13" s="72"/>
      <c r="W13" s="72"/>
      <c r="X13" s="72"/>
      <c r="Y13" s="72"/>
      <c r="Z13" s="72"/>
      <c r="AA13" s="72"/>
      <c r="AB13" s="72"/>
    </row>
    <row r="14" spans="1:28" customFormat="1" ht="12.75" customHeight="1">
      <c r="A14" s="83">
        <v>45510</v>
      </c>
      <c r="B14" s="32">
        <v>538351</v>
      </c>
      <c r="C14" s="31" t="s">
        <v>910</v>
      </c>
      <c r="D14" s="31" t="s">
        <v>911</v>
      </c>
      <c r="E14" s="31" t="s">
        <v>528</v>
      </c>
      <c r="F14" s="84">
        <v>84052</v>
      </c>
      <c r="G14" s="32">
        <v>17.21</v>
      </c>
      <c r="H14" s="32" t="s">
        <v>324</v>
      </c>
      <c r="I14" s="72"/>
      <c r="J14" s="72"/>
      <c r="K14" s="72"/>
      <c r="L14" s="72"/>
      <c r="M14" s="72"/>
      <c r="N14" s="72"/>
      <c r="O14" s="72"/>
      <c r="P14" s="72"/>
      <c r="Q14" s="72"/>
      <c r="R14" s="72"/>
      <c r="S14" s="72"/>
      <c r="T14" s="72"/>
      <c r="U14" s="72"/>
      <c r="V14" s="72"/>
      <c r="W14" s="72"/>
      <c r="X14" s="72"/>
      <c r="Y14" s="72"/>
      <c r="Z14" s="72"/>
      <c r="AA14" s="72"/>
      <c r="AB14" s="72"/>
    </row>
    <row r="15" spans="1:28" customFormat="1" ht="12.75" customHeight="1">
      <c r="A15" s="83">
        <v>45510</v>
      </c>
      <c r="B15" s="32">
        <v>538351</v>
      </c>
      <c r="C15" s="31" t="s">
        <v>910</v>
      </c>
      <c r="D15" s="31" t="s">
        <v>993</v>
      </c>
      <c r="E15" s="31" t="s">
        <v>529</v>
      </c>
      <c r="F15" s="84">
        <v>78721</v>
      </c>
      <c r="G15" s="32">
        <v>17.22</v>
      </c>
      <c r="H15" s="32" t="s">
        <v>324</v>
      </c>
      <c r="I15" s="72"/>
      <c r="J15" s="72"/>
      <c r="K15" s="72"/>
      <c r="L15" s="72"/>
      <c r="M15" s="72"/>
      <c r="N15" s="72"/>
      <c r="O15" s="72"/>
      <c r="P15" s="72"/>
      <c r="Q15" s="72"/>
      <c r="R15" s="72"/>
      <c r="S15" s="72"/>
      <c r="T15" s="72"/>
      <c r="U15" s="72"/>
      <c r="V15" s="72"/>
      <c r="W15" s="72"/>
      <c r="X15" s="72"/>
      <c r="Y15" s="72"/>
      <c r="Z15" s="72"/>
      <c r="AA15" s="72"/>
      <c r="AB15" s="72"/>
    </row>
    <row r="16" spans="1:28" customFormat="1" ht="12.75" customHeight="1">
      <c r="A16" s="83">
        <v>45510</v>
      </c>
      <c r="B16" s="32">
        <v>513401</v>
      </c>
      <c r="C16" s="31" t="s">
        <v>994</v>
      </c>
      <c r="D16" s="31" t="s">
        <v>947</v>
      </c>
      <c r="E16" s="31" t="s">
        <v>528</v>
      </c>
      <c r="F16" s="84">
        <v>73391</v>
      </c>
      <c r="G16" s="32">
        <v>41.91</v>
      </c>
      <c r="H16" s="32" t="s">
        <v>324</v>
      </c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</row>
    <row r="17" spans="1:28" customFormat="1" ht="12.75" customHeight="1">
      <c r="A17" s="83">
        <v>45510</v>
      </c>
      <c r="B17" s="32">
        <v>513401</v>
      </c>
      <c r="C17" s="31" t="s">
        <v>994</v>
      </c>
      <c r="D17" s="31" t="s">
        <v>995</v>
      </c>
      <c r="E17" s="31" t="s">
        <v>529</v>
      </c>
      <c r="F17" s="84">
        <v>44475</v>
      </c>
      <c r="G17" s="32">
        <v>42</v>
      </c>
      <c r="H17" s="32" t="s">
        <v>324</v>
      </c>
      <c r="I17" s="72"/>
      <c r="J17" s="72"/>
      <c r="K17" s="72"/>
      <c r="L17" s="72"/>
      <c r="M17" s="72"/>
      <c r="N17" s="72"/>
      <c r="O17" s="72"/>
      <c r="P17" s="72"/>
      <c r="Q17" s="72"/>
      <c r="R17" s="72"/>
      <c r="S17" s="72"/>
      <c r="T17" s="72"/>
      <c r="U17" s="72"/>
      <c r="V17" s="72"/>
      <c r="W17" s="72"/>
      <c r="X17" s="72"/>
      <c r="Y17" s="72"/>
      <c r="Z17" s="72"/>
      <c r="AA17" s="72"/>
      <c r="AB17" s="72"/>
    </row>
    <row r="18" spans="1:28" customFormat="1" ht="12.75" customHeight="1">
      <c r="A18" s="83">
        <v>45510</v>
      </c>
      <c r="B18" s="32">
        <v>513401</v>
      </c>
      <c r="C18" s="31" t="s">
        <v>994</v>
      </c>
      <c r="D18" s="31" t="s">
        <v>947</v>
      </c>
      <c r="E18" s="31" t="s">
        <v>529</v>
      </c>
      <c r="F18" s="84">
        <v>27536</v>
      </c>
      <c r="G18" s="32">
        <v>41.74</v>
      </c>
      <c r="H18" s="32" t="s">
        <v>324</v>
      </c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</row>
    <row r="19" spans="1:28" customFormat="1" ht="12.75" customHeight="1">
      <c r="A19" s="83">
        <v>45510</v>
      </c>
      <c r="B19" s="32">
        <v>513401</v>
      </c>
      <c r="C19" s="31" t="s">
        <v>994</v>
      </c>
      <c r="D19" s="31" t="s">
        <v>996</v>
      </c>
      <c r="E19" s="31" t="s">
        <v>529</v>
      </c>
      <c r="F19" s="84">
        <v>112870</v>
      </c>
      <c r="G19" s="32">
        <v>42.04</v>
      </c>
      <c r="H19" s="32" t="s">
        <v>324</v>
      </c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</row>
    <row r="20" spans="1:28" customFormat="1" ht="12.75" customHeight="1">
      <c r="A20" s="83">
        <v>45510</v>
      </c>
      <c r="B20" s="32">
        <v>513401</v>
      </c>
      <c r="C20" s="31" t="s">
        <v>994</v>
      </c>
      <c r="D20" s="31" t="s">
        <v>997</v>
      </c>
      <c r="E20" s="31" t="s">
        <v>528</v>
      </c>
      <c r="F20" s="84">
        <v>50000</v>
      </c>
      <c r="G20" s="32">
        <v>41.7</v>
      </c>
      <c r="H20" s="32" t="s">
        <v>324</v>
      </c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</row>
    <row r="21" spans="1:28" customFormat="1" ht="12.75" customHeight="1">
      <c r="A21" s="83">
        <v>45510</v>
      </c>
      <c r="B21" s="32">
        <v>512093</v>
      </c>
      <c r="C21" s="31" t="s">
        <v>998</v>
      </c>
      <c r="D21" s="31" t="s">
        <v>999</v>
      </c>
      <c r="E21" s="31" t="s">
        <v>529</v>
      </c>
      <c r="F21" s="84">
        <v>638448</v>
      </c>
      <c r="G21" s="32">
        <v>6.84</v>
      </c>
      <c r="H21" s="32" t="s">
        <v>324</v>
      </c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  <c r="Z21" s="72"/>
      <c r="AA21" s="72"/>
      <c r="AB21" s="72"/>
    </row>
    <row r="22" spans="1:28" customFormat="1" ht="12.75" customHeight="1">
      <c r="A22" s="83">
        <v>45510</v>
      </c>
      <c r="B22" s="32">
        <v>540190</v>
      </c>
      <c r="C22" s="31" t="s">
        <v>917</v>
      </c>
      <c r="D22" s="31" t="s">
        <v>1000</v>
      </c>
      <c r="E22" s="31" t="s">
        <v>529</v>
      </c>
      <c r="F22" s="84">
        <v>945385</v>
      </c>
      <c r="G22" s="32">
        <v>3.6</v>
      </c>
      <c r="H22" s="32" t="s">
        <v>324</v>
      </c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  <c r="Z22" s="72"/>
      <c r="AA22" s="72"/>
      <c r="AB22" s="72"/>
    </row>
    <row r="23" spans="1:28" customFormat="1" ht="12.75" customHeight="1">
      <c r="A23" s="83">
        <v>45510</v>
      </c>
      <c r="B23" s="32">
        <v>540190</v>
      </c>
      <c r="C23" s="31" t="s">
        <v>917</v>
      </c>
      <c r="D23" s="31" t="s">
        <v>1001</v>
      </c>
      <c r="E23" s="31" t="s">
        <v>528</v>
      </c>
      <c r="F23" s="84">
        <v>1118627</v>
      </c>
      <c r="G23" s="32">
        <v>3.59</v>
      </c>
      <c r="H23" s="32" t="s">
        <v>324</v>
      </c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  <c r="Z23" s="72"/>
      <c r="AA23" s="72"/>
      <c r="AB23" s="72"/>
    </row>
    <row r="24" spans="1:28" customFormat="1" ht="12.75" customHeight="1">
      <c r="A24" s="83">
        <v>45510</v>
      </c>
      <c r="B24" s="32">
        <v>543538</v>
      </c>
      <c r="C24" s="31" t="s">
        <v>922</v>
      </c>
      <c r="D24" s="31" t="s">
        <v>948</v>
      </c>
      <c r="E24" s="31" t="s">
        <v>529</v>
      </c>
      <c r="F24" s="84">
        <v>28000</v>
      </c>
      <c r="G24" s="32">
        <v>65.63</v>
      </c>
      <c r="H24" s="32" t="s">
        <v>324</v>
      </c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</row>
    <row r="25" spans="1:28" customFormat="1" ht="12.75" customHeight="1">
      <c r="A25" s="83">
        <v>45510</v>
      </c>
      <c r="B25" s="32">
        <v>543538</v>
      </c>
      <c r="C25" s="31" t="s">
        <v>922</v>
      </c>
      <c r="D25" s="31" t="s">
        <v>1002</v>
      </c>
      <c r="E25" s="31" t="s">
        <v>528</v>
      </c>
      <c r="F25" s="84">
        <v>32000</v>
      </c>
      <c r="G25" s="32">
        <v>65.63</v>
      </c>
      <c r="H25" s="32" t="s">
        <v>324</v>
      </c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  <c r="Z25" s="72"/>
      <c r="AA25" s="72"/>
      <c r="AB25" s="72"/>
    </row>
    <row r="26" spans="1:28" customFormat="1" ht="12.75" customHeight="1">
      <c r="A26" s="83">
        <v>45510</v>
      </c>
      <c r="B26" s="32">
        <v>543538</v>
      </c>
      <c r="C26" s="31" t="s">
        <v>922</v>
      </c>
      <c r="D26" s="31" t="s">
        <v>1002</v>
      </c>
      <c r="E26" s="31" t="s">
        <v>529</v>
      </c>
      <c r="F26" s="84">
        <v>28000</v>
      </c>
      <c r="G26" s="32">
        <v>65.63</v>
      </c>
      <c r="H26" s="32" t="s">
        <v>324</v>
      </c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  <c r="Z26" s="72"/>
      <c r="AA26" s="72"/>
      <c r="AB26" s="72"/>
    </row>
    <row r="27" spans="1:28" customFormat="1" ht="12.75" customHeight="1">
      <c r="A27" s="83">
        <v>45510</v>
      </c>
      <c r="B27" s="32">
        <v>513337</v>
      </c>
      <c r="C27" s="31" t="s">
        <v>923</v>
      </c>
      <c r="D27" s="31" t="s">
        <v>949</v>
      </c>
      <c r="E27" s="31" t="s">
        <v>529</v>
      </c>
      <c r="F27" s="84">
        <v>63295</v>
      </c>
      <c r="G27" s="32">
        <v>12.13</v>
      </c>
      <c r="H27" s="32" t="s">
        <v>324</v>
      </c>
      <c r="I27" s="72"/>
      <c r="J27" s="72"/>
      <c r="K27" s="72"/>
      <c r="L27" s="72"/>
      <c r="M27" s="72"/>
      <c r="N27" s="72"/>
      <c r="O27" s="72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</row>
    <row r="28" spans="1:28" customFormat="1" ht="12.75" customHeight="1">
      <c r="A28" s="83">
        <v>45510</v>
      </c>
      <c r="B28" s="32">
        <v>513337</v>
      </c>
      <c r="C28" s="31" t="s">
        <v>923</v>
      </c>
      <c r="D28" s="31" t="s">
        <v>949</v>
      </c>
      <c r="E28" s="31" t="s">
        <v>528</v>
      </c>
      <c r="F28" s="84">
        <v>2109657</v>
      </c>
      <c r="G28" s="32">
        <v>11.57</v>
      </c>
      <c r="H28" s="32" t="s">
        <v>324</v>
      </c>
      <c r="I28" s="72"/>
      <c r="J28" s="72"/>
      <c r="K28" s="72"/>
      <c r="L28" s="72"/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</row>
    <row r="29" spans="1:28" customFormat="1" ht="12.75" customHeight="1">
      <c r="A29" s="83">
        <v>45510</v>
      </c>
      <c r="B29" s="32">
        <v>513337</v>
      </c>
      <c r="C29" s="31" t="s">
        <v>923</v>
      </c>
      <c r="D29" s="31" t="s">
        <v>1003</v>
      </c>
      <c r="E29" s="31" t="s">
        <v>528</v>
      </c>
      <c r="F29" s="84">
        <v>993110</v>
      </c>
      <c r="G29" s="32">
        <v>12.12</v>
      </c>
      <c r="H29" s="32" t="s">
        <v>324</v>
      </c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2"/>
      <c r="X29" s="72"/>
      <c r="Y29" s="72"/>
      <c r="Z29" s="72"/>
      <c r="AA29" s="72"/>
      <c r="AB29" s="72"/>
    </row>
    <row r="30" spans="1:28" customFormat="1" ht="12.75" customHeight="1">
      <c r="A30" s="83">
        <v>45510</v>
      </c>
      <c r="B30" s="32">
        <v>513337</v>
      </c>
      <c r="C30" s="31" t="s">
        <v>923</v>
      </c>
      <c r="D30" s="31" t="s">
        <v>1004</v>
      </c>
      <c r="E30" s="31" t="s">
        <v>529</v>
      </c>
      <c r="F30" s="84">
        <v>1450000</v>
      </c>
      <c r="G30" s="32">
        <v>11.12</v>
      </c>
      <c r="H30" s="32" t="s">
        <v>324</v>
      </c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</row>
    <row r="31" spans="1:28" customFormat="1" ht="12.75" customHeight="1">
      <c r="A31" s="83">
        <v>45510</v>
      </c>
      <c r="B31" s="32">
        <v>513337</v>
      </c>
      <c r="C31" s="31" t="s">
        <v>923</v>
      </c>
      <c r="D31" s="31" t="s">
        <v>882</v>
      </c>
      <c r="E31" s="31" t="s">
        <v>529</v>
      </c>
      <c r="F31" s="84">
        <v>1197341</v>
      </c>
      <c r="G31" s="32">
        <v>12.12</v>
      </c>
      <c r="H31" s="32" t="s">
        <v>324</v>
      </c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</row>
    <row r="32" spans="1:28" customFormat="1" ht="12.75" customHeight="1">
      <c r="A32" s="83">
        <v>45510</v>
      </c>
      <c r="B32" s="32">
        <v>543546</v>
      </c>
      <c r="C32" s="31" t="s">
        <v>1005</v>
      </c>
      <c r="D32" s="31" t="s">
        <v>1006</v>
      </c>
      <c r="E32" s="31" t="s">
        <v>528</v>
      </c>
      <c r="F32" s="84">
        <v>130000</v>
      </c>
      <c r="G32" s="32">
        <v>37.72</v>
      </c>
      <c r="H32" s="32" t="s">
        <v>324</v>
      </c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</row>
    <row r="33" spans="1:28" customFormat="1" ht="12.75" customHeight="1">
      <c r="A33" s="83">
        <v>45510</v>
      </c>
      <c r="B33" s="32">
        <v>543546</v>
      </c>
      <c r="C33" s="31" t="s">
        <v>1005</v>
      </c>
      <c r="D33" s="31" t="s">
        <v>1007</v>
      </c>
      <c r="E33" s="31" t="s">
        <v>528</v>
      </c>
      <c r="F33" s="84">
        <v>190000</v>
      </c>
      <c r="G33" s="32">
        <v>37.68</v>
      </c>
      <c r="H33" s="32" t="s">
        <v>324</v>
      </c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</row>
    <row r="34" spans="1:28" customFormat="1" ht="12.75" customHeight="1">
      <c r="A34" s="83">
        <v>45510</v>
      </c>
      <c r="B34" s="32">
        <v>544221</v>
      </c>
      <c r="C34" s="31" t="s">
        <v>1008</v>
      </c>
      <c r="D34" s="31" t="s">
        <v>1009</v>
      </c>
      <c r="E34" s="31" t="s">
        <v>528</v>
      </c>
      <c r="F34" s="84">
        <v>96000</v>
      </c>
      <c r="G34" s="32">
        <v>24.27</v>
      </c>
      <c r="H34" s="32" t="s">
        <v>324</v>
      </c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</row>
    <row r="35" spans="1:28" customFormat="1" ht="12.75" customHeight="1">
      <c r="A35" s="83">
        <v>45510</v>
      </c>
      <c r="B35" s="32">
        <v>544221</v>
      </c>
      <c r="C35" s="31" t="s">
        <v>1008</v>
      </c>
      <c r="D35" s="31" t="s">
        <v>882</v>
      </c>
      <c r="E35" s="31" t="s">
        <v>528</v>
      </c>
      <c r="F35" s="84">
        <v>102000</v>
      </c>
      <c r="G35" s="32">
        <v>22.96</v>
      </c>
      <c r="H35" s="32" t="s">
        <v>324</v>
      </c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</row>
    <row r="36" spans="1:28" customFormat="1" ht="12.75" customHeight="1">
      <c r="A36" s="83">
        <v>45510</v>
      </c>
      <c r="B36" s="32">
        <v>544221</v>
      </c>
      <c r="C36" s="31" t="s">
        <v>1008</v>
      </c>
      <c r="D36" s="31" t="s">
        <v>1010</v>
      </c>
      <c r="E36" s="31" t="s">
        <v>528</v>
      </c>
      <c r="F36" s="84">
        <v>78000</v>
      </c>
      <c r="G36" s="32">
        <v>23.13</v>
      </c>
      <c r="H36" s="32" t="s">
        <v>324</v>
      </c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2"/>
      <c r="Y36" s="72"/>
      <c r="Z36" s="72"/>
      <c r="AA36" s="72"/>
      <c r="AB36" s="72"/>
    </row>
    <row r="37" spans="1:28" customFormat="1" ht="12.75" customHeight="1">
      <c r="A37" s="83">
        <v>45510</v>
      </c>
      <c r="B37" s="32">
        <v>544221</v>
      </c>
      <c r="C37" s="31" t="s">
        <v>1008</v>
      </c>
      <c r="D37" s="31" t="s">
        <v>1011</v>
      </c>
      <c r="E37" s="31" t="s">
        <v>528</v>
      </c>
      <c r="F37" s="84">
        <v>48000</v>
      </c>
      <c r="G37" s="32">
        <v>23.15</v>
      </c>
      <c r="H37" s="32" t="s">
        <v>324</v>
      </c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2"/>
      <c r="X37" s="72"/>
      <c r="Y37" s="72"/>
      <c r="Z37" s="72"/>
      <c r="AA37" s="72"/>
      <c r="AB37" s="72"/>
    </row>
    <row r="38" spans="1:28" customFormat="1" ht="12.75" customHeight="1">
      <c r="A38" s="83">
        <v>45510</v>
      </c>
      <c r="B38" s="32">
        <v>531328</v>
      </c>
      <c r="C38" s="31" t="s">
        <v>1012</v>
      </c>
      <c r="D38" s="31" t="s">
        <v>1013</v>
      </c>
      <c r="E38" s="31" t="s">
        <v>528</v>
      </c>
      <c r="F38" s="84">
        <v>865000</v>
      </c>
      <c r="G38" s="32">
        <v>0.91</v>
      </c>
      <c r="H38" s="32" t="s">
        <v>324</v>
      </c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2"/>
      <c r="X38" s="72"/>
      <c r="Y38" s="72"/>
      <c r="Z38" s="72"/>
      <c r="AA38" s="72"/>
      <c r="AB38" s="72"/>
    </row>
    <row r="39" spans="1:28" customFormat="1" ht="12.75" customHeight="1">
      <c r="A39" s="83">
        <v>45510</v>
      </c>
      <c r="B39" s="32">
        <v>539519</v>
      </c>
      <c r="C39" s="31" t="s">
        <v>1014</v>
      </c>
      <c r="D39" s="31" t="s">
        <v>1015</v>
      </c>
      <c r="E39" s="31" t="s">
        <v>528</v>
      </c>
      <c r="F39" s="84">
        <v>295000</v>
      </c>
      <c r="G39" s="32">
        <v>7.99</v>
      </c>
      <c r="H39" s="32" t="s">
        <v>324</v>
      </c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2"/>
      <c r="Y39" s="72"/>
      <c r="Z39" s="72"/>
      <c r="AA39" s="72"/>
      <c r="AB39" s="72"/>
    </row>
    <row r="40" spans="1:28" customFormat="1" ht="12.75" customHeight="1">
      <c r="A40" s="83">
        <v>45510</v>
      </c>
      <c r="B40" s="32">
        <v>539519</v>
      </c>
      <c r="C40" s="31" t="s">
        <v>1014</v>
      </c>
      <c r="D40" s="31" t="s">
        <v>1016</v>
      </c>
      <c r="E40" s="31" t="s">
        <v>529</v>
      </c>
      <c r="F40" s="84">
        <v>284039</v>
      </c>
      <c r="G40" s="32">
        <v>7.99</v>
      </c>
      <c r="H40" s="32" t="s">
        <v>324</v>
      </c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2"/>
      <c r="X40" s="72"/>
      <c r="Y40" s="72"/>
      <c r="Z40" s="72"/>
      <c r="AA40" s="72"/>
      <c r="AB40" s="72"/>
    </row>
    <row r="41" spans="1:28" customFormat="1" ht="12.75" customHeight="1">
      <c r="A41" s="83">
        <v>45510</v>
      </c>
      <c r="B41" s="32">
        <v>543400</v>
      </c>
      <c r="C41" s="31" t="s">
        <v>1017</v>
      </c>
      <c r="D41" s="31" t="s">
        <v>1018</v>
      </c>
      <c r="E41" s="31" t="s">
        <v>528</v>
      </c>
      <c r="F41" s="84">
        <v>34000</v>
      </c>
      <c r="G41" s="32">
        <v>11.91</v>
      </c>
      <c r="H41" s="32" t="s">
        <v>324</v>
      </c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2"/>
      <c r="X41" s="72"/>
      <c r="Y41" s="72"/>
      <c r="Z41" s="72"/>
      <c r="AA41" s="72"/>
      <c r="AB41" s="72"/>
    </row>
    <row r="42" spans="1:28" customFormat="1" ht="12.75" customHeight="1">
      <c r="A42" s="83">
        <v>45510</v>
      </c>
      <c r="B42" s="32">
        <v>531254</v>
      </c>
      <c r="C42" s="31" t="s">
        <v>1019</v>
      </c>
      <c r="D42" s="31" t="s">
        <v>1020</v>
      </c>
      <c r="E42" s="31" t="s">
        <v>529</v>
      </c>
      <c r="F42" s="84">
        <v>52990</v>
      </c>
      <c r="G42" s="32">
        <v>107</v>
      </c>
      <c r="H42" s="32" t="s">
        <v>324</v>
      </c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2"/>
      <c r="X42" s="72"/>
      <c r="Y42" s="72"/>
      <c r="Z42" s="72"/>
      <c r="AA42" s="72"/>
      <c r="AB42" s="72"/>
    </row>
    <row r="43" spans="1:28" customFormat="1" ht="12.75" customHeight="1">
      <c r="A43" s="83">
        <v>45510</v>
      </c>
      <c r="B43" s="32">
        <v>531254</v>
      </c>
      <c r="C43" s="31" t="s">
        <v>1019</v>
      </c>
      <c r="D43" s="31" t="s">
        <v>1021</v>
      </c>
      <c r="E43" s="31" t="s">
        <v>528</v>
      </c>
      <c r="F43" s="84">
        <v>51037</v>
      </c>
      <c r="G43" s="32">
        <v>106.98</v>
      </c>
      <c r="H43" s="32" t="s">
        <v>324</v>
      </c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2"/>
      <c r="X43" s="72"/>
      <c r="Y43" s="72"/>
      <c r="Z43" s="72"/>
      <c r="AA43" s="72"/>
      <c r="AB43" s="72"/>
    </row>
    <row r="44" spans="1:28" customFormat="1" ht="12.75" customHeight="1">
      <c r="A44" s="83">
        <v>45510</v>
      </c>
      <c r="B44" s="32">
        <v>530565</v>
      </c>
      <c r="C44" s="31" t="s">
        <v>1022</v>
      </c>
      <c r="D44" s="31" t="s">
        <v>882</v>
      </c>
      <c r="E44" s="31" t="s">
        <v>529</v>
      </c>
      <c r="F44" s="84">
        <v>41670</v>
      </c>
      <c r="G44" s="32">
        <v>140.61000000000001</v>
      </c>
      <c r="H44" s="32" t="s">
        <v>324</v>
      </c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2"/>
      <c r="X44" s="72"/>
      <c r="Y44" s="72"/>
      <c r="Z44" s="72"/>
      <c r="AA44" s="72"/>
      <c r="AB44" s="72"/>
    </row>
    <row r="45" spans="1:28" customFormat="1" ht="12.75" customHeight="1">
      <c r="A45" s="83">
        <v>45510</v>
      </c>
      <c r="B45" s="32">
        <v>543256</v>
      </c>
      <c r="C45" s="31" t="s">
        <v>1023</v>
      </c>
      <c r="D45" s="31" t="s">
        <v>1024</v>
      </c>
      <c r="E45" s="31" t="s">
        <v>529</v>
      </c>
      <c r="F45" s="84">
        <v>150000</v>
      </c>
      <c r="G45" s="32">
        <v>18.2</v>
      </c>
      <c r="H45" s="32" t="s">
        <v>324</v>
      </c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</row>
    <row r="46" spans="1:28" customFormat="1" ht="12.75" customHeight="1">
      <c r="A46" s="83">
        <v>45510</v>
      </c>
      <c r="B46" s="32">
        <v>543256</v>
      </c>
      <c r="C46" s="31" t="s">
        <v>1023</v>
      </c>
      <c r="D46" s="31" t="s">
        <v>1025</v>
      </c>
      <c r="E46" s="31" t="s">
        <v>528</v>
      </c>
      <c r="F46" s="84">
        <v>132000</v>
      </c>
      <c r="G46" s="32">
        <v>18.2</v>
      </c>
      <c r="H46" s="32" t="s">
        <v>324</v>
      </c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2"/>
      <c r="X46" s="72"/>
      <c r="Y46" s="72"/>
      <c r="Z46" s="72"/>
      <c r="AA46" s="72"/>
      <c r="AB46" s="72"/>
    </row>
    <row r="47" spans="1:28" customFormat="1" ht="12.75" customHeight="1">
      <c r="A47" s="83">
        <v>45510</v>
      </c>
      <c r="B47" s="32">
        <v>526193</v>
      </c>
      <c r="C47" s="31" t="s">
        <v>1026</v>
      </c>
      <c r="D47" s="31" t="s">
        <v>1027</v>
      </c>
      <c r="E47" s="31" t="s">
        <v>529</v>
      </c>
      <c r="F47" s="84">
        <v>1000000</v>
      </c>
      <c r="G47" s="32">
        <v>27.01</v>
      </c>
      <c r="H47" s="32" t="s">
        <v>324</v>
      </c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2"/>
      <c r="X47" s="72"/>
      <c r="Y47" s="72"/>
      <c r="Z47" s="72"/>
      <c r="AA47" s="72"/>
      <c r="AB47" s="72"/>
    </row>
    <row r="48" spans="1:28" customFormat="1" ht="12.75" customHeight="1">
      <c r="A48" s="83">
        <v>45510</v>
      </c>
      <c r="B48" s="32">
        <v>526193</v>
      </c>
      <c r="C48" s="31" t="s">
        <v>1026</v>
      </c>
      <c r="D48" s="31" t="s">
        <v>882</v>
      </c>
      <c r="E48" s="31" t="s">
        <v>528</v>
      </c>
      <c r="F48" s="84">
        <v>450000</v>
      </c>
      <c r="G48" s="32">
        <v>27.01</v>
      </c>
      <c r="H48" s="32" t="s">
        <v>324</v>
      </c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2"/>
      <c r="X48" s="72"/>
      <c r="Y48" s="72"/>
      <c r="Z48" s="72"/>
      <c r="AA48" s="72"/>
      <c r="AB48" s="72"/>
    </row>
    <row r="49" spans="1:28" customFormat="1" ht="12.75" customHeight="1">
      <c r="A49" s="83">
        <v>45510</v>
      </c>
      <c r="B49" s="32">
        <v>526193</v>
      </c>
      <c r="C49" s="31" t="s">
        <v>1026</v>
      </c>
      <c r="D49" s="31" t="s">
        <v>1028</v>
      </c>
      <c r="E49" s="31" t="s">
        <v>528</v>
      </c>
      <c r="F49" s="84">
        <v>405000</v>
      </c>
      <c r="G49" s="32">
        <v>27.01</v>
      </c>
      <c r="H49" s="32" t="s">
        <v>324</v>
      </c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2"/>
      <c r="X49" s="72"/>
      <c r="Y49" s="72"/>
      <c r="Z49" s="72"/>
      <c r="AA49" s="72"/>
      <c r="AB49" s="72"/>
    </row>
    <row r="50" spans="1:28" customFormat="1" ht="12.75" customHeight="1">
      <c r="A50" s="83">
        <v>45510</v>
      </c>
      <c r="B50" s="32">
        <v>542753</v>
      </c>
      <c r="C50" s="31" t="s">
        <v>928</v>
      </c>
      <c r="D50" s="31" t="s">
        <v>882</v>
      </c>
      <c r="E50" s="31" t="s">
        <v>528</v>
      </c>
      <c r="F50" s="84">
        <v>3600000</v>
      </c>
      <c r="G50" s="32">
        <v>5.82</v>
      </c>
      <c r="H50" s="32" t="s">
        <v>324</v>
      </c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2"/>
    </row>
    <row r="51" spans="1:28" customFormat="1" ht="12.75" customHeight="1">
      <c r="A51" s="83">
        <v>45510</v>
      </c>
      <c r="B51" s="32">
        <v>542753</v>
      </c>
      <c r="C51" s="31" t="s">
        <v>928</v>
      </c>
      <c r="D51" s="31" t="s">
        <v>921</v>
      </c>
      <c r="E51" s="31" t="s">
        <v>529</v>
      </c>
      <c r="F51" s="84">
        <v>3729163</v>
      </c>
      <c r="G51" s="32">
        <v>5.82</v>
      </c>
      <c r="H51" s="32" t="s">
        <v>324</v>
      </c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72"/>
      <c r="AB51" s="72"/>
    </row>
    <row r="52" spans="1:28" customFormat="1" ht="12.75" customHeight="1">
      <c r="A52" s="83">
        <v>45510</v>
      </c>
      <c r="B52" s="32">
        <v>534708</v>
      </c>
      <c r="C52" s="31" t="s">
        <v>950</v>
      </c>
      <c r="D52" s="31" t="s">
        <v>1029</v>
      </c>
      <c r="E52" s="31" t="s">
        <v>529</v>
      </c>
      <c r="F52" s="84">
        <v>138000</v>
      </c>
      <c r="G52" s="32">
        <v>30.76</v>
      </c>
      <c r="H52" s="32" t="s">
        <v>324</v>
      </c>
      <c r="I52" s="72"/>
      <c r="J52" s="72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</row>
    <row r="53" spans="1:28" customFormat="1" ht="15" customHeight="1">
      <c r="A53" s="83">
        <v>45510</v>
      </c>
      <c r="B53" s="32">
        <v>534708</v>
      </c>
      <c r="C53" s="31" t="s">
        <v>950</v>
      </c>
      <c r="D53" s="31" t="s">
        <v>1030</v>
      </c>
      <c r="E53" s="31" t="s">
        <v>529</v>
      </c>
      <c r="F53" s="84">
        <v>150000</v>
      </c>
      <c r="G53" s="32">
        <v>30.76</v>
      </c>
      <c r="H53" s="32" t="s">
        <v>324</v>
      </c>
    </row>
    <row r="54" spans="1:28" customFormat="1" ht="15" customHeight="1">
      <c r="A54" s="83">
        <v>45510</v>
      </c>
      <c r="B54" s="32">
        <v>534708</v>
      </c>
      <c r="C54" s="31" t="s">
        <v>950</v>
      </c>
      <c r="D54" s="31" t="s">
        <v>1031</v>
      </c>
      <c r="E54" s="31" t="s">
        <v>529</v>
      </c>
      <c r="F54" s="84">
        <v>72000</v>
      </c>
      <c r="G54" s="32">
        <v>29.38</v>
      </c>
      <c r="H54" s="32" t="s">
        <v>324</v>
      </c>
    </row>
    <row r="55" spans="1:28" customFormat="1" ht="15" customHeight="1">
      <c r="A55" s="83">
        <v>45510</v>
      </c>
      <c r="B55" s="32">
        <v>534708</v>
      </c>
      <c r="C55" s="31" t="s">
        <v>950</v>
      </c>
      <c r="D55" s="31" t="s">
        <v>1032</v>
      </c>
      <c r="E55" s="31" t="s">
        <v>529</v>
      </c>
      <c r="F55" s="84">
        <v>75000</v>
      </c>
      <c r="G55" s="32">
        <v>27.92</v>
      </c>
      <c r="H55" s="32" t="s">
        <v>324</v>
      </c>
    </row>
    <row r="56" spans="1:28" customFormat="1" ht="15" customHeight="1">
      <c r="A56" s="83">
        <v>45510</v>
      </c>
      <c r="B56" s="32">
        <v>534708</v>
      </c>
      <c r="C56" s="31" t="s">
        <v>950</v>
      </c>
      <c r="D56" s="31" t="s">
        <v>1033</v>
      </c>
      <c r="E56" s="31" t="s">
        <v>529</v>
      </c>
      <c r="F56" s="84">
        <v>90000</v>
      </c>
      <c r="G56" s="32">
        <v>30.76</v>
      </c>
      <c r="H56" s="32" t="s">
        <v>324</v>
      </c>
    </row>
    <row r="57" spans="1:28" customFormat="1" ht="15" customHeight="1">
      <c r="A57" s="83">
        <v>45510</v>
      </c>
      <c r="B57" s="32">
        <v>534708</v>
      </c>
      <c r="C57" s="31" t="s">
        <v>950</v>
      </c>
      <c r="D57" s="31" t="s">
        <v>1034</v>
      </c>
      <c r="E57" s="31" t="s">
        <v>529</v>
      </c>
      <c r="F57" s="84">
        <v>84000</v>
      </c>
      <c r="G57" s="32">
        <v>28.11</v>
      </c>
      <c r="H57" s="32" t="s">
        <v>324</v>
      </c>
    </row>
    <row r="58" spans="1:28" customFormat="1" ht="15" customHeight="1">
      <c r="A58" s="83">
        <v>45510</v>
      </c>
      <c r="B58" s="32">
        <v>534708</v>
      </c>
      <c r="C58" s="31" t="s">
        <v>950</v>
      </c>
      <c r="D58" s="31" t="s">
        <v>1035</v>
      </c>
      <c r="E58" s="31" t="s">
        <v>529</v>
      </c>
      <c r="F58" s="84">
        <v>105000</v>
      </c>
      <c r="G58" s="32">
        <v>30.76</v>
      </c>
      <c r="H58" s="32" t="s">
        <v>324</v>
      </c>
    </row>
    <row r="59" spans="1:28" customFormat="1" ht="15" customHeight="1">
      <c r="A59" s="83">
        <v>45510</v>
      </c>
      <c r="B59" s="32">
        <v>539217</v>
      </c>
      <c r="C59" s="31" t="s">
        <v>924</v>
      </c>
      <c r="D59" s="31" t="s">
        <v>1036</v>
      </c>
      <c r="E59" s="31" t="s">
        <v>529</v>
      </c>
      <c r="F59" s="84">
        <v>4540512</v>
      </c>
      <c r="G59" s="32">
        <v>2.0499999999999998</v>
      </c>
      <c r="H59" s="32" t="s">
        <v>324</v>
      </c>
    </row>
    <row r="60" spans="1:28" customFormat="1" ht="15" customHeight="1">
      <c r="A60" s="83">
        <v>45510</v>
      </c>
      <c r="B60" s="32">
        <v>539217</v>
      </c>
      <c r="C60" s="31" t="s">
        <v>924</v>
      </c>
      <c r="D60" s="31" t="s">
        <v>1037</v>
      </c>
      <c r="E60" s="31" t="s">
        <v>529</v>
      </c>
      <c r="F60" s="84">
        <v>7638490</v>
      </c>
      <c r="G60" s="32">
        <v>2.09</v>
      </c>
      <c r="H60" s="32" t="s">
        <v>324</v>
      </c>
    </row>
    <row r="61" spans="1:28" customFormat="1" ht="15" customHeight="1">
      <c r="A61" s="83">
        <v>45510</v>
      </c>
      <c r="B61" s="32">
        <v>539217</v>
      </c>
      <c r="C61" s="31" t="s">
        <v>924</v>
      </c>
      <c r="D61" s="31" t="s">
        <v>1038</v>
      </c>
      <c r="E61" s="31" t="s">
        <v>529</v>
      </c>
      <c r="F61" s="84">
        <v>5609392</v>
      </c>
      <c r="G61" s="32">
        <v>2.08</v>
      </c>
      <c r="H61" s="32" t="s">
        <v>324</v>
      </c>
    </row>
    <row r="62" spans="1:28" customFormat="1" ht="15" customHeight="1">
      <c r="A62" s="83">
        <v>45510</v>
      </c>
      <c r="B62" s="32">
        <v>539217</v>
      </c>
      <c r="C62" s="31" t="s">
        <v>924</v>
      </c>
      <c r="D62" s="31" t="s">
        <v>1039</v>
      </c>
      <c r="E62" s="31" t="s">
        <v>529</v>
      </c>
      <c r="F62" s="84">
        <v>7273118</v>
      </c>
      <c r="G62" s="32">
        <v>2.1</v>
      </c>
      <c r="H62" s="32" t="s">
        <v>324</v>
      </c>
    </row>
    <row r="63" spans="1:28" customFormat="1" ht="15" customHeight="1">
      <c r="A63" s="83">
        <v>45510</v>
      </c>
      <c r="B63" s="32">
        <v>539217</v>
      </c>
      <c r="C63" s="31" t="s">
        <v>924</v>
      </c>
      <c r="D63" s="31" t="s">
        <v>951</v>
      </c>
      <c r="E63" s="31" t="s">
        <v>529</v>
      </c>
      <c r="F63" s="84">
        <v>2296551</v>
      </c>
      <c r="G63" s="32">
        <v>2.0499999999999998</v>
      </c>
      <c r="H63" s="32" t="s">
        <v>324</v>
      </c>
    </row>
    <row r="64" spans="1:28" customFormat="1" ht="15" customHeight="1">
      <c r="A64" s="83">
        <v>45510</v>
      </c>
      <c r="B64" s="32">
        <v>539217</v>
      </c>
      <c r="C64" s="31" t="s">
        <v>924</v>
      </c>
      <c r="D64" s="31" t="s">
        <v>951</v>
      </c>
      <c r="E64" s="31" t="s">
        <v>528</v>
      </c>
      <c r="F64" s="84">
        <v>7855344</v>
      </c>
      <c r="G64" s="32">
        <v>2.1800000000000002</v>
      </c>
      <c r="H64" s="32" t="s">
        <v>324</v>
      </c>
    </row>
    <row r="65" spans="1:8" customFormat="1" ht="15" customHeight="1">
      <c r="A65" s="83">
        <v>45510</v>
      </c>
      <c r="B65" s="32">
        <v>539217</v>
      </c>
      <c r="C65" s="31" t="s">
        <v>924</v>
      </c>
      <c r="D65" s="31" t="s">
        <v>1040</v>
      </c>
      <c r="E65" s="31" t="s">
        <v>529</v>
      </c>
      <c r="F65" s="84">
        <v>4450000</v>
      </c>
      <c r="G65" s="32">
        <v>2.0499999999999998</v>
      </c>
      <c r="H65" s="32" t="s">
        <v>324</v>
      </c>
    </row>
    <row r="66" spans="1:8" customFormat="1" ht="15" customHeight="1">
      <c r="A66" s="83">
        <v>45510</v>
      </c>
      <c r="B66" s="32">
        <v>539217</v>
      </c>
      <c r="C66" s="31" t="s">
        <v>924</v>
      </c>
      <c r="D66" s="31" t="s">
        <v>1041</v>
      </c>
      <c r="E66" s="31" t="s">
        <v>528</v>
      </c>
      <c r="F66" s="84">
        <v>20000000</v>
      </c>
      <c r="G66" s="32">
        <v>2.0499999999999998</v>
      </c>
      <c r="H66" s="32" t="s">
        <v>324</v>
      </c>
    </row>
    <row r="67" spans="1:8" customFormat="1" ht="15" customHeight="1">
      <c r="A67" s="83">
        <v>45510</v>
      </c>
      <c r="B67" s="32">
        <v>540492</v>
      </c>
      <c r="C67" s="31" t="s">
        <v>952</v>
      </c>
      <c r="D67" s="31" t="s">
        <v>949</v>
      </c>
      <c r="E67" s="31" t="s">
        <v>529</v>
      </c>
      <c r="F67" s="84">
        <v>833363</v>
      </c>
      <c r="G67" s="32">
        <v>163.15</v>
      </c>
      <c r="H67" s="32" t="s">
        <v>324</v>
      </c>
    </row>
    <row r="68" spans="1:8" customFormat="1" ht="15" customHeight="1">
      <c r="A68" s="83">
        <v>45510</v>
      </c>
      <c r="B68" s="32">
        <v>540492</v>
      </c>
      <c r="C68" s="31" t="s">
        <v>952</v>
      </c>
      <c r="D68" s="31" t="s">
        <v>949</v>
      </c>
      <c r="E68" s="31" t="s">
        <v>528</v>
      </c>
      <c r="F68" s="84">
        <v>799508</v>
      </c>
      <c r="G68" s="32">
        <v>163.51</v>
      </c>
      <c r="H68" s="32" t="s">
        <v>324</v>
      </c>
    </row>
    <row r="69" spans="1:8" customFormat="1" ht="15" customHeight="1">
      <c r="A69" s="83">
        <v>45510</v>
      </c>
      <c r="B69" s="32">
        <v>540492</v>
      </c>
      <c r="C69" s="31" t="s">
        <v>952</v>
      </c>
      <c r="D69" s="31" t="s">
        <v>953</v>
      </c>
      <c r="E69" s="31" t="s">
        <v>529</v>
      </c>
      <c r="F69" s="84">
        <v>224156</v>
      </c>
      <c r="G69" s="32">
        <v>160.13</v>
      </c>
      <c r="H69" s="32" t="s">
        <v>324</v>
      </c>
    </row>
    <row r="70" spans="1:8" customFormat="1" ht="15" customHeight="1">
      <c r="A70" s="83">
        <v>45510</v>
      </c>
      <c r="B70" s="32">
        <v>540492</v>
      </c>
      <c r="C70" s="31" t="s">
        <v>952</v>
      </c>
      <c r="D70" s="31" t="s">
        <v>953</v>
      </c>
      <c r="E70" s="31" t="s">
        <v>528</v>
      </c>
      <c r="F70" s="84">
        <v>224156</v>
      </c>
      <c r="G70" s="32">
        <v>163.27000000000001</v>
      </c>
      <c r="H70" s="32" t="s">
        <v>324</v>
      </c>
    </row>
    <row r="71" spans="1:8" customFormat="1" ht="15" customHeight="1">
      <c r="A71" s="83">
        <v>45510</v>
      </c>
      <c r="B71" s="32">
        <v>543274</v>
      </c>
      <c r="C71" s="31" t="s">
        <v>1042</v>
      </c>
      <c r="D71" s="31" t="s">
        <v>1043</v>
      </c>
      <c r="E71" s="31" t="s">
        <v>528</v>
      </c>
      <c r="F71" s="84">
        <v>900000</v>
      </c>
      <c r="G71" s="32">
        <v>3.71</v>
      </c>
      <c r="H71" s="32" t="s">
        <v>324</v>
      </c>
    </row>
    <row r="72" spans="1:8" customFormat="1" ht="15" customHeight="1">
      <c r="A72" s="83">
        <v>45510</v>
      </c>
      <c r="B72" s="32">
        <v>543274</v>
      </c>
      <c r="C72" s="31" t="s">
        <v>1042</v>
      </c>
      <c r="D72" s="31" t="s">
        <v>1044</v>
      </c>
      <c r="E72" s="31" t="s">
        <v>528</v>
      </c>
      <c r="F72" s="84">
        <v>900000</v>
      </c>
      <c r="G72" s="32">
        <v>3.71</v>
      </c>
      <c r="H72" s="32" t="s">
        <v>324</v>
      </c>
    </row>
    <row r="73" spans="1:8" customFormat="1" ht="15" customHeight="1">
      <c r="A73" s="83">
        <v>45510</v>
      </c>
      <c r="B73" s="32">
        <v>543274</v>
      </c>
      <c r="C73" s="31" t="s">
        <v>1042</v>
      </c>
      <c r="D73" s="31" t="s">
        <v>1045</v>
      </c>
      <c r="E73" s="31" t="s">
        <v>528</v>
      </c>
      <c r="F73" s="84">
        <v>189900</v>
      </c>
      <c r="G73" s="32">
        <v>3.71</v>
      </c>
      <c r="H73" s="32" t="s">
        <v>324</v>
      </c>
    </row>
    <row r="74" spans="1:8" customFormat="1" ht="15" customHeight="1">
      <c r="A74" s="83">
        <v>45510</v>
      </c>
      <c r="B74" s="32">
        <v>543274</v>
      </c>
      <c r="C74" s="31" t="s">
        <v>1042</v>
      </c>
      <c r="D74" s="31" t="s">
        <v>1046</v>
      </c>
      <c r="E74" s="31" t="s">
        <v>528</v>
      </c>
      <c r="F74" s="84">
        <v>159750</v>
      </c>
      <c r="G74" s="32">
        <v>3.71</v>
      </c>
      <c r="H74" s="32" t="s">
        <v>324</v>
      </c>
    </row>
    <row r="75" spans="1:8" customFormat="1" ht="15" customHeight="1">
      <c r="A75" s="83">
        <v>45510</v>
      </c>
      <c r="B75" s="32">
        <v>543274</v>
      </c>
      <c r="C75" s="31" t="s">
        <v>1042</v>
      </c>
      <c r="D75" s="31" t="s">
        <v>1047</v>
      </c>
      <c r="E75" s="31" t="s">
        <v>529</v>
      </c>
      <c r="F75" s="84">
        <v>2152350</v>
      </c>
      <c r="G75" s="32">
        <v>3.71</v>
      </c>
      <c r="H75" s="32" t="s">
        <v>324</v>
      </c>
    </row>
    <row r="76" spans="1:8" customFormat="1" ht="15" customHeight="1">
      <c r="A76" s="83">
        <v>45510</v>
      </c>
      <c r="B76" s="32">
        <v>543745</v>
      </c>
      <c r="C76" s="31" t="s">
        <v>1048</v>
      </c>
      <c r="D76" s="31" t="s">
        <v>1049</v>
      </c>
      <c r="E76" s="31" t="s">
        <v>528</v>
      </c>
      <c r="F76" s="84">
        <v>144000</v>
      </c>
      <c r="G76" s="32">
        <v>14.65</v>
      </c>
      <c r="H76" s="32" t="s">
        <v>324</v>
      </c>
    </row>
    <row r="77" spans="1:8" customFormat="1" ht="15" customHeight="1">
      <c r="A77" s="83">
        <v>45510</v>
      </c>
      <c r="B77" s="32">
        <v>543745</v>
      </c>
      <c r="C77" s="31" t="s">
        <v>1048</v>
      </c>
      <c r="D77" s="31" t="s">
        <v>1041</v>
      </c>
      <c r="E77" s="31" t="s">
        <v>528</v>
      </c>
      <c r="F77" s="84">
        <v>780000</v>
      </c>
      <c r="G77" s="32">
        <v>14.65</v>
      </c>
      <c r="H77" s="32" t="s">
        <v>324</v>
      </c>
    </row>
    <row r="78" spans="1:8" customFormat="1" ht="15" customHeight="1">
      <c r="A78" s="83">
        <v>45510</v>
      </c>
      <c r="B78" s="32">
        <v>543745</v>
      </c>
      <c r="C78" s="31" t="s">
        <v>1048</v>
      </c>
      <c r="D78" s="31" t="s">
        <v>1050</v>
      </c>
      <c r="E78" s="31" t="s">
        <v>529</v>
      </c>
      <c r="F78" s="84">
        <v>960000</v>
      </c>
      <c r="G78" s="32">
        <v>14.65</v>
      </c>
      <c r="H78" s="32" t="s">
        <v>324</v>
      </c>
    </row>
    <row r="79" spans="1:8" customFormat="1" ht="15" customHeight="1">
      <c r="A79" s="83">
        <v>45510</v>
      </c>
      <c r="B79" s="32">
        <v>542765</v>
      </c>
      <c r="C79" s="31" t="s">
        <v>912</v>
      </c>
      <c r="D79" s="31" t="s">
        <v>929</v>
      </c>
      <c r="E79" s="31" t="s">
        <v>528</v>
      </c>
      <c r="F79" s="84">
        <v>2000</v>
      </c>
      <c r="G79" s="32">
        <v>284.39999999999998</v>
      </c>
      <c r="H79" s="32" t="s">
        <v>324</v>
      </c>
    </row>
    <row r="80" spans="1:8" customFormat="1" ht="15" customHeight="1">
      <c r="A80" s="83">
        <v>45510</v>
      </c>
      <c r="B80" s="32">
        <v>539040</v>
      </c>
      <c r="C80" s="31" t="s">
        <v>895</v>
      </c>
      <c r="D80" s="31" t="s">
        <v>954</v>
      </c>
      <c r="E80" s="31" t="s">
        <v>529</v>
      </c>
      <c r="F80" s="84">
        <v>650373</v>
      </c>
      <c r="G80" s="32">
        <v>28.22</v>
      </c>
      <c r="H80" s="32" t="s">
        <v>324</v>
      </c>
    </row>
    <row r="81" spans="1:8" customFormat="1" ht="15" customHeight="1">
      <c r="A81" s="83">
        <v>45510</v>
      </c>
      <c r="B81" s="32">
        <v>539040</v>
      </c>
      <c r="C81" s="31" t="s">
        <v>895</v>
      </c>
      <c r="D81" s="31" t="s">
        <v>1051</v>
      </c>
      <c r="E81" s="31" t="s">
        <v>529</v>
      </c>
      <c r="F81" s="84">
        <v>148184</v>
      </c>
      <c r="G81" s="32">
        <v>28.22</v>
      </c>
      <c r="H81" s="32" t="s">
        <v>324</v>
      </c>
    </row>
    <row r="82" spans="1:8" customFormat="1" ht="15" customHeight="1">
      <c r="A82" s="83">
        <v>45510</v>
      </c>
      <c r="B82" s="32">
        <v>539040</v>
      </c>
      <c r="C82" s="31" t="s">
        <v>895</v>
      </c>
      <c r="D82" s="31" t="s">
        <v>955</v>
      </c>
      <c r="E82" s="31" t="s">
        <v>529</v>
      </c>
      <c r="F82" s="84">
        <v>490836</v>
      </c>
      <c r="G82" s="32">
        <v>28.22</v>
      </c>
      <c r="H82" s="32" t="s">
        <v>324</v>
      </c>
    </row>
    <row r="83" spans="1:8" customFormat="1" ht="15" customHeight="1">
      <c r="A83" s="83">
        <v>45510</v>
      </c>
      <c r="B83" s="32">
        <v>539040</v>
      </c>
      <c r="C83" s="31" t="s">
        <v>895</v>
      </c>
      <c r="D83" s="31" t="s">
        <v>956</v>
      </c>
      <c r="E83" s="31" t="s">
        <v>529</v>
      </c>
      <c r="F83" s="84">
        <v>303581</v>
      </c>
      <c r="G83" s="32">
        <v>28.22</v>
      </c>
      <c r="H83" s="32" t="s">
        <v>324</v>
      </c>
    </row>
    <row r="84" spans="1:8" customFormat="1" ht="15" customHeight="1">
      <c r="A84" s="83">
        <v>45510</v>
      </c>
      <c r="B84" s="32">
        <v>539040</v>
      </c>
      <c r="C84" s="31" t="s">
        <v>895</v>
      </c>
      <c r="D84" s="31" t="s">
        <v>1052</v>
      </c>
      <c r="E84" s="31" t="s">
        <v>529</v>
      </c>
      <c r="F84" s="84">
        <v>257800</v>
      </c>
      <c r="G84" s="32">
        <v>28.22</v>
      </c>
      <c r="H84" s="32" t="s">
        <v>324</v>
      </c>
    </row>
    <row r="85" spans="1:8" customFormat="1" ht="15" customHeight="1">
      <c r="A85" s="83">
        <v>45510</v>
      </c>
      <c r="B85" s="32">
        <v>539040</v>
      </c>
      <c r="C85" s="31" t="s">
        <v>895</v>
      </c>
      <c r="D85" s="31" t="s">
        <v>1053</v>
      </c>
      <c r="E85" s="31" t="s">
        <v>529</v>
      </c>
      <c r="F85" s="84">
        <v>631367</v>
      </c>
      <c r="G85" s="32">
        <v>28.22</v>
      </c>
      <c r="H85" s="32" t="s">
        <v>324</v>
      </c>
    </row>
    <row r="86" spans="1:8" customFormat="1" ht="15" customHeight="1">
      <c r="A86" s="83">
        <v>45510</v>
      </c>
      <c r="B86" s="32">
        <v>537820</v>
      </c>
      <c r="C86" s="31" t="s">
        <v>1054</v>
      </c>
      <c r="D86" s="31" t="s">
        <v>1055</v>
      </c>
      <c r="E86" s="31" t="s">
        <v>528</v>
      </c>
      <c r="F86" s="84">
        <v>3600000</v>
      </c>
      <c r="G86" s="32">
        <v>2.25</v>
      </c>
      <c r="H86" s="32" t="s">
        <v>324</v>
      </c>
    </row>
    <row r="87" spans="1:8" customFormat="1" ht="15" customHeight="1">
      <c r="A87" s="83">
        <v>45510</v>
      </c>
      <c r="B87" s="32">
        <v>537820</v>
      </c>
      <c r="C87" s="31" t="s">
        <v>1054</v>
      </c>
      <c r="D87" s="31" t="s">
        <v>1056</v>
      </c>
      <c r="E87" s="31" t="s">
        <v>529</v>
      </c>
      <c r="F87" s="84">
        <v>1020000</v>
      </c>
      <c r="G87" s="32">
        <v>2.25</v>
      </c>
      <c r="H87" s="32" t="s">
        <v>324</v>
      </c>
    </row>
    <row r="88" spans="1:8" customFormat="1" ht="15" customHeight="1">
      <c r="A88" s="83">
        <v>45510</v>
      </c>
      <c r="B88" s="32">
        <v>537820</v>
      </c>
      <c r="C88" s="31" t="s">
        <v>1054</v>
      </c>
      <c r="D88" s="31" t="s">
        <v>1057</v>
      </c>
      <c r="E88" s="31" t="s">
        <v>529</v>
      </c>
      <c r="F88" s="84">
        <v>880000</v>
      </c>
      <c r="G88" s="32">
        <v>2.25</v>
      </c>
      <c r="H88" s="32" t="s">
        <v>324</v>
      </c>
    </row>
    <row r="89" spans="1:8" customFormat="1" ht="15" customHeight="1">
      <c r="A89" s="83">
        <v>45510</v>
      </c>
      <c r="B89" s="32">
        <v>537820</v>
      </c>
      <c r="C89" s="31" t="s">
        <v>1054</v>
      </c>
      <c r="D89" s="31" t="s">
        <v>1058</v>
      </c>
      <c r="E89" s="31" t="s">
        <v>529</v>
      </c>
      <c r="F89" s="84">
        <v>803400</v>
      </c>
      <c r="G89" s="32">
        <v>2.25</v>
      </c>
      <c r="H89" s="32" t="s">
        <v>324</v>
      </c>
    </row>
    <row r="90" spans="1:8" customFormat="1" ht="15" customHeight="1">
      <c r="A90" s="83">
        <v>45510</v>
      </c>
      <c r="B90" s="32">
        <v>512064</v>
      </c>
      <c r="C90" s="31" t="s">
        <v>930</v>
      </c>
      <c r="D90" s="31" t="s">
        <v>1059</v>
      </c>
      <c r="E90" s="31" t="s">
        <v>529</v>
      </c>
      <c r="F90" s="84">
        <v>24150</v>
      </c>
      <c r="G90" s="32">
        <v>114.98</v>
      </c>
      <c r="H90" s="32" t="s">
        <v>324</v>
      </c>
    </row>
    <row r="91" spans="1:8" customFormat="1" ht="15" customHeight="1">
      <c r="A91" s="83">
        <v>45510</v>
      </c>
      <c r="B91" s="32">
        <v>512064</v>
      </c>
      <c r="C91" s="31" t="s">
        <v>930</v>
      </c>
      <c r="D91" s="31" t="s">
        <v>957</v>
      </c>
      <c r="E91" s="31" t="s">
        <v>529</v>
      </c>
      <c r="F91" s="84">
        <v>13428</v>
      </c>
      <c r="G91" s="32">
        <v>114.98</v>
      </c>
      <c r="H91" s="32" t="s">
        <v>324</v>
      </c>
    </row>
    <row r="92" spans="1:8" customFormat="1" ht="15" customHeight="1">
      <c r="A92" s="83">
        <v>45510</v>
      </c>
      <c r="B92" s="32">
        <v>544219</v>
      </c>
      <c r="C92" s="31" t="s">
        <v>931</v>
      </c>
      <c r="D92" s="31" t="s">
        <v>973</v>
      </c>
      <c r="E92" s="31" t="s">
        <v>529</v>
      </c>
      <c r="F92" s="84">
        <v>144000</v>
      </c>
      <c r="G92" s="32">
        <v>217.1</v>
      </c>
      <c r="H92" s="32" t="s">
        <v>324</v>
      </c>
    </row>
    <row r="93" spans="1:8" customFormat="1" ht="15" customHeight="1">
      <c r="A93" s="83">
        <v>45510</v>
      </c>
      <c r="B93" s="32" t="s">
        <v>1060</v>
      </c>
      <c r="C93" s="31" t="s">
        <v>1061</v>
      </c>
      <c r="D93" s="31" t="s">
        <v>958</v>
      </c>
      <c r="E93" s="31" t="s">
        <v>528</v>
      </c>
      <c r="F93" s="84">
        <v>2586541</v>
      </c>
      <c r="G93" s="32">
        <v>753.84</v>
      </c>
      <c r="H93" s="32" t="s">
        <v>842</v>
      </c>
    </row>
    <row r="94" spans="1:8" customFormat="1" ht="15" customHeight="1">
      <c r="A94" s="83">
        <v>45510</v>
      </c>
      <c r="B94" s="32" t="s">
        <v>1062</v>
      </c>
      <c r="C94" s="31" t="s">
        <v>1063</v>
      </c>
      <c r="D94" s="31" t="s">
        <v>935</v>
      </c>
      <c r="E94" s="31" t="s">
        <v>528</v>
      </c>
      <c r="F94" s="84">
        <v>20513</v>
      </c>
      <c r="G94" s="32">
        <v>53.85</v>
      </c>
      <c r="H94" s="32" t="s">
        <v>842</v>
      </c>
    </row>
    <row r="95" spans="1:8" customFormat="1" ht="15" customHeight="1">
      <c r="A95" s="83">
        <v>45510</v>
      </c>
      <c r="B95" s="32" t="s">
        <v>959</v>
      </c>
      <c r="C95" s="31" t="s">
        <v>960</v>
      </c>
      <c r="D95" s="31" t="s">
        <v>940</v>
      </c>
      <c r="E95" s="31" t="s">
        <v>528</v>
      </c>
      <c r="F95" s="84">
        <v>100526</v>
      </c>
      <c r="G95" s="32">
        <v>926</v>
      </c>
      <c r="H95" s="32" t="s">
        <v>842</v>
      </c>
    </row>
    <row r="96" spans="1:8" customFormat="1" ht="15" customHeight="1">
      <c r="A96" s="83">
        <v>45510</v>
      </c>
      <c r="B96" s="32" t="s">
        <v>959</v>
      </c>
      <c r="C96" s="31" t="s">
        <v>960</v>
      </c>
      <c r="D96" s="31" t="s">
        <v>883</v>
      </c>
      <c r="E96" s="31" t="s">
        <v>528</v>
      </c>
      <c r="F96" s="84">
        <v>116618</v>
      </c>
      <c r="G96" s="32">
        <v>916.49</v>
      </c>
      <c r="H96" s="32" t="s">
        <v>842</v>
      </c>
    </row>
    <row r="97" spans="1:8" customFormat="1" ht="15" customHeight="1">
      <c r="A97" s="83">
        <v>45510</v>
      </c>
      <c r="B97" s="32" t="s">
        <v>1064</v>
      </c>
      <c r="C97" s="31" t="s">
        <v>1065</v>
      </c>
      <c r="D97" s="31" t="s">
        <v>1066</v>
      </c>
      <c r="E97" s="31" t="s">
        <v>528</v>
      </c>
      <c r="F97" s="84">
        <v>71000</v>
      </c>
      <c r="G97" s="32">
        <v>185.04</v>
      </c>
      <c r="H97" s="32" t="s">
        <v>842</v>
      </c>
    </row>
    <row r="98" spans="1:8" customFormat="1" ht="15" customHeight="1">
      <c r="A98" s="83">
        <v>45510</v>
      </c>
      <c r="B98" s="32" t="s">
        <v>1064</v>
      </c>
      <c r="C98" s="31" t="s">
        <v>1065</v>
      </c>
      <c r="D98" s="31" t="s">
        <v>882</v>
      </c>
      <c r="E98" s="31" t="s">
        <v>528</v>
      </c>
      <c r="F98" s="84">
        <v>104000</v>
      </c>
      <c r="G98" s="32">
        <v>184.66</v>
      </c>
      <c r="H98" s="32" t="s">
        <v>842</v>
      </c>
    </row>
    <row r="99" spans="1:8" customFormat="1" ht="15" customHeight="1">
      <c r="A99" s="83">
        <v>45510</v>
      </c>
      <c r="B99" s="32" t="s">
        <v>674</v>
      </c>
      <c r="C99" s="31" t="s">
        <v>1067</v>
      </c>
      <c r="D99" s="31" t="s">
        <v>1068</v>
      </c>
      <c r="E99" s="31" t="s">
        <v>528</v>
      </c>
      <c r="F99" s="84">
        <v>1000000</v>
      </c>
      <c r="G99" s="32">
        <v>77.39</v>
      </c>
      <c r="H99" s="32" t="s">
        <v>842</v>
      </c>
    </row>
    <row r="100" spans="1:8" customFormat="1" ht="15" customHeight="1">
      <c r="A100" s="83">
        <v>45510</v>
      </c>
      <c r="B100" s="32" t="s">
        <v>1069</v>
      </c>
      <c r="C100" s="31" t="s">
        <v>1070</v>
      </c>
      <c r="D100" s="31" t="s">
        <v>899</v>
      </c>
      <c r="E100" s="31" t="s">
        <v>528</v>
      </c>
      <c r="F100" s="84">
        <v>771125</v>
      </c>
      <c r="G100" s="32">
        <v>92.77</v>
      </c>
      <c r="H100" s="32" t="s">
        <v>842</v>
      </c>
    </row>
    <row r="101" spans="1:8" customFormat="1" ht="15" customHeight="1">
      <c r="A101" s="83">
        <v>45510</v>
      </c>
      <c r="B101" s="32" t="s">
        <v>1071</v>
      </c>
      <c r="C101" s="31" t="s">
        <v>1072</v>
      </c>
      <c r="D101" s="31" t="s">
        <v>899</v>
      </c>
      <c r="E101" s="31" t="s">
        <v>528</v>
      </c>
      <c r="F101" s="84">
        <v>217151</v>
      </c>
      <c r="G101" s="32">
        <v>534.29999999999995</v>
      </c>
      <c r="H101" s="32" t="s">
        <v>842</v>
      </c>
    </row>
    <row r="102" spans="1:8" customFormat="1" ht="15" customHeight="1">
      <c r="A102" s="83">
        <v>45510</v>
      </c>
      <c r="B102" s="32" t="s">
        <v>792</v>
      </c>
      <c r="C102" s="31" t="s">
        <v>1073</v>
      </c>
      <c r="D102" s="31" t="s">
        <v>899</v>
      </c>
      <c r="E102" s="31" t="s">
        <v>528</v>
      </c>
      <c r="F102" s="84">
        <v>2697224</v>
      </c>
      <c r="G102" s="32">
        <v>379.98</v>
      </c>
      <c r="H102" s="32" t="s">
        <v>842</v>
      </c>
    </row>
    <row r="103" spans="1:8" customFormat="1" ht="15" customHeight="1">
      <c r="A103" s="83">
        <v>45510</v>
      </c>
      <c r="B103" s="32" t="s">
        <v>1074</v>
      </c>
      <c r="C103" s="31" t="s">
        <v>1075</v>
      </c>
      <c r="D103" s="31" t="s">
        <v>1076</v>
      </c>
      <c r="E103" s="31" t="s">
        <v>528</v>
      </c>
      <c r="F103" s="84">
        <v>97195</v>
      </c>
      <c r="G103" s="32">
        <v>251.88</v>
      </c>
      <c r="H103" s="32" t="s">
        <v>842</v>
      </c>
    </row>
    <row r="104" spans="1:8" customFormat="1" ht="15" customHeight="1">
      <c r="A104" s="83">
        <v>45510</v>
      </c>
      <c r="B104" s="32" t="s">
        <v>1074</v>
      </c>
      <c r="C104" s="31" t="s">
        <v>1075</v>
      </c>
      <c r="D104" s="31" t="s">
        <v>913</v>
      </c>
      <c r="E104" s="31" t="s">
        <v>528</v>
      </c>
      <c r="F104" s="84">
        <v>81514</v>
      </c>
      <c r="G104" s="32">
        <v>247.45</v>
      </c>
      <c r="H104" s="32" t="s">
        <v>842</v>
      </c>
    </row>
    <row r="105" spans="1:8" customFormat="1" ht="15" customHeight="1">
      <c r="A105" s="83">
        <v>45510</v>
      </c>
      <c r="B105" s="32" t="s">
        <v>1077</v>
      </c>
      <c r="C105" s="31" t="s">
        <v>1078</v>
      </c>
      <c r="D105" s="31" t="s">
        <v>882</v>
      </c>
      <c r="E105" s="31" t="s">
        <v>528</v>
      </c>
      <c r="F105" s="84">
        <v>120000</v>
      </c>
      <c r="G105" s="32">
        <v>130</v>
      </c>
      <c r="H105" s="32" t="s">
        <v>842</v>
      </c>
    </row>
    <row r="106" spans="1:8" customFormat="1" ht="15" customHeight="1">
      <c r="A106" s="83">
        <v>45510</v>
      </c>
      <c r="B106" s="32" t="s">
        <v>1079</v>
      </c>
      <c r="C106" s="31" t="s">
        <v>1080</v>
      </c>
      <c r="D106" s="31" t="s">
        <v>1081</v>
      </c>
      <c r="E106" s="31" t="s">
        <v>528</v>
      </c>
      <c r="F106" s="84">
        <v>113037</v>
      </c>
      <c r="G106" s="32">
        <v>695.29</v>
      </c>
      <c r="H106" s="32" t="s">
        <v>842</v>
      </c>
    </row>
    <row r="107" spans="1:8" customFormat="1" ht="15" customHeight="1">
      <c r="A107" s="83">
        <v>45510</v>
      </c>
      <c r="B107" s="32" t="s">
        <v>1082</v>
      </c>
      <c r="C107" s="31" t="s">
        <v>1083</v>
      </c>
      <c r="D107" s="31" t="s">
        <v>899</v>
      </c>
      <c r="E107" s="31" t="s">
        <v>528</v>
      </c>
      <c r="F107" s="84">
        <v>50264</v>
      </c>
      <c r="G107" s="32">
        <v>686.38</v>
      </c>
      <c r="H107" s="32" t="s">
        <v>842</v>
      </c>
    </row>
    <row r="108" spans="1:8" customFormat="1" ht="15" customHeight="1">
      <c r="A108" s="83">
        <v>45510</v>
      </c>
      <c r="B108" s="32" t="s">
        <v>374</v>
      </c>
      <c r="C108" s="31" t="s">
        <v>1084</v>
      </c>
      <c r="D108" s="31" t="s">
        <v>899</v>
      </c>
      <c r="E108" s="31" t="s">
        <v>528</v>
      </c>
      <c r="F108" s="84">
        <v>4690067</v>
      </c>
      <c r="G108" s="32">
        <v>303.10000000000002</v>
      </c>
      <c r="H108" s="32" t="s">
        <v>842</v>
      </c>
    </row>
    <row r="109" spans="1:8" customFormat="1" ht="15" customHeight="1">
      <c r="A109" s="83">
        <v>45510</v>
      </c>
      <c r="B109" s="32" t="s">
        <v>932</v>
      </c>
      <c r="C109" s="31" t="s">
        <v>918</v>
      </c>
      <c r="D109" s="31" t="s">
        <v>962</v>
      </c>
      <c r="E109" s="31" t="s">
        <v>528</v>
      </c>
      <c r="F109" s="84">
        <v>319940</v>
      </c>
      <c r="G109" s="32">
        <v>0.04</v>
      </c>
      <c r="H109" s="32" t="s">
        <v>842</v>
      </c>
    </row>
    <row r="110" spans="1:8" customFormat="1" ht="15" customHeight="1">
      <c r="A110" s="83">
        <v>45510</v>
      </c>
      <c r="B110" s="32" t="s">
        <v>933</v>
      </c>
      <c r="C110" s="31" t="s">
        <v>934</v>
      </c>
      <c r="D110" s="31" t="s">
        <v>899</v>
      </c>
      <c r="E110" s="31" t="s">
        <v>528</v>
      </c>
      <c r="F110" s="84">
        <v>682607</v>
      </c>
      <c r="G110" s="32">
        <v>118.71</v>
      </c>
      <c r="H110" s="32" t="s">
        <v>842</v>
      </c>
    </row>
    <row r="111" spans="1:8" customFormat="1" ht="15" customHeight="1">
      <c r="A111" s="83">
        <v>45510</v>
      </c>
      <c r="B111" s="32" t="s">
        <v>1085</v>
      </c>
      <c r="C111" s="31" t="s">
        <v>1086</v>
      </c>
      <c r="D111" s="31" t="s">
        <v>883</v>
      </c>
      <c r="E111" s="31" t="s">
        <v>528</v>
      </c>
      <c r="F111" s="84">
        <v>254230</v>
      </c>
      <c r="G111" s="32">
        <v>62.67</v>
      </c>
      <c r="H111" s="32" t="s">
        <v>842</v>
      </c>
    </row>
    <row r="112" spans="1:8" customFormat="1" ht="15" customHeight="1">
      <c r="A112" s="83">
        <v>45510</v>
      </c>
      <c r="B112" s="32" t="s">
        <v>1087</v>
      </c>
      <c r="C112" s="31" t="s">
        <v>1088</v>
      </c>
      <c r="D112" s="31" t="s">
        <v>1089</v>
      </c>
      <c r="E112" s="31" t="s">
        <v>528</v>
      </c>
      <c r="F112" s="84">
        <v>120000</v>
      </c>
      <c r="G112" s="32">
        <v>198.35</v>
      </c>
      <c r="H112" s="32" t="s">
        <v>842</v>
      </c>
    </row>
    <row r="113" spans="1:8" customFormat="1" ht="15" customHeight="1">
      <c r="A113" s="83">
        <v>45510</v>
      </c>
      <c r="B113" s="32" t="s">
        <v>1090</v>
      </c>
      <c r="C113" s="31" t="s">
        <v>1091</v>
      </c>
      <c r="D113" s="31" t="s">
        <v>899</v>
      </c>
      <c r="E113" s="31" t="s">
        <v>528</v>
      </c>
      <c r="F113" s="84">
        <v>422526</v>
      </c>
      <c r="G113" s="32">
        <v>238.06</v>
      </c>
      <c r="H113" s="32" t="s">
        <v>842</v>
      </c>
    </row>
    <row r="114" spans="1:8" customFormat="1" ht="15" customHeight="1">
      <c r="A114" s="83">
        <v>45510</v>
      </c>
      <c r="B114" s="32" t="s">
        <v>1092</v>
      </c>
      <c r="C114" s="31" t="s">
        <v>1093</v>
      </c>
      <c r="D114" s="31" t="s">
        <v>1094</v>
      </c>
      <c r="E114" s="31" t="s">
        <v>528</v>
      </c>
      <c r="F114" s="84">
        <v>700000</v>
      </c>
      <c r="G114" s="32">
        <v>7.18</v>
      </c>
      <c r="H114" s="32" t="s">
        <v>842</v>
      </c>
    </row>
    <row r="115" spans="1:8" customFormat="1" ht="15" customHeight="1">
      <c r="A115" s="83">
        <v>45510</v>
      </c>
      <c r="B115" s="32" t="s">
        <v>1092</v>
      </c>
      <c r="C115" s="31" t="s">
        <v>1093</v>
      </c>
      <c r="D115" s="31" t="s">
        <v>882</v>
      </c>
      <c r="E115" s="31" t="s">
        <v>528</v>
      </c>
      <c r="F115" s="84">
        <v>1000000</v>
      </c>
      <c r="G115" s="32">
        <v>6.85</v>
      </c>
      <c r="H115" s="32" t="s">
        <v>842</v>
      </c>
    </row>
    <row r="116" spans="1:8" customFormat="1" ht="15" customHeight="1">
      <c r="A116" s="83">
        <v>45510</v>
      </c>
      <c r="B116" s="32" t="s">
        <v>965</v>
      </c>
      <c r="C116" s="31" t="s">
        <v>966</v>
      </c>
      <c r="D116" s="31" t="s">
        <v>935</v>
      </c>
      <c r="E116" s="31" t="s">
        <v>528</v>
      </c>
      <c r="F116" s="84">
        <v>93656</v>
      </c>
      <c r="G116" s="32">
        <v>217.91</v>
      </c>
      <c r="H116" s="32" t="s">
        <v>842</v>
      </c>
    </row>
    <row r="117" spans="1:8" customFormat="1" ht="15" customHeight="1">
      <c r="A117" s="83">
        <v>45510</v>
      </c>
      <c r="B117" s="32" t="s">
        <v>967</v>
      </c>
      <c r="C117" s="31" t="s">
        <v>968</v>
      </c>
      <c r="D117" s="31" t="s">
        <v>899</v>
      </c>
      <c r="E117" s="31" t="s">
        <v>528</v>
      </c>
      <c r="F117" s="84">
        <v>152444</v>
      </c>
      <c r="G117" s="32">
        <v>2406.5100000000002</v>
      </c>
      <c r="H117" s="32" t="s">
        <v>842</v>
      </c>
    </row>
    <row r="118" spans="1:8" customFormat="1" ht="15" customHeight="1">
      <c r="A118" s="83">
        <v>45510</v>
      </c>
      <c r="B118" s="32" t="s">
        <v>1095</v>
      </c>
      <c r="C118" s="31" t="s">
        <v>1096</v>
      </c>
      <c r="D118" s="31" t="s">
        <v>1089</v>
      </c>
      <c r="E118" s="31" t="s">
        <v>528</v>
      </c>
      <c r="F118" s="84">
        <v>1500039</v>
      </c>
      <c r="G118" s="32">
        <v>68.84</v>
      </c>
      <c r="H118" s="32" t="s">
        <v>842</v>
      </c>
    </row>
    <row r="119" spans="1:8" customFormat="1" ht="15" customHeight="1">
      <c r="A119" s="83">
        <v>45510</v>
      </c>
      <c r="B119" s="32" t="s">
        <v>1097</v>
      </c>
      <c r="C119" s="31" t="s">
        <v>1098</v>
      </c>
      <c r="D119" s="31" t="s">
        <v>882</v>
      </c>
      <c r="E119" s="31" t="s">
        <v>528</v>
      </c>
      <c r="F119" s="84">
        <v>88000</v>
      </c>
      <c r="G119" s="32">
        <v>285.82</v>
      </c>
      <c r="H119" s="32" t="s">
        <v>842</v>
      </c>
    </row>
    <row r="120" spans="1:8" customFormat="1" ht="15" customHeight="1">
      <c r="A120" s="83">
        <v>45510</v>
      </c>
      <c r="B120" s="32" t="s">
        <v>969</v>
      </c>
      <c r="C120" s="31" t="s">
        <v>970</v>
      </c>
      <c r="D120" s="31" t="s">
        <v>899</v>
      </c>
      <c r="E120" s="31" t="s">
        <v>528</v>
      </c>
      <c r="F120" s="84">
        <v>1448522</v>
      </c>
      <c r="G120" s="32">
        <v>46.13</v>
      </c>
      <c r="H120" s="32" t="s">
        <v>842</v>
      </c>
    </row>
    <row r="121" spans="1:8" customFormat="1" ht="15" customHeight="1">
      <c r="A121" s="83">
        <v>45510</v>
      </c>
      <c r="B121" s="32" t="s">
        <v>971</v>
      </c>
      <c r="C121" s="31" t="s">
        <v>972</v>
      </c>
      <c r="D121" s="31" t="s">
        <v>899</v>
      </c>
      <c r="E121" s="31" t="s">
        <v>528</v>
      </c>
      <c r="F121" s="84">
        <v>293877</v>
      </c>
      <c r="G121" s="32">
        <v>321.69</v>
      </c>
      <c r="H121" s="32" t="s">
        <v>842</v>
      </c>
    </row>
    <row r="122" spans="1:8" customFormat="1" ht="15" customHeight="1">
      <c r="A122" s="83">
        <v>45510</v>
      </c>
      <c r="B122" s="32" t="s">
        <v>1099</v>
      </c>
      <c r="C122" s="31" t="s">
        <v>1100</v>
      </c>
      <c r="D122" s="31" t="s">
        <v>1101</v>
      </c>
      <c r="E122" s="31" t="s">
        <v>528</v>
      </c>
      <c r="F122" s="84">
        <v>2600000</v>
      </c>
      <c r="G122" s="32">
        <v>17.13</v>
      </c>
      <c r="H122" s="32" t="s">
        <v>842</v>
      </c>
    </row>
    <row r="123" spans="1:8" customFormat="1" ht="15" customHeight="1">
      <c r="A123" s="83">
        <v>45510</v>
      </c>
      <c r="B123" s="32" t="s">
        <v>447</v>
      </c>
      <c r="C123" s="31" t="s">
        <v>925</v>
      </c>
      <c r="D123" s="31" t="s">
        <v>940</v>
      </c>
      <c r="E123" s="31" t="s">
        <v>528</v>
      </c>
      <c r="F123" s="84">
        <v>2621572</v>
      </c>
      <c r="G123" s="32">
        <v>402.86</v>
      </c>
      <c r="H123" s="32" t="s">
        <v>842</v>
      </c>
    </row>
    <row r="124" spans="1:8" customFormat="1" ht="15" customHeight="1">
      <c r="A124" s="83">
        <v>45510</v>
      </c>
      <c r="B124" s="32" t="s">
        <v>1102</v>
      </c>
      <c r="C124" s="31" t="s">
        <v>1103</v>
      </c>
      <c r="D124" s="31" t="s">
        <v>1104</v>
      </c>
      <c r="E124" s="31" t="s">
        <v>528</v>
      </c>
      <c r="F124" s="84">
        <v>132000</v>
      </c>
      <c r="G124" s="32">
        <v>97.53</v>
      </c>
      <c r="H124" s="32" t="s">
        <v>842</v>
      </c>
    </row>
    <row r="125" spans="1:8" customFormat="1" ht="15" customHeight="1">
      <c r="A125" s="83">
        <v>45510</v>
      </c>
      <c r="B125" s="32" t="s">
        <v>1102</v>
      </c>
      <c r="C125" s="31" t="s">
        <v>1103</v>
      </c>
      <c r="D125" s="31" t="s">
        <v>1105</v>
      </c>
      <c r="E125" s="31" t="s">
        <v>528</v>
      </c>
      <c r="F125" s="84">
        <v>66000</v>
      </c>
      <c r="G125" s="32">
        <v>100.64</v>
      </c>
      <c r="H125" s="32" t="s">
        <v>842</v>
      </c>
    </row>
    <row r="126" spans="1:8" customFormat="1" ht="15" customHeight="1">
      <c r="A126" s="83">
        <v>45510</v>
      </c>
      <c r="B126" s="32" t="s">
        <v>1106</v>
      </c>
      <c r="C126" s="31" t="s">
        <v>1107</v>
      </c>
      <c r="D126" s="31" t="s">
        <v>1108</v>
      </c>
      <c r="E126" s="31" t="s">
        <v>528</v>
      </c>
      <c r="F126" s="84">
        <v>771000</v>
      </c>
      <c r="G126" s="32">
        <v>74.680000000000007</v>
      </c>
      <c r="H126" s="32" t="s">
        <v>842</v>
      </c>
    </row>
    <row r="127" spans="1:8" customFormat="1" ht="15" customHeight="1">
      <c r="A127" s="83">
        <v>45510</v>
      </c>
      <c r="B127" s="32" t="s">
        <v>1106</v>
      </c>
      <c r="C127" s="31" t="s">
        <v>1107</v>
      </c>
      <c r="D127" s="31" t="s">
        <v>898</v>
      </c>
      <c r="E127" s="31" t="s">
        <v>528</v>
      </c>
      <c r="F127" s="84">
        <v>297000</v>
      </c>
      <c r="G127" s="32">
        <v>73.400000000000006</v>
      </c>
      <c r="H127" s="32" t="s">
        <v>842</v>
      </c>
    </row>
    <row r="128" spans="1:8" customFormat="1" ht="15" customHeight="1">
      <c r="A128" s="83">
        <v>45510</v>
      </c>
      <c r="B128" s="32" t="s">
        <v>1109</v>
      </c>
      <c r="C128" s="31" t="s">
        <v>1110</v>
      </c>
      <c r="D128" s="31" t="s">
        <v>899</v>
      </c>
      <c r="E128" s="31" t="s">
        <v>528</v>
      </c>
      <c r="F128" s="84">
        <v>325983</v>
      </c>
      <c r="G128" s="32">
        <v>258.08999999999997</v>
      </c>
      <c r="H128" s="32" t="s">
        <v>842</v>
      </c>
    </row>
    <row r="129" spans="1:8" customFormat="1" ht="15" customHeight="1">
      <c r="A129" s="83">
        <v>45510</v>
      </c>
      <c r="B129" s="32" t="s">
        <v>1111</v>
      </c>
      <c r="C129" s="31" t="s">
        <v>1112</v>
      </c>
      <c r="D129" s="31" t="s">
        <v>899</v>
      </c>
      <c r="E129" s="31" t="s">
        <v>528</v>
      </c>
      <c r="F129" s="84">
        <v>226089</v>
      </c>
      <c r="G129" s="32">
        <v>264.72000000000003</v>
      </c>
      <c r="H129" s="32" t="s">
        <v>842</v>
      </c>
    </row>
    <row r="130" spans="1:8" customFormat="1" ht="15" customHeight="1">
      <c r="A130" s="83">
        <v>45510</v>
      </c>
      <c r="B130" s="32" t="s">
        <v>938</v>
      </c>
      <c r="C130" s="31" t="s">
        <v>939</v>
      </c>
      <c r="D130" s="31" t="s">
        <v>882</v>
      </c>
      <c r="E130" s="31" t="s">
        <v>528</v>
      </c>
      <c r="F130" s="84">
        <v>14000</v>
      </c>
      <c r="G130" s="32">
        <v>118.1</v>
      </c>
      <c r="H130" s="32" t="s">
        <v>842</v>
      </c>
    </row>
    <row r="131" spans="1:8" customFormat="1" ht="15" customHeight="1">
      <c r="A131" s="83">
        <v>45510</v>
      </c>
      <c r="B131" s="32" t="s">
        <v>1113</v>
      </c>
      <c r="C131" s="31" t="s">
        <v>1114</v>
      </c>
      <c r="D131" s="31" t="s">
        <v>1115</v>
      </c>
      <c r="E131" s="31" t="s">
        <v>528</v>
      </c>
      <c r="F131" s="84">
        <v>13600</v>
      </c>
      <c r="G131" s="32">
        <v>262.32</v>
      </c>
      <c r="H131" s="32" t="s">
        <v>842</v>
      </c>
    </row>
    <row r="132" spans="1:8" customFormat="1" ht="15" customHeight="1">
      <c r="A132" s="83">
        <v>45510</v>
      </c>
      <c r="B132" s="32" t="s">
        <v>1116</v>
      </c>
      <c r="C132" s="31" t="s">
        <v>1117</v>
      </c>
      <c r="D132" s="31" t="s">
        <v>1118</v>
      </c>
      <c r="E132" s="31" t="s">
        <v>528</v>
      </c>
      <c r="F132" s="84">
        <v>183768</v>
      </c>
      <c r="G132" s="32">
        <v>373.54</v>
      </c>
      <c r="H132" s="32" t="s">
        <v>842</v>
      </c>
    </row>
    <row r="133" spans="1:8" customFormat="1" ht="15" customHeight="1">
      <c r="A133" s="83">
        <v>45510</v>
      </c>
      <c r="B133" s="32" t="s">
        <v>1119</v>
      </c>
      <c r="C133" s="31" t="s">
        <v>1120</v>
      </c>
      <c r="D133" s="31" t="s">
        <v>943</v>
      </c>
      <c r="E133" s="31" t="s">
        <v>528</v>
      </c>
      <c r="F133" s="84">
        <v>253087</v>
      </c>
      <c r="G133" s="32">
        <v>149.07</v>
      </c>
      <c r="H133" s="32" t="s">
        <v>842</v>
      </c>
    </row>
    <row r="134" spans="1:8" customFormat="1" ht="15" customHeight="1">
      <c r="A134" s="83">
        <v>45510</v>
      </c>
      <c r="B134" s="32" t="s">
        <v>926</v>
      </c>
      <c r="C134" s="31" t="s">
        <v>927</v>
      </c>
      <c r="D134" s="31" t="s">
        <v>1089</v>
      </c>
      <c r="E134" s="31" t="s">
        <v>528</v>
      </c>
      <c r="F134" s="84">
        <v>91200</v>
      </c>
      <c r="G134" s="32">
        <v>241.13</v>
      </c>
      <c r="H134" s="32" t="s">
        <v>842</v>
      </c>
    </row>
    <row r="135" spans="1:8" customFormat="1" ht="15" customHeight="1">
      <c r="A135" s="83">
        <v>45510</v>
      </c>
      <c r="B135" s="32" t="s">
        <v>926</v>
      </c>
      <c r="C135" s="31" t="s">
        <v>927</v>
      </c>
      <c r="D135" s="31" t="s">
        <v>898</v>
      </c>
      <c r="E135" s="31" t="s">
        <v>528</v>
      </c>
      <c r="F135" s="84">
        <v>48000</v>
      </c>
      <c r="G135" s="32">
        <v>240.2</v>
      </c>
      <c r="H135" s="32" t="s">
        <v>842</v>
      </c>
    </row>
    <row r="136" spans="1:8" customFormat="1" ht="15" customHeight="1">
      <c r="A136" s="83">
        <v>45510</v>
      </c>
      <c r="B136" s="32" t="s">
        <v>926</v>
      </c>
      <c r="C136" s="31" t="s">
        <v>927</v>
      </c>
      <c r="D136" s="31" t="s">
        <v>882</v>
      </c>
      <c r="E136" s="31" t="s">
        <v>528</v>
      </c>
      <c r="F136" s="84">
        <v>121200</v>
      </c>
      <c r="G136" s="32">
        <v>240.2</v>
      </c>
      <c r="H136" s="32" t="s">
        <v>842</v>
      </c>
    </row>
    <row r="137" spans="1:8" customFormat="1" ht="15" customHeight="1">
      <c r="A137" s="83">
        <v>45510</v>
      </c>
      <c r="B137" s="32" t="s">
        <v>1121</v>
      </c>
      <c r="C137" s="31" t="s">
        <v>1122</v>
      </c>
      <c r="D137" s="31" t="s">
        <v>1123</v>
      </c>
      <c r="E137" s="31" t="s">
        <v>528</v>
      </c>
      <c r="F137" s="84">
        <v>65000</v>
      </c>
      <c r="G137" s="32">
        <v>158</v>
      </c>
      <c r="H137" s="32" t="s">
        <v>842</v>
      </c>
    </row>
    <row r="138" spans="1:8" customFormat="1" ht="15" customHeight="1">
      <c r="A138" s="83">
        <v>45510</v>
      </c>
      <c r="B138" s="32" t="s">
        <v>1054</v>
      </c>
      <c r="C138" s="31" t="s">
        <v>1124</v>
      </c>
      <c r="D138" s="31" t="s">
        <v>1055</v>
      </c>
      <c r="E138" s="31" t="s">
        <v>528</v>
      </c>
      <c r="F138" s="84">
        <v>2983041</v>
      </c>
      <c r="G138" s="32">
        <v>2.0299999999999998</v>
      </c>
      <c r="H138" s="32" t="s">
        <v>842</v>
      </c>
    </row>
    <row r="139" spans="1:8" customFormat="1" ht="15" customHeight="1">
      <c r="A139" s="83">
        <v>45510</v>
      </c>
      <c r="B139" s="32" t="s">
        <v>1125</v>
      </c>
      <c r="C139" s="31" t="s">
        <v>1126</v>
      </c>
      <c r="D139" s="31" t="s">
        <v>1127</v>
      </c>
      <c r="E139" s="31" t="s">
        <v>528</v>
      </c>
      <c r="F139" s="84">
        <v>2138594</v>
      </c>
      <c r="G139" s="32">
        <v>37.29</v>
      </c>
      <c r="H139" s="32" t="s">
        <v>842</v>
      </c>
    </row>
    <row r="140" spans="1:8" customFormat="1" ht="15" customHeight="1">
      <c r="A140" s="83">
        <v>45510</v>
      </c>
      <c r="B140" s="32" t="s">
        <v>1125</v>
      </c>
      <c r="C140" s="31" t="s">
        <v>1126</v>
      </c>
      <c r="D140" s="31" t="s">
        <v>1128</v>
      </c>
      <c r="E140" s="31" t="s">
        <v>528</v>
      </c>
      <c r="F140" s="84">
        <v>700000</v>
      </c>
      <c r="G140" s="32">
        <v>38.03</v>
      </c>
      <c r="H140" s="32" t="s">
        <v>842</v>
      </c>
    </row>
    <row r="141" spans="1:8" customFormat="1" ht="15" customHeight="1">
      <c r="A141" s="83">
        <v>45510</v>
      </c>
      <c r="B141" s="32" t="s">
        <v>941</v>
      </c>
      <c r="C141" s="31" t="s">
        <v>942</v>
      </c>
      <c r="D141" s="31" t="s">
        <v>1129</v>
      </c>
      <c r="E141" s="31" t="s">
        <v>528</v>
      </c>
      <c r="F141" s="84">
        <v>150000</v>
      </c>
      <c r="G141" s="32">
        <v>106.7</v>
      </c>
      <c r="H141" s="32" t="s">
        <v>842</v>
      </c>
    </row>
    <row r="142" spans="1:8" customFormat="1" ht="15" customHeight="1">
      <c r="A142" s="83">
        <v>45510</v>
      </c>
      <c r="B142" s="32" t="s">
        <v>1130</v>
      </c>
      <c r="C142" s="31" t="s">
        <v>1131</v>
      </c>
      <c r="D142" s="31" t="s">
        <v>961</v>
      </c>
      <c r="E142" s="31" t="s">
        <v>528</v>
      </c>
      <c r="F142" s="84">
        <v>1070500</v>
      </c>
      <c r="G142" s="32">
        <v>2201.4</v>
      </c>
      <c r="H142" s="32" t="s">
        <v>842</v>
      </c>
    </row>
    <row r="143" spans="1:8" customFormat="1" ht="15" customHeight="1">
      <c r="A143" s="83">
        <v>45510</v>
      </c>
      <c r="B143" s="32" t="s">
        <v>1062</v>
      </c>
      <c r="C143" s="31" t="s">
        <v>1063</v>
      </c>
      <c r="D143" s="31" t="s">
        <v>935</v>
      </c>
      <c r="E143" s="31" t="s">
        <v>529</v>
      </c>
      <c r="F143" s="84">
        <v>20513</v>
      </c>
      <c r="G143" s="32">
        <v>53.43</v>
      </c>
      <c r="H143" s="32" t="s">
        <v>842</v>
      </c>
    </row>
    <row r="144" spans="1:8" customFormat="1" ht="15" customHeight="1">
      <c r="A144" s="83">
        <v>45510</v>
      </c>
      <c r="B144" s="32" t="s">
        <v>959</v>
      </c>
      <c r="C144" s="31" t="s">
        <v>960</v>
      </c>
      <c r="D144" s="31" t="s">
        <v>1132</v>
      </c>
      <c r="E144" s="31" t="s">
        <v>529</v>
      </c>
      <c r="F144" s="84">
        <v>150000</v>
      </c>
      <c r="G144" s="32">
        <v>878.57</v>
      </c>
      <c r="H144" s="32" t="s">
        <v>842</v>
      </c>
    </row>
    <row r="145" spans="1:8" customFormat="1" ht="15" customHeight="1">
      <c r="A145" s="83">
        <v>45510</v>
      </c>
      <c r="B145" s="32" t="s">
        <v>959</v>
      </c>
      <c r="C145" s="31" t="s">
        <v>960</v>
      </c>
      <c r="D145" s="31" t="s">
        <v>1133</v>
      </c>
      <c r="E145" s="31" t="s">
        <v>529</v>
      </c>
      <c r="F145" s="84">
        <v>129538</v>
      </c>
      <c r="G145" s="32">
        <v>946.03</v>
      </c>
      <c r="H145" s="32" t="s">
        <v>842</v>
      </c>
    </row>
    <row r="146" spans="1:8" customFormat="1" ht="15" customHeight="1">
      <c r="A146" s="83">
        <v>45510</v>
      </c>
      <c r="B146" s="32" t="s">
        <v>959</v>
      </c>
      <c r="C146" s="31" t="s">
        <v>960</v>
      </c>
      <c r="D146" s="31" t="s">
        <v>940</v>
      </c>
      <c r="E146" s="31" t="s">
        <v>529</v>
      </c>
      <c r="F146" s="84">
        <v>100526</v>
      </c>
      <c r="G146" s="32">
        <v>926.62</v>
      </c>
      <c r="H146" s="32" t="s">
        <v>842</v>
      </c>
    </row>
    <row r="147" spans="1:8" customFormat="1" ht="15" customHeight="1">
      <c r="A147" s="83">
        <v>45510</v>
      </c>
      <c r="B147" s="32" t="s">
        <v>959</v>
      </c>
      <c r="C147" s="31" t="s">
        <v>960</v>
      </c>
      <c r="D147" s="31" t="s">
        <v>883</v>
      </c>
      <c r="E147" s="31" t="s">
        <v>529</v>
      </c>
      <c r="F147" s="84">
        <v>125097</v>
      </c>
      <c r="G147" s="32">
        <v>918.91</v>
      </c>
      <c r="H147" s="32" t="s">
        <v>842</v>
      </c>
    </row>
    <row r="148" spans="1:8" customFormat="1" ht="15" customHeight="1">
      <c r="A148" s="83">
        <v>45510</v>
      </c>
      <c r="B148" s="32" t="s">
        <v>1069</v>
      </c>
      <c r="C148" s="31" t="s">
        <v>1070</v>
      </c>
      <c r="D148" s="31" t="s">
        <v>899</v>
      </c>
      <c r="E148" s="31" t="s">
        <v>529</v>
      </c>
      <c r="F148" s="84">
        <v>771125</v>
      </c>
      <c r="G148" s="32">
        <v>92.69</v>
      </c>
      <c r="H148" s="32" t="s">
        <v>842</v>
      </c>
    </row>
    <row r="149" spans="1:8" customFormat="1" ht="15" customHeight="1">
      <c r="A149" s="83">
        <v>45510</v>
      </c>
      <c r="B149" s="32" t="s">
        <v>1071</v>
      </c>
      <c r="C149" s="31" t="s">
        <v>1072</v>
      </c>
      <c r="D149" s="31" t="s">
        <v>899</v>
      </c>
      <c r="E149" s="31" t="s">
        <v>529</v>
      </c>
      <c r="F149" s="84">
        <v>217151</v>
      </c>
      <c r="G149" s="32">
        <v>534.61</v>
      </c>
      <c r="H149" s="32" t="s">
        <v>842</v>
      </c>
    </row>
    <row r="150" spans="1:8" customFormat="1" ht="15" customHeight="1">
      <c r="A150" s="83">
        <v>45510</v>
      </c>
      <c r="B150" s="32" t="s">
        <v>792</v>
      </c>
      <c r="C150" s="31" t="s">
        <v>1073</v>
      </c>
      <c r="D150" s="31" t="s">
        <v>899</v>
      </c>
      <c r="E150" s="31" t="s">
        <v>529</v>
      </c>
      <c r="F150" s="84">
        <v>2697224</v>
      </c>
      <c r="G150" s="32">
        <v>380.49</v>
      </c>
      <c r="H150" s="32" t="s">
        <v>842</v>
      </c>
    </row>
    <row r="151" spans="1:8" customFormat="1" ht="15" customHeight="1">
      <c r="A151" s="83">
        <v>45510</v>
      </c>
      <c r="B151" s="32" t="s">
        <v>1074</v>
      </c>
      <c r="C151" s="31" t="s">
        <v>1075</v>
      </c>
      <c r="D151" s="31" t="s">
        <v>913</v>
      </c>
      <c r="E151" s="31" t="s">
        <v>529</v>
      </c>
      <c r="F151" s="84">
        <v>81514</v>
      </c>
      <c r="G151" s="32">
        <v>247.92</v>
      </c>
      <c r="H151" s="32" t="s">
        <v>842</v>
      </c>
    </row>
    <row r="152" spans="1:8" customFormat="1" ht="15" customHeight="1">
      <c r="A152" s="83">
        <v>45510</v>
      </c>
      <c r="B152" s="32" t="s">
        <v>1074</v>
      </c>
      <c r="C152" s="31" t="s">
        <v>1075</v>
      </c>
      <c r="D152" s="31" t="s">
        <v>1076</v>
      </c>
      <c r="E152" s="31" t="s">
        <v>529</v>
      </c>
      <c r="F152" s="84">
        <v>66477</v>
      </c>
      <c r="G152" s="32">
        <v>254.38</v>
      </c>
      <c r="H152" s="32" t="s">
        <v>842</v>
      </c>
    </row>
    <row r="153" spans="1:8" customFormat="1" ht="15" customHeight="1">
      <c r="A153" s="83">
        <v>45510</v>
      </c>
      <c r="B153" s="32" t="s">
        <v>1077</v>
      </c>
      <c r="C153" s="31" t="s">
        <v>1078</v>
      </c>
      <c r="D153" s="31" t="s">
        <v>1134</v>
      </c>
      <c r="E153" s="31" t="s">
        <v>529</v>
      </c>
      <c r="F153" s="84">
        <v>99600</v>
      </c>
      <c r="G153" s="32">
        <v>130</v>
      </c>
      <c r="H153" s="32" t="s">
        <v>842</v>
      </c>
    </row>
    <row r="154" spans="1:8" customFormat="1" ht="15" customHeight="1">
      <c r="A154" s="83">
        <v>45510</v>
      </c>
      <c r="B154" s="32" t="s">
        <v>1135</v>
      </c>
      <c r="C154" s="31" t="s">
        <v>1136</v>
      </c>
      <c r="D154" s="31" t="s">
        <v>882</v>
      </c>
      <c r="E154" s="31" t="s">
        <v>529</v>
      </c>
      <c r="F154" s="84">
        <v>104000</v>
      </c>
      <c r="G154" s="32">
        <v>87.25</v>
      </c>
      <c r="H154" s="32" t="s">
        <v>842</v>
      </c>
    </row>
    <row r="155" spans="1:8" customFormat="1" ht="15" customHeight="1">
      <c r="A155" s="83">
        <v>45510</v>
      </c>
      <c r="B155" s="32" t="s">
        <v>1137</v>
      </c>
      <c r="C155" s="31" t="s">
        <v>1138</v>
      </c>
      <c r="D155" s="31" t="s">
        <v>1139</v>
      </c>
      <c r="E155" s="31" t="s">
        <v>529</v>
      </c>
      <c r="F155" s="84">
        <v>84000</v>
      </c>
      <c r="G155" s="32">
        <v>28</v>
      </c>
      <c r="H155" s="32" t="s">
        <v>842</v>
      </c>
    </row>
    <row r="156" spans="1:8" customFormat="1" ht="15" customHeight="1">
      <c r="A156" s="83">
        <v>45510</v>
      </c>
      <c r="B156" s="32" t="s">
        <v>1082</v>
      </c>
      <c r="C156" s="31" t="s">
        <v>1083</v>
      </c>
      <c r="D156" s="31" t="s">
        <v>899</v>
      </c>
      <c r="E156" s="31" t="s">
        <v>529</v>
      </c>
      <c r="F156" s="84">
        <v>50264</v>
      </c>
      <c r="G156" s="32">
        <v>687</v>
      </c>
      <c r="H156" s="32" t="s">
        <v>842</v>
      </c>
    </row>
    <row r="157" spans="1:8" customFormat="1" ht="15" customHeight="1">
      <c r="A157" s="83">
        <v>45510</v>
      </c>
      <c r="B157" s="32" t="s">
        <v>374</v>
      </c>
      <c r="C157" s="31" t="s">
        <v>1084</v>
      </c>
      <c r="D157" s="31" t="s">
        <v>899</v>
      </c>
      <c r="E157" s="31" t="s">
        <v>529</v>
      </c>
      <c r="F157" s="84">
        <v>4690067</v>
      </c>
      <c r="G157" s="32">
        <v>303.44</v>
      </c>
      <c r="H157" s="32" t="s">
        <v>842</v>
      </c>
    </row>
    <row r="158" spans="1:8" customFormat="1" ht="15" customHeight="1">
      <c r="A158" s="83">
        <v>45510</v>
      </c>
      <c r="B158" s="32" t="s">
        <v>932</v>
      </c>
      <c r="C158" s="31" t="s">
        <v>918</v>
      </c>
      <c r="D158" s="31" t="s">
        <v>962</v>
      </c>
      <c r="E158" s="31" t="s">
        <v>529</v>
      </c>
      <c r="F158" s="84">
        <v>2000000</v>
      </c>
      <c r="G158" s="32">
        <v>0.06</v>
      </c>
      <c r="H158" s="32" t="s">
        <v>842</v>
      </c>
    </row>
    <row r="159" spans="1:8" customFormat="1" ht="15" customHeight="1">
      <c r="A159" s="83">
        <v>45510</v>
      </c>
      <c r="B159" s="32" t="s">
        <v>932</v>
      </c>
      <c r="C159" s="31" t="s">
        <v>918</v>
      </c>
      <c r="D159" s="31" t="s">
        <v>1140</v>
      </c>
      <c r="E159" s="31" t="s">
        <v>529</v>
      </c>
      <c r="F159" s="84">
        <v>2828316</v>
      </c>
      <c r="G159" s="32">
        <v>0.05</v>
      </c>
      <c r="H159" s="32" t="s">
        <v>842</v>
      </c>
    </row>
    <row r="160" spans="1:8" customFormat="1" ht="15" customHeight="1">
      <c r="A160" s="83">
        <v>45510</v>
      </c>
      <c r="B160" s="32" t="s">
        <v>932</v>
      </c>
      <c r="C160" s="31" t="s">
        <v>918</v>
      </c>
      <c r="D160" s="31" t="s">
        <v>974</v>
      </c>
      <c r="E160" s="31" t="s">
        <v>529</v>
      </c>
      <c r="F160" s="84">
        <v>2766500</v>
      </c>
      <c r="G160" s="32">
        <v>0.05</v>
      </c>
      <c r="H160" s="32" t="s">
        <v>842</v>
      </c>
    </row>
    <row r="161" spans="1:8" customFormat="1" ht="15" customHeight="1">
      <c r="A161" s="83">
        <v>45510</v>
      </c>
      <c r="B161" s="32" t="s">
        <v>933</v>
      </c>
      <c r="C161" s="31" t="s">
        <v>934</v>
      </c>
      <c r="D161" s="31" t="s">
        <v>899</v>
      </c>
      <c r="E161" s="31" t="s">
        <v>529</v>
      </c>
      <c r="F161" s="84">
        <v>682607</v>
      </c>
      <c r="G161" s="32">
        <v>118.85</v>
      </c>
      <c r="H161" s="32" t="s">
        <v>842</v>
      </c>
    </row>
    <row r="162" spans="1:8" customFormat="1" ht="15" customHeight="1">
      <c r="A162" s="83">
        <v>45510</v>
      </c>
      <c r="B162" s="32" t="s">
        <v>1085</v>
      </c>
      <c r="C162" s="31" t="s">
        <v>1086</v>
      </c>
      <c r="D162" s="31" t="s">
        <v>883</v>
      </c>
      <c r="E162" s="31" t="s">
        <v>529</v>
      </c>
      <c r="F162" s="84">
        <v>225351</v>
      </c>
      <c r="G162" s="32">
        <v>63.3</v>
      </c>
      <c r="H162" s="32" t="s">
        <v>842</v>
      </c>
    </row>
    <row r="163" spans="1:8" customFormat="1" ht="15" customHeight="1">
      <c r="A163" s="83">
        <v>45510</v>
      </c>
      <c r="B163" s="32" t="s">
        <v>1085</v>
      </c>
      <c r="C163" s="31" t="s">
        <v>1086</v>
      </c>
      <c r="D163" s="31" t="s">
        <v>1141</v>
      </c>
      <c r="E163" s="31" t="s">
        <v>529</v>
      </c>
      <c r="F163" s="84">
        <v>290000</v>
      </c>
      <c r="G163" s="32">
        <v>62.51</v>
      </c>
      <c r="H163" s="32" t="s">
        <v>842</v>
      </c>
    </row>
    <row r="164" spans="1:8" customFormat="1" ht="15" customHeight="1">
      <c r="A164" s="83">
        <v>45510</v>
      </c>
      <c r="B164" s="32" t="s">
        <v>963</v>
      </c>
      <c r="C164" s="31" t="s">
        <v>964</v>
      </c>
      <c r="D164" s="31" t="s">
        <v>975</v>
      </c>
      <c r="E164" s="31" t="s">
        <v>529</v>
      </c>
      <c r="F164" s="84">
        <v>81000</v>
      </c>
      <c r="G164" s="32">
        <v>3.3</v>
      </c>
      <c r="H164" s="32" t="s">
        <v>842</v>
      </c>
    </row>
    <row r="165" spans="1:8" customFormat="1" ht="15" customHeight="1">
      <c r="A165" s="83">
        <v>45510</v>
      </c>
      <c r="B165" s="32" t="s">
        <v>1087</v>
      </c>
      <c r="C165" s="31" t="s">
        <v>1088</v>
      </c>
      <c r="D165" s="31" t="s">
        <v>882</v>
      </c>
      <c r="E165" s="31" t="s">
        <v>529</v>
      </c>
      <c r="F165" s="84">
        <v>112800</v>
      </c>
      <c r="G165" s="32">
        <v>198.35</v>
      </c>
      <c r="H165" s="32" t="s">
        <v>842</v>
      </c>
    </row>
    <row r="166" spans="1:8" customFormat="1" ht="15" customHeight="1">
      <c r="A166" s="83">
        <v>45510</v>
      </c>
      <c r="B166" s="32" t="s">
        <v>1090</v>
      </c>
      <c r="C166" s="31" t="s">
        <v>1091</v>
      </c>
      <c r="D166" s="31" t="s">
        <v>899</v>
      </c>
      <c r="E166" s="31" t="s">
        <v>529</v>
      </c>
      <c r="F166" s="84">
        <v>422526</v>
      </c>
      <c r="G166" s="32">
        <v>238.11</v>
      </c>
      <c r="H166" s="32" t="s">
        <v>842</v>
      </c>
    </row>
    <row r="167" spans="1:8" customFormat="1" ht="15" customHeight="1">
      <c r="A167" s="83">
        <v>45510</v>
      </c>
      <c r="B167" s="32" t="s">
        <v>1092</v>
      </c>
      <c r="C167" s="31" t="s">
        <v>1093</v>
      </c>
      <c r="D167" s="31" t="s">
        <v>882</v>
      </c>
      <c r="E167" s="31" t="s">
        <v>529</v>
      </c>
      <c r="F167" s="84">
        <v>44203</v>
      </c>
      <c r="G167" s="32">
        <v>7.22</v>
      </c>
      <c r="H167" s="32" t="s">
        <v>842</v>
      </c>
    </row>
    <row r="168" spans="1:8" customFormat="1" ht="15" customHeight="1">
      <c r="A168" s="83">
        <v>45510</v>
      </c>
      <c r="B168" s="32" t="s">
        <v>1092</v>
      </c>
      <c r="C168" s="31" t="s">
        <v>1093</v>
      </c>
      <c r="D168" s="31" t="s">
        <v>1142</v>
      </c>
      <c r="E168" s="31" t="s">
        <v>529</v>
      </c>
      <c r="F168" s="84">
        <v>1400000</v>
      </c>
      <c r="G168" s="32">
        <v>6.85</v>
      </c>
      <c r="H168" s="32" t="s">
        <v>842</v>
      </c>
    </row>
    <row r="169" spans="1:8" customFormat="1" ht="15" customHeight="1">
      <c r="A169" s="83">
        <v>45510</v>
      </c>
      <c r="B169" s="32" t="s">
        <v>1092</v>
      </c>
      <c r="C169" s="31" t="s">
        <v>1093</v>
      </c>
      <c r="D169" s="31" t="s">
        <v>1094</v>
      </c>
      <c r="E169" s="31" t="s">
        <v>529</v>
      </c>
      <c r="F169" s="84">
        <v>7751</v>
      </c>
      <c r="G169" s="32">
        <v>6.84</v>
      </c>
      <c r="H169" s="32" t="s">
        <v>842</v>
      </c>
    </row>
    <row r="170" spans="1:8" customFormat="1" ht="15" customHeight="1">
      <c r="A170" s="83">
        <v>45510</v>
      </c>
      <c r="B170" s="32" t="s">
        <v>1092</v>
      </c>
      <c r="C170" s="31" t="s">
        <v>1093</v>
      </c>
      <c r="D170" s="31" t="s">
        <v>1143</v>
      </c>
      <c r="E170" s="31" t="s">
        <v>529</v>
      </c>
      <c r="F170" s="84">
        <v>463844</v>
      </c>
      <c r="G170" s="32">
        <v>7.19</v>
      </c>
      <c r="H170" s="32" t="s">
        <v>842</v>
      </c>
    </row>
    <row r="171" spans="1:8" customFormat="1" ht="15" customHeight="1">
      <c r="A171" s="83">
        <v>45510</v>
      </c>
      <c r="B171" s="32" t="s">
        <v>965</v>
      </c>
      <c r="C171" s="31" t="s">
        <v>966</v>
      </c>
      <c r="D171" s="31" t="s">
        <v>935</v>
      </c>
      <c r="E171" s="31" t="s">
        <v>529</v>
      </c>
      <c r="F171" s="84">
        <v>93721</v>
      </c>
      <c r="G171" s="32">
        <v>217.95</v>
      </c>
      <c r="H171" s="32" t="s">
        <v>842</v>
      </c>
    </row>
    <row r="172" spans="1:8" customFormat="1" ht="15" customHeight="1">
      <c r="A172" s="83">
        <v>45510</v>
      </c>
      <c r="B172" s="32" t="s">
        <v>967</v>
      </c>
      <c r="C172" s="31" t="s">
        <v>968</v>
      </c>
      <c r="D172" s="31" t="s">
        <v>899</v>
      </c>
      <c r="E172" s="31" t="s">
        <v>529</v>
      </c>
      <c r="F172" s="84">
        <v>152444</v>
      </c>
      <c r="G172" s="32">
        <v>2408.36</v>
      </c>
      <c r="H172" s="32" t="s">
        <v>842</v>
      </c>
    </row>
    <row r="173" spans="1:8" customFormat="1" ht="15" customHeight="1">
      <c r="A173" s="83">
        <v>45510</v>
      </c>
      <c r="B173" s="32" t="s">
        <v>1144</v>
      </c>
      <c r="C173" s="31" t="s">
        <v>1145</v>
      </c>
      <c r="D173" s="31" t="s">
        <v>1089</v>
      </c>
      <c r="E173" s="31" t="s">
        <v>529</v>
      </c>
      <c r="F173" s="84">
        <v>72000</v>
      </c>
      <c r="G173" s="32">
        <v>66.989999999999995</v>
      </c>
      <c r="H173" s="32" t="s">
        <v>842</v>
      </c>
    </row>
    <row r="174" spans="1:8" customFormat="1" ht="15" customHeight="1">
      <c r="A174" s="83">
        <v>45510</v>
      </c>
      <c r="B174" s="32" t="s">
        <v>1095</v>
      </c>
      <c r="C174" s="31" t="s">
        <v>1096</v>
      </c>
      <c r="D174" s="31" t="s">
        <v>1089</v>
      </c>
      <c r="E174" s="31" t="s">
        <v>529</v>
      </c>
      <c r="F174" s="84">
        <v>461734</v>
      </c>
      <c r="G174" s="32">
        <v>69.19</v>
      </c>
      <c r="H174" s="32" t="s">
        <v>842</v>
      </c>
    </row>
    <row r="175" spans="1:8" customFormat="1" ht="15" customHeight="1">
      <c r="A175" s="83">
        <v>45510</v>
      </c>
      <c r="B175" s="32" t="s">
        <v>1097</v>
      </c>
      <c r="C175" s="31" t="s">
        <v>1098</v>
      </c>
      <c r="D175" s="31" t="s">
        <v>882</v>
      </c>
      <c r="E175" s="31" t="s">
        <v>529</v>
      </c>
      <c r="F175" s="84">
        <v>32000</v>
      </c>
      <c r="G175" s="32">
        <v>285.76</v>
      </c>
      <c r="H175" s="32" t="s">
        <v>842</v>
      </c>
    </row>
    <row r="176" spans="1:8" customFormat="1" ht="15" customHeight="1">
      <c r="A176" s="83">
        <v>45510</v>
      </c>
      <c r="B176" s="32" t="s">
        <v>969</v>
      </c>
      <c r="C176" s="31" t="s">
        <v>970</v>
      </c>
      <c r="D176" s="31" t="s">
        <v>899</v>
      </c>
      <c r="E176" s="31" t="s">
        <v>529</v>
      </c>
      <c r="F176" s="84">
        <v>1448522</v>
      </c>
      <c r="G176" s="32">
        <v>46.12</v>
      </c>
      <c r="H176" s="32" t="s">
        <v>842</v>
      </c>
    </row>
    <row r="177" spans="1:8" customFormat="1" ht="15" customHeight="1">
      <c r="A177" s="83">
        <v>45510</v>
      </c>
      <c r="B177" s="32" t="s">
        <v>971</v>
      </c>
      <c r="C177" s="31" t="s">
        <v>972</v>
      </c>
      <c r="D177" s="31" t="s">
        <v>899</v>
      </c>
      <c r="E177" s="31" t="s">
        <v>529</v>
      </c>
      <c r="F177" s="84">
        <v>293877</v>
      </c>
      <c r="G177" s="32">
        <v>320.51</v>
      </c>
      <c r="H177" s="32" t="s">
        <v>842</v>
      </c>
    </row>
    <row r="178" spans="1:8" customFormat="1" ht="15" customHeight="1">
      <c r="A178" s="83">
        <v>45510</v>
      </c>
      <c r="B178" s="32" t="s">
        <v>447</v>
      </c>
      <c r="C178" s="31" t="s">
        <v>925</v>
      </c>
      <c r="D178" s="31" t="s">
        <v>940</v>
      </c>
      <c r="E178" s="31" t="s">
        <v>529</v>
      </c>
      <c r="F178" s="84">
        <v>2621572</v>
      </c>
      <c r="G178" s="32">
        <v>403.14</v>
      </c>
      <c r="H178" s="32" t="s">
        <v>842</v>
      </c>
    </row>
    <row r="179" spans="1:8" customFormat="1" ht="15" customHeight="1">
      <c r="A179" s="83">
        <v>45510</v>
      </c>
      <c r="B179" s="32" t="s">
        <v>1102</v>
      </c>
      <c r="C179" s="31" t="s">
        <v>1103</v>
      </c>
      <c r="D179" s="31" t="s">
        <v>882</v>
      </c>
      <c r="E179" s="31" t="s">
        <v>529</v>
      </c>
      <c r="F179" s="84">
        <v>106000</v>
      </c>
      <c r="G179" s="32">
        <v>95.35</v>
      </c>
      <c r="H179" s="32" t="s">
        <v>842</v>
      </c>
    </row>
    <row r="180" spans="1:8" customFormat="1" ht="15" customHeight="1">
      <c r="A180" s="83">
        <v>45510</v>
      </c>
      <c r="B180" s="32" t="s">
        <v>1102</v>
      </c>
      <c r="C180" s="31" t="s">
        <v>1103</v>
      </c>
      <c r="D180" s="31" t="s">
        <v>1104</v>
      </c>
      <c r="E180" s="31" t="s">
        <v>529</v>
      </c>
      <c r="F180" s="84">
        <v>90000</v>
      </c>
      <c r="G180" s="32">
        <v>100.88</v>
      </c>
      <c r="H180" s="32" t="s">
        <v>842</v>
      </c>
    </row>
    <row r="181" spans="1:8" customFormat="1" ht="15" customHeight="1">
      <c r="A181" s="83">
        <v>45510</v>
      </c>
      <c r="B181" s="32" t="s">
        <v>1109</v>
      </c>
      <c r="C181" s="31" t="s">
        <v>1110</v>
      </c>
      <c r="D181" s="31" t="s">
        <v>899</v>
      </c>
      <c r="E181" s="31" t="s">
        <v>529</v>
      </c>
      <c r="F181" s="84">
        <v>325983</v>
      </c>
      <c r="G181" s="32">
        <v>258.41000000000003</v>
      </c>
      <c r="H181" s="32" t="s">
        <v>842</v>
      </c>
    </row>
    <row r="182" spans="1:8" customFormat="1" ht="15" customHeight="1">
      <c r="A182" s="83">
        <v>45510</v>
      </c>
      <c r="B182" s="32" t="s">
        <v>1111</v>
      </c>
      <c r="C182" s="31" t="s">
        <v>1112</v>
      </c>
      <c r="D182" s="31" t="s">
        <v>899</v>
      </c>
      <c r="E182" s="31" t="s">
        <v>529</v>
      </c>
      <c r="F182" s="84">
        <v>226089</v>
      </c>
      <c r="G182" s="32">
        <v>265.17</v>
      </c>
      <c r="H182" s="32" t="s">
        <v>842</v>
      </c>
    </row>
    <row r="183" spans="1:8" customFormat="1" ht="15" customHeight="1">
      <c r="A183" s="83">
        <v>45510</v>
      </c>
      <c r="B183" s="32" t="s">
        <v>936</v>
      </c>
      <c r="C183" s="31" t="s">
        <v>937</v>
      </c>
      <c r="D183" s="31" t="s">
        <v>973</v>
      </c>
      <c r="E183" s="31" t="s">
        <v>529</v>
      </c>
      <c r="F183" s="84">
        <v>92000</v>
      </c>
      <c r="G183" s="32">
        <v>662.1</v>
      </c>
      <c r="H183" s="32" t="s">
        <v>842</v>
      </c>
    </row>
    <row r="184" spans="1:8" customFormat="1" ht="15" customHeight="1">
      <c r="A184" s="83">
        <v>45510</v>
      </c>
      <c r="B184" s="32" t="s">
        <v>938</v>
      </c>
      <c r="C184" s="31" t="s">
        <v>939</v>
      </c>
      <c r="D184" s="31" t="s">
        <v>882</v>
      </c>
      <c r="E184" s="31" t="s">
        <v>529</v>
      </c>
      <c r="F184" s="84">
        <v>206000</v>
      </c>
      <c r="G184" s="32">
        <v>128.49</v>
      </c>
      <c r="H184" s="32" t="s">
        <v>842</v>
      </c>
    </row>
    <row r="185" spans="1:8" customFormat="1" ht="15" customHeight="1">
      <c r="A185" s="83">
        <v>45510</v>
      </c>
      <c r="B185" s="32" t="s">
        <v>938</v>
      </c>
      <c r="C185" s="31" t="s">
        <v>939</v>
      </c>
      <c r="D185" s="31" t="s">
        <v>944</v>
      </c>
      <c r="E185" s="31" t="s">
        <v>529</v>
      </c>
      <c r="F185" s="84">
        <v>300000</v>
      </c>
      <c r="G185" s="32">
        <v>129.69999999999999</v>
      </c>
      <c r="H185" s="32" t="s">
        <v>842</v>
      </c>
    </row>
    <row r="186" spans="1:8" customFormat="1" ht="15" customHeight="1">
      <c r="A186" s="83">
        <v>45510</v>
      </c>
      <c r="B186" s="32" t="s">
        <v>1146</v>
      </c>
      <c r="C186" s="31" t="s">
        <v>1147</v>
      </c>
      <c r="D186" s="31" t="s">
        <v>1148</v>
      </c>
      <c r="E186" s="31" t="s">
        <v>529</v>
      </c>
      <c r="F186" s="84">
        <v>275000</v>
      </c>
      <c r="G186" s="32">
        <v>46.6</v>
      </c>
      <c r="H186" s="32" t="s">
        <v>842</v>
      </c>
    </row>
    <row r="187" spans="1:8" customFormat="1" ht="15" customHeight="1">
      <c r="A187" s="83">
        <v>45510</v>
      </c>
      <c r="B187" s="32" t="s">
        <v>1113</v>
      </c>
      <c r="C187" s="31" t="s">
        <v>1114</v>
      </c>
      <c r="D187" s="31" t="s">
        <v>1115</v>
      </c>
      <c r="E187" s="31" t="s">
        <v>529</v>
      </c>
      <c r="F187" s="84">
        <v>8800</v>
      </c>
      <c r="G187" s="32">
        <v>262.27</v>
      </c>
      <c r="H187" s="32" t="s">
        <v>842</v>
      </c>
    </row>
    <row r="188" spans="1:8" customFormat="1" ht="15" customHeight="1">
      <c r="A188" s="83">
        <v>45510</v>
      </c>
      <c r="B188" s="32" t="s">
        <v>1113</v>
      </c>
      <c r="C188" s="31" t="s">
        <v>1114</v>
      </c>
      <c r="D188" s="31" t="s">
        <v>1149</v>
      </c>
      <c r="E188" s="31" t="s">
        <v>529</v>
      </c>
      <c r="F188" s="84">
        <v>10400</v>
      </c>
      <c r="G188" s="32">
        <v>263.12</v>
      </c>
      <c r="H188" s="32" t="s">
        <v>842</v>
      </c>
    </row>
    <row r="189" spans="1:8" customFormat="1" ht="15" customHeight="1">
      <c r="A189" s="83">
        <v>45510</v>
      </c>
      <c r="B189" s="32" t="s">
        <v>1150</v>
      </c>
      <c r="C189" s="31" t="s">
        <v>1151</v>
      </c>
      <c r="D189" s="31" t="s">
        <v>947</v>
      </c>
      <c r="E189" s="31" t="s">
        <v>529</v>
      </c>
      <c r="F189" s="84">
        <v>257724</v>
      </c>
      <c r="G189" s="32">
        <v>683.26</v>
      </c>
      <c r="H189" s="32" t="s">
        <v>842</v>
      </c>
    </row>
    <row r="190" spans="1:8" customFormat="1" ht="15" customHeight="1">
      <c r="A190" s="83">
        <v>45510</v>
      </c>
      <c r="B190" s="32" t="s">
        <v>1119</v>
      </c>
      <c r="C190" s="31" t="s">
        <v>1120</v>
      </c>
      <c r="D190" s="31" t="s">
        <v>943</v>
      </c>
      <c r="E190" s="31" t="s">
        <v>529</v>
      </c>
      <c r="F190" s="84">
        <v>352342</v>
      </c>
      <c r="G190" s="32">
        <v>143.41999999999999</v>
      </c>
      <c r="H190" s="32" t="s">
        <v>842</v>
      </c>
    </row>
    <row r="191" spans="1:8" customFormat="1" ht="15" customHeight="1">
      <c r="A191" s="83">
        <v>45510</v>
      </c>
      <c r="B191" s="32" t="s">
        <v>1152</v>
      </c>
      <c r="C191" s="31" t="s">
        <v>1153</v>
      </c>
      <c r="D191" s="31" t="s">
        <v>1154</v>
      </c>
      <c r="E191" s="31" t="s">
        <v>529</v>
      </c>
      <c r="F191" s="84">
        <v>144000</v>
      </c>
      <c r="G191" s="32">
        <v>30.03</v>
      </c>
      <c r="H191" s="32" t="s">
        <v>842</v>
      </c>
    </row>
    <row r="192" spans="1:8" customFormat="1" ht="15" customHeight="1">
      <c r="A192" s="83">
        <v>45510</v>
      </c>
      <c r="B192" s="32" t="s">
        <v>926</v>
      </c>
      <c r="C192" s="31" t="s">
        <v>927</v>
      </c>
      <c r="D192" s="31" t="s">
        <v>882</v>
      </c>
      <c r="E192" s="31" t="s">
        <v>529</v>
      </c>
      <c r="F192" s="84">
        <v>33600</v>
      </c>
      <c r="G192" s="32">
        <v>253.94</v>
      </c>
      <c r="H192" s="32" t="s">
        <v>842</v>
      </c>
    </row>
    <row r="193" spans="1:8" customFormat="1" ht="15" customHeight="1">
      <c r="A193" s="83">
        <v>45510</v>
      </c>
      <c r="B193" s="32" t="s">
        <v>926</v>
      </c>
      <c r="C193" s="31" t="s">
        <v>927</v>
      </c>
      <c r="D193" s="31" t="s">
        <v>944</v>
      </c>
      <c r="E193" s="31" t="s">
        <v>529</v>
      </c>
      <c r="F193" s="84">
        <v>157200</v>
      </c>
      <c r="G193" s="32">
        <v>240.28</v>
      </c>
      <c r="H193" s="32" t="s">
        <v>842</v>
      </c>
    </row>
    <row r="194" spans="1:8" customFormat="1" ht="15" customHeight="1">
      <c r="A194" s="83">
        <v>45510</v>
      </c>
      <c r="B194" s="32" t="s">
        <v>1125</v>
      </c>
      <c r="C194" s="31" t="s">
        <v>1126</v>
      </c>
      <c r="D194" s="31" t="s">
        <v>1127</v>
      </c>
      <c r="E194" s="31" t="s">
        <v>529</v>
      </c>
      <c r="F194" s="84">
        <v>1870867</v>
      </c>
      <c r="G194" s="32">
        <v>37.85</v>
      </c>
      <c r="H194" s="32" t="s">
        <v>842</v>
      </c>
    </row>
    <row r="195" spans="1:8" customFormat="1" ht="15" customHeight="1">
      <c r="A195" s="319">
        <v>45510</v>
      </c>
      <c r="B195" s="320" t="s">
        <v>941</v>
      </c>
      <c r="C195" s="201" t="s">
        <v>942</v>
      </c>
      <c r="D195" s="201" t="s">
        <v>882</v>
      </c>
      <c r="E195" s="201" t="s">
        <v>529</v>
      </c>
      <c r="F195" s="321">
        <v>360000</v>
      </c>
      <c r="G195" s="320">
        <v>106.62</v>
      </c>
      <c r="H195" s="32" t="s">
        <v>842</v>
      </c>
    </row>
    <row r="196" spans="1:8" ht="15" customHeight="1">
      <c r="A196" s="322">
        <v>45510</v>
      </c>
      <c r="B196" s="225" t="s">
        <v>1130</v>
      </c>
      <c r="C196" s="213" t="s">
        <v>1131</v>
      </c>
      <c r="D196" s="213" t="s">
        <v>1155</v>
      </c>
      <c r="E196" s="213" t="s">
        <v>529</v>
      </c>
      <c r="F196" s="323">
        <v>1700000</v>
      </c>
      <c r="G196" s="225">
        <v>2201.4</v>
      </c>
      <c r="H196" s="32" t="s">
        <v>842</v>
      </c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8"/>
  <sheetViews>
    <sheetView zoomScale="70" zoomScaleNormal="70" workbookViewId="0">
      <selection activeCell="M24" sqref="M24"/>
    </sheetView>
  </sheetViews>
  <sheetFormatPr defaultColWidth="14.44140625" defaultRowHeight="15" customHeight="1"/>
  <cols>
    <col min="1" max="1" width="5.88671875" customWidth="1"/>
    <col min="2" max="2" width="10.33203125" customWidth="1"/>
    <col min="3" max="3" width="15.109375" hidden="1" customWidth="1"/>
    <col min="4" max="4" width="42" bestFit="1" customWidth="1"/>
    <col min="5" max="5" width="8" customWidth="1"/>
    <col min="6" max="6" width="15.33203125" customWidth="1"/>
    <col min="7" max="7" width="9.5546875" customWidth="1"/>
    <col min="8" max="8" width="11.6640625" customWidth="1"/>
    <col min="9" max="9" width="18.109375" customWidth="1"/>
    <col min="10" max="10" width="21.6640625" customWidth="1"/>
    <col min="11" max="11" width="10.6640625" customWidth="1"/>
    <col min="12" max="12" width="10.5546875" customWidth="1"/>
    <col min="13" max="13" width="14.33203125" customWidth="1"/>
    <col min="14" max="14" width="14.109375" customWidth="1"/>
    <col min="15" max="15" width="14" customWidth="1"/>
    <col min="16" max="16" width="14.5546875" customWidth="1"/>
    <col min="17" max="17" width="14.5546875" hidden="1" customWidth="1"/>
    <col min="18" max="18" width="17.6640625" hidden="1" customWidth="1"/>
    <col min="19" max="19" width="12.6640625" customWidth="1"/>
    <col min="20" max="20" width="8.33203125" customWidth="1"/>
    <col min="21" max="38" width="9.33203125" customWidth="1"/>
  </cols>
  <sheetData>
    <row r="1" spans="1:26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R1" s="1"/>
      <c r="S1" s="1"/>
      <c r="T1" s="1"/>
      <c r="U1" s="1"/>
      <c r="V1" s="1"/>
      <c r="W1" s="1"/>
      <c r="X1" s="1"/>
      <c r="Y1" s="1"/>
      <c r="Z1" s="1"/>
    </row>
    <row r="2" spans="1:26" ht="12" customHeight="1">
      <c r="A2" s="22"/>
      <c r="B2" s="22"/>
      <c r="C2" s="22"/>
      <c r="D2" s="22"/>
      <c r="E2" s="22"/>
      <c r="F2" s="85"/>
      <c r="G2" s="85"/>
      <c r="H2" s="85"/>
      <c r="I2" s="85"/>
      <c r="J2" s="22"/>
      <c r="K2" s="85"/>
      <c r="L2" s="85"/>
      <c r="M2" s="85"/>
      <c r="N2" s="22"/>
      <c r="O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86"/>
      <c r="L3" s="85"/>
      <c r="M3" s="85"/>
      <c r="N3" s="22"/>
      <c r="O3" s="1"/>
      <c r="R3" s="1"/>
      <c r="S3" s="1"/>
      <c r="T3" s="1"/>
      <c r="U3" s="1"/>
      <c r="V3" s="1"/>
      <c r="W3" s="1"/>
      <c r="X3" s="1"/>
      <c r="Y3" s="1"/>
      <c r="Z3" s="1"/>
    </row>
    <row r="4" spans="1:26" ht="12.75" customHeight="1">
      <c r="A4" s="22"/>
      <c r="B4" s="2"/>
      <c r="C4" s="2"/>
      <c r="D4" s="2"/>
      <c r="E4" s="2"/>
      <c r="F4" s="2"/>
      <c r="G4" s="2"/>
      <c r="H4" s="2"/>
      <c r="I4" s="87"/>
      <c r="J4" s="3"/>
      <c r="K4" s="86"/>
      <c r="L4" s="85"/>
      <c r="M4" s="85"/>
      <c r="N4" s="22"/>
      <c r="O4" s="1"/>
      <c r="R4" s="1"/>
      <c r="S4" s="1"/>
      <c r="T4" s="1"/>
      <c r="U4" s="1"/>
      <c r="V4" s="1"/>
      <c r="W4" s="1"/>
      <c r="X4" s="1"/>
      <c r="Y4" s="1"/>
      <c r="Z4" s="1"/>
    </row>
    <row r="5" spans="1:26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54"/>
      <c r="M5" s="88" t="s">
        <v>304</v>
      </c>
      <c r="N5" s="1"/>
      <c r="O5" s="1"/>
      <c r="R5" s="1"/>
      <c r="S5" s="1"/>
      <c r="T5" s="1"/>
      <c r="U5" s="1"/>
      <c r="V5" s="1"/>
      <c r="W5" s="1"/>
      <c r="X5" s="1"/>
      <c r="Y5" s="1"/>
      <c r="Z5" s="1"/>
    </row>
    <row r="6" spans="1:26" ht="20.25" customHeight="1">
      <c r="A6" s="89" t="s">
        <v>891</v>
      </c>
      <c r="D6" s="1"/>
      <c r="E6" s="1"/>
      <c r="F6" s="6"/>
      <c r="G6" s="6"/>
      <c r="H6" s="6"/>
      <c r="I6" s="6"/>
      <c r="J6" s="1"/>
      <c r="K6" s="6"/>
      <c r="L6" s="6"/>
      <c r="M6" s="90"/>
      <c r="N6" s="1"/>
      <c r="O6" s="1"/>
      <c r="R6" s="1"/>
      <c r="S6" s="1"/>
      <c r="T6" s="1"/>
      <c r="U6" s="1"/>
      <c r="V6" s="1"/>
      <c r="W6" s="1"/>
      <c r="X6" s="1"/>
      <c r="Y6" s="1"/>
      <c r="Z6" s="1"/>
    </row>
    <row r="7" spans="1:26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0">
        <f>Main!B10</f>
        <v>45511</v>
      </c>
      <c r="N7" s="1"/>
      <c r="O7" s="1"/>
      <c r="R7" s="1"/>
      <c r="S7" s="1"/>
      <c r="T7" s="1"/>
      <c r="U7" s="1"/>
      <c r="V7" s="1"/>
      <c r="W7" s="1"/>
      <c r="X7" s="1"/>
      <c r="Y7" s="1"/>
    </row>
    <row r="8" spans="1:26" ht="12.75" customHeight="1">
      <c r="B8" s="91" t="s">
        <v>530</v>
      </c>
      <c r="C8" s="91"/>
      <c r="D8" s="91"/>
      <c r="E8" s="91"/>
      <c r="F8" s="6"/>
      <c r="G8" s="6"/>
      <c r="H8" s="6"/>
      <c r="I8" s="6"/>
      <c r="J8" s="1"/>
      <c r="K8" s="6"/>
      <c r="L8" s="6"/>
      <c r="M8" s="6"/>
      <c r="N8" s="1"/>
      <c r="O8" s="1"/>
      <c r="R8" s="1"/>
      <c r="S8" s="1"/>
      <c r="T8" s="1"/>
      <c r="U8" s="1"/>
      <c r="V8" s="1"/>
      <c r="W8" s="1"/>
      <c r="X8" s="1"/>
      <c r="Y8" s="1"/>
      <c r="Z8" s="1"/>
    </row>
    <row r="9" spans="1:26" ht="38.25" customHeight="1">
      <c r="A9" s="92" t="s">
        <v>16</v>
      </c>
      <c r="B9" s="93" t="s">
        <v>520</v>
      </c>
      <c r="C9" s="93"/>
      <c r="D9" s="94" t="s">
        <v>531</v>
      </c>
      <c r="E9" s="93" t="s">
        <v>532</v>
      </c>
      <c r="F9" s="93" t="s">
        <v>533</v>
      </c>
      <c r="G9" s="93" t="s">
        <v>534</v>
      </c>
      <c r="H9" s="93" t="s">
        <v>535</v>
      </c>
      <c r="I9" s="93" t="s">
        <v>536</v>
      </c>
      <c r="J9" s="92" t="s">
        <v>537</v>
      </c>
      <c r="K9" s="93" t="s">
        <v>538</v>
      </c>
      <c r="L9" s="95" t="s">
        <v>539</v>
      </c>
      <c r="M9" s="95" t="s">
        <v>540</v>
      </c>
      <c r="N9" s="93" t="s">
        <v>541</v>
      </c>
      <c r="O9" s="238" t="s">
        <v>542</v>
      </c>
      <c r="P9" s="195" t="s">
        <v>543</v>
      </c>
      <c r="Q9" s="195" t="s">
        <v>811</v>
      </c>
      <c r="R9" s="1"/>
      <c r="S9" s="1"/>
      <c r="T9" s="1"/>
      <c r="U9" s="1"/>
      <c r="V9" s="1"/>
      <c r="W9" s="1"/>
      <c r="X9" s="1"/>
    </row>
    <row r="10" spans="1:26" ht="15" customHeight="1">
      <c r="A10" s="300">
        <v>1</v>
      </c>
      <c r="B10" s="301">
        <v>45468</v>
      </c>
      <c r="C10" s="302"/>
      <c r="D10" s="303" t="s">
        <v>389</v>
      </c>
      <c r="E10" s="304" t="s">
        <v>544</v>
      </c>
      <c r="F10" s="305">
        <v>830</v>
      </c>
      <c r="G10" s="306">
        <v>795</v>
      </c>
      <c r="H10" s="305">
        <v>780</v>
      </c>
      <c r="I10" s="305" t="s">
        <v>886</v>
      </c>
      <c r="J10" s="295" t="s">
        <v>976</v>
      </c>
      <c r="K10" s="295">
        <f t="shared" ref="K10" si="0">H10-F10</f>
        <v>-50</v>
      </c>
      <c r="L10" s="296">
        <f t="shared" ref="L10" si="1">(F10*-0.3)/100</f>
        <v>-2.4900000000000002</v>
      </c>
      <c r="M10" s="297">
        <f t="shared" ref="M10" si="2">(K10+L10)/F10</f>
        <v>-6.3240963855421689E-2</v>
      </c>
      <c r="N10" s="295" t="s">
        <v>556</v>
      </c>
      <c r="O10" s="298">
        <v>45509</v>
      </c>
      <c r="P10" s="299"/>
      <c r="Q10" s="228"/>
      <c r="R10" s="54" t="s">
        <v>844</v>
      </c>
    </row>
    <row r="11" spans="1:26" ht="15" customHeight="1">
      <c r="A11" s="290">
        <v>2</v>
      </c>
      <c r="B11" s="265">
        <v>45470</v>
      </c>
      <c r="C11" s="291"/>
      <c r="D11" s="292" t="s">
        <v>65</v>
      </c>
      <c r="E11" s="293" t="s">
        <v>544</v>
      </c>
      <c r="F11" s="248">
        <v>9325</v>
      </c>
      <c r="G11" s="249">
        <v>8900</v>
      </c>
      <c r="H11" s="248">
        <v>9825</v>
      </c>
      <c r="I11" s="248" t="s">
        <v>887</v>
      </c>
      <c r="J11" s="247" t="s">
        <v>920</v>
      </c>
      <c r="K11" s="247">
        <f t="shared" ref="K11:K12" si="3">H11-F11</f>
        <v>500</v>
      </c>
      <c r="L11" s="261">
        <f t="shared" ref="L11:L12" si="4">(F11*-0.3)/100</f>
        <v>-27.975000000000001</v>
      </c>
      <c r="M11" s="262">
        <f t="shared" ref="M11:M12" si="5">(K11+L11)/F11</f>
        <v>5.0619302949061661E-2</v>
      </c>
      <c r="N11" s="247" t="s">
        <v>546</v>
      </c>
      <c r="O11" s="263">
        <v>45505</v>
      </c>
      <c r="P11" s="264"/>
      <c r="Q11" s="228"/>
      <c r="R11" s="54" t="s">
        <v>844</v>
      </c>
    </row>
    <row r="12" spans="1:26" ht="15" customHeight="1">
      <c r="A12" s="300">
        <v>3</v>
      </c>
      <c r="B12" s="301">
        <v>45474</v>
      </c>
      <c r="C12" s="302"/>
      <c r="D12" s="303" t="s">
        <v>205</v>
      </c>
      <c r="E12" s="304" t="s">
        <v>544</v>
      </c>
      <c r="F12" s="305">
        <v>3075</v>
      </c>
      <c r="G12" s="306">
        <v>2940</v>
      </c>
      <c r="H12" s="305">
        <v>2900</v>
      </c>
      <c r="I12" s="305" t="s">
        <v>888</v>
      </c>
      <c r="J12" s="295" t="s">
        <v>977</v>
      </c>
      <c r="K12" s="295">
        <f t="shared" si="3"/>
        <v>-175</v>
      </c>
      <c r="L12" s="296">
        <f t="shared" si="4"/>
        <v>-9.2249999999999996</v>
      </c>
      <c r="M12" s="297">
        <f t="shared" si="5"/>
        <v>-5.9910569105691057E-2</v>
      </c>
      <c r="N12" s="295" t="s">
        <v>556</v>
      </c>
      <c r="O12" s="298">
        <v>45509</v>
      </c>
      <c r="P12" s="299"/>
      <c r="Q12" s="228"/>
      <c r="R12" s="54" t="s">
        <v>844</v>
      </c>
    </row>
    <row r="13" spans="1:26" ht="15" customHeight="1">
      <c r="A13" s="187">
        <v>4</v>
      </c>
      <c r="B13" s="184">
        <v>45492</v>
      </c>
      <c r="C13" s="188"/>
      <c r="D13" s="192" t="s">
        <v>67</v>
      </c>
      <c r="E13" s="189" t="s">
        <v>544</v>
      </c>
      <c r="F13" s="183" t="s">
        <v>896</v>
      </c>
      <c r="G13" s="185">
        <v>1560</v>
      </c>
      <c r="H13" s="183"/>
      <c r="I13" s="183" t="s">
        <v>897</v>
      </c>
      <c r="J13" s="185" t="s">
        <v>545</v>
      </c>
      <c r="K13" s="185"/>
      <c r="L13" s="186"/>
      <c r="M13" s="190"/>
      <c r="N13" s="185"/>
      <c r="O13" s="191"/>
      <c r="P13" s="186">
        <f>VLOOKUP(D13,'MidCap Intra'!$B$11:$C$571,2,0)</f>
        <v>1564.1</v>
      </c>
      <c r="Q13" s="228"/>
      <c r="R13" s="54" t="s">
        <v>844</v>
      </c>
    </row>
    <row r="14" spans="1:26" ht="15" customHeight="1">
      <c r="A14" s="187">
        <v>5</v>
      </c>
      <c r="B14" s="184">
        <v>45498</v>
      </c>
      <c r="C14" s="188"/>
      <c r="D14" s="192" t="s">
        <v>183</v>
      </c>
      <c r="E14" s="189" t="s">
        <v>544</v>
      </c>
      <c r="F14" s="183" t="s">
        <v>900</v>
      </c>
      <c r="G14" s="185">
        <v>2330</v>
      </c>
      <c r="H14" s="183"/>
      <c r="I14" s="183" t="s">
        <v>901</v>
      </c>
      <c r="J14" s="185" t="s">
        <v>545</v>
      </c>
      <c r="K14" s="185"/>
      <c r="L14" s="186"/>
      <c r="M14" s="190"/>
      <c r="N14" s="185"/>
      <c r="O14" s="191"/>
      <c r="P14" s="186">
        <f>VLOOKUP(D14,'MidCap Intra'!$B$11:$C$571,2,0)</f>
        <v>2508.5</v>
      </c>
      <c r="Q14" s="228"/>
      <c r="R14" s="54" t="s">
        <v>844</v>
      </c>
    </row>
    <row r="15" spans="1:26" ht="15" customHeight="1">
      <c r="A15" s="187">
        <v>6</v>
      </c>
      <c r="B15" s="184">
        <v>45499</v>
      </c>
      <c r="C15" s="188"/>
      <c r="D15" s="192" t="s">
        <v>841</v>
      </c>
      <c r="E15" s="189" t="s">
        <v>544</v>
      </c>
      <c r="F15" s="183" t="s">
        <v>904</v>
      </c>
      <c r="G15" s="185">
        <v>164</v>
      </c>
      <c r="H15" s="183"/>
      <c r="I15" s="183" t="s">
        <v>905</v>
      </c>
      <c r="J15" s="185" t="s">
        <v>545</v>
      </c>
      <c r="K15" s="185"/>
      <c r="L15" s="186"/>
      <c r="M15" s="190"/>
      <c r="N15" s="185"/>
      <c r="O15" s="191"/>
      <c r="P15" s="186">
        <f>VLOOKUP(D15,'MidCap Intra'!$B$11:$C$571,2,0)</f>
        <v>167.23</v>
      </c>
      <c r="Q15" s="228"/>
      <c r="R15" s="54" t="s">
        <v>844</v>
      </c>
    </row>
    <row r="16" spans="1:26" ht="15" customHeight="1">
      <c r="A16" s="290">
        <v>7</v>
      </c>
      <c r="B16" s="265">
        <v>45499</v>
      </c>
      <c r="C16" s="291"/>
      <c r="D16" s="292" t="s">
        <v>804</v>
      </c>
      <c r="E16" s="293" t="s">
        <v>544</v>
      </c>
      <c r="F16" s="248">
        <v>840</v>
      </c>
      <c r="G16" s="249">
        <v>790</v>
      </c>
      <c r="H16" s="248">
        <v>882</v>
      </c>
      <c r="I16" s="248" t="s">
        <v>886</v>
      </c>
      <c r="J16" s="247" t="s">
        <v>731</v>
      </c>
      <c r="K16" s="247">
        <f t="shared" ref="K16:K17" si="6">H16-F16</f>
        <v>42</v>
      </c>
      <c r="L16" s="261">
        <f t="shared" ref="L16:L17" si="7">(F16*-0.3)/100</f>
        <v>-2.52</v>
      </c>
      <c r="M16" s="262">
        <f t="shared" ref="M16:M17" si="8">(K16+L16)/F16</f>
        <v>4.6999999999999993E-2</v>
      </c>
      <c r="N16" s="247" t="s">
        <v>546</v>
      </c>
      <c r="O16" s="263">
        <v>45506</v>
      </c>
      <c r="P16" s="264"/>
      <c r="Q16" s="228"/>
      <c r="R16" s="54" t="s">
        <v>844</v>
      </c>
    </row>
    <row r="17" spans="1:38" ht="15" customHeight="1">
      <c r="A17" s="300">
        <v>8</v>
      </c>
      <c r="B17" s="301">
        <v>45502</v>
      </c>
      <c r="C17" s="302"/>
      <c r="D17" s="303" t="s">
        <v>343</v>
      </c>
      <c r="E17" s="304" t="s">
        <v>544</v>
      </c>
      <c r="F17" s="305">
        <v>1710</v>
      </c>
      <c r="G17" s="306">
        <v>1645</v>
      </c>
      <c r="H17" s="305">
        <v>1605</v>
      </c>
      <c r="I17" s="305" t="s">
        <v>906</v>
      </c>
      <c r="J17" s="295" t="s">
        <v>946</v>
      </c>
      <c r="K17" s="295">
        <f t="shared" si="6"/>
        <v>-105</v>
      </c>
      <c r="L17" s="296">
        <f t="shared" si="7"/>
        <v>-5.13</v>
      </c>
      <c r="M17" s="297">
        <f t="shared" si="8"/>
        <v>-6.4403508771929824E-2</v>
      </c>
      <c r="N17" s="295" t="s">
        <v>556</v>
      </c>
      <c r="O17" s="298">
        <v>45509</v>
      </c>
      <c r="P17" s="299"/>
      <c r="Q17" s="228"/>
      <c r="R17" s="54" t="s">
        <v>844</v>
      </c>
    </row>
    <row r="18" spans="1:38" ht="15" customHeight="1">
      <c r="A18" s="187">
        <v>9</v>
      </c>
      <c r="B18" s="184">
        <v>45503</v>
      </c>
      <c r="C18" s="188"/>
      <c r="D18" s="192" t="s">
        <v>164</v>
      </c>
      <c r="E18" s="189" t="s">
        <v>544</v>
      </c>
      <c r="F18" s="183" t="s">
        <v>907</v>
      </c>
      <c r="G18" s="185">
        <v>4800</v>
      </c>
      <c r="H18" s="183"/>
      <c r="I18" s="183" t="s">
        <v>908</v>
      </c>
      <c r="J18" s="185" t="s">
        <v>545</v>
      </c>
      <c r="K18" s="185"/>
      <c r="L18" s="186"/>
      <c r="M18" s="190"/>
      <c r="N18" s="185"/>
      <c r="O18" s="191"/>
      <c r="P18" s="186">
        <f>VLOOKUP(D18,'MidCap Intra'!$B$11:$C$571,2,0)</f>
        <v>4927.75</v>
      </c>
      <c r="Q18" s="228"/>
      <c r="R18" s="54" t="s">
        <v>845</v>
      </c>
    </row>
    <row r="19" spans="1:38" ht="15" customHeight="1">
      <c r="A19" s="300">
        <v>10</v>
      </c>
      <c r="B19" s="301">
        <v>45503</v>
      </c>
      <c r="C19" s="302"/>
      <c r="D19" s="303" t="s">
        <v>297</v>
      </c>
      <c r="E19" s="304" t="s">
        <v>544</v>
      </c>
      <c r="F19" s="305">
        <v>1565</v>
      </c>
      <c r="G19" s="306">
        <v>1495</v>
      </c>
      <c r="H19" s="305">
        <v>1490</v>
      </c>
      <c r="I19" s="305" t="s">
        <v>909</v>
      </c>
      <c r="J19" s="295" t="s">
        <v>986</v>
      </c>
      <c r="K19" s="295">
        <f t="shared" ref="K19" si="9">H19-F19</f>
        <v>-75</v>
      </c>
      <c r="L19" s="296">
        <f t="shared" ref="L19" si="10">(F19*-0.3)/100</f>
        <v>-4.6950000000000003</v>
      </c>
      <c r="M19" s="297">
        <f t="shared" ref="M19" si="11">(K19+L19)/F19</f>
        <v>-5.0923322683706064E-2</v>
      </c>
      <c r="N19" s="295" t="s">
        <v>556</v>
      </c>
      <c r="O19" s="298">
        <v>45510</v>
      </c>
      <c r="P19" s="299"/>
      <c r="Q19" s="228"/>
      <c r="R19" s="54" t="s">
        <v>844</v>
      </c>
    </row>
    <row r="20" spans="1:38" ht="15" customHeight="1">
      <c r="A20" s="300">
        <v>11</v>
      </c>
      <c r="B20" s="301">
        <v>45503</v>
      </c>
      <c r="C20" s="302"/>
      <c r="D20" s="303" t="s">
        <v>150</v>
      </c>
      <c r="E20" s="304" t="s">
        <v>544</v>
      </c>
      <c r="F20" s="305">
        <v>177.5</v>
      </c>
      <c r="G20" s="306">
        <v>167</v>
      </c>
      <c r="H20" s="305">
        <v>167</v>
      </c>
      <c r="I20" s="305" t="s">
        <v>894</v>
      </c>
      <c r="J20" s="295" t="s">
        <v>987</v>
      </c>
      <c r="K20" s="295">
        <f t="shared" ref="K20" si="12">H20-F20</f>
        <v>-10.5</v>
      </c>
      <c r="L20" s="296">
        <f t="shared" ref="L20" si="13">(F20*-0.3)/100</f>
        <v>-0.53249999999999997</v>
      </c>
      <c r="M20" s="297">
        <f t="shared" ref="M20" si="14">(K20+L20)/F20</f>
        <v>-6.2154929577464789E-2</v>
      </c>
      <c r="N20" s="295" t="s">
        <v>556</v>
      </c>
      <c r="O20" s="298">
        <v>45510</v>
      </c>
      <c r="P20" s="299"/>
      <c r="Q20" s="228"/>
      <c r="R20" s="54" t="s">
        <v>844</v>
      </c>
    </row>
    <row r="21" spans="1:38" ht="15" customHeight="1">
      <c r="A21" s="300">
        <v>12</v>
      </c>
      <c r="B21" s="301">
        <v>45505</v>
      </c>
      <c r="C21" s="302"/>
      <c r="D21" s="303" t="s">
        <v>227</v>
      </c>
      <c r="E21" s="304" t="s">
        <v>544</v>
      </c>
      <c r="F21" s="305">
        <v>5700</v>
      </c>
      <c r="G21" s="306">
        <v>5400</v>
      </c>
      <c r="H21" s="305">
        <v>5375</v>
      </c>
      <c r="I21" s="305" t="s">
        <v>919</v>
      </c>
      <c r="J21" s="295" t="s">
        <v>945</v>
      </c>
      <c r="K21" s="295">
        <f t="shared" ref="K21" si="15">H21-F21</f>
        <v>-325</v>
      </c>
      <c r="L21" s="296">
        <f t="shared" ref="L21" si="16">(F21*-0.3)/100</f>
        <v>-17.100000000000001</v>
      </c>
      <c r="M21" s="297">
        <f t="shared" ref="M21" si="17">(K21+L21)/F21</f>
        <v>-6.0017543859649129E-2</v>
      </c>
      <c r="N21" s="295" t="s">
        <v>556</v>
      </c>
      <c r="O21" s="298">
        <v>45509</v>
      </c>
      <c r="P21" s="299"/>
      <c r="Q21" s="228"/>
    </row>
    <row r="22" spans="1:38" ht="15" customHeight="1">
      <c r="A22" s="187">
        <v>13</v>
      </c>
      <c r="B22" s="184">
        <v>45510</v>
      </c>
      <c r="C22" s="188"/>
      <c r="D22" s="192" t="s">
        <v>220</v>
      </c>
      <c r="E22" s="189" t="s">
        <v>544</v>
      </c>
      <c r="F22" s="183" t="s">
        <v>978</v>
      </c>
      <c r="G22" s="185">
        <v>948</v>
      </c>
      <c r="H22" s="183"/>
      <c r="I22" s="183" t="s">
        <v>979</v>
      </c>
      <c r="J22" s="185" t="s">
        <v>545</v>
      </c>
      <c r="K22" s="185"/>
      <c r="L22" s="186"/>
      <c r="M22" s="190"/>
      <c r="N22" s="185"/>
      <c r="O22" s="191"/>
      <c r="P22" s="186">
        <f>VLOOKUP(D22,'MidCap Intra'!$B$11:$C$571,2,0)</f>
        <v>1013.75</v>
      </c>
      <c r="Q22" s="228"/>
    </row>
    <row r="23" spans="1:38" ht="15" customHeight="1">
      <c r="A23" s="187">
        <v>14</v>
      </c>
      <c r="B23" s="184">
        <v>45510</v>
      </c>
      <c r="C23" s="188"/>
      <c r="D23" s="192" t="s">
        <v>162</v>
      </c>
      <c r="E23" s="189" t="s">
        <v>544</v>
      </c>
      <c r="F23" s="183" t="s">
        <v>980</v>
      </c>
      <c r="G23" s="185">
        <v>3440</v>
      </c>
      <c r="H23" s="183"/>
      <c r="I23" s="183" t="s">
        <v>981</v>
      </c>
      <c r="J23" s="185" t="s">
        <v>545</v>
      </c>
      <c r="K23" s="185"/>
      <c r="L23" s="186"/>
      <c r="M23" s="190"/>
      <c r="N23" s="185"/>
      <c r="O23" s="191"/>
      <c r="P23" s="186">
        <f>VLOOKUP(D23,'MidCap Intra'!$B$11:$C$571,2,0)</f>
        <v>3576.2</v>
      </c>
      <c r="Q23" s="228"/>
    </row>
    <row r="24" spans="1:38" ht="15" customHeight="1">
      <c r="A24" s="187">
        <v>15</v>
      </c>
      <c r="B24" s="184">
        <v>45510</v>
      </c>
      <c r="C24" s="188"/>
      <c r="D24" s="192" t="s">
        <v>497</v>
      </c>
      <c r="E24" s="189" t="s">
        <v>544</v>
      </c>
      <c r="F24" s="183" t="s">
        <v>982</v>
      </c>
      <c r="G24" s="185">
        <v>246</v>
      </c>
      <c r="H24" s="183"/>
      <c r="I24" s="183" t="s">
        <v>983</v>
      </c>
      <c r="J24" s="185" t="s">
        <v>545</v>
      </c>
      <c r="K24" s="185"/>
      <c r="L24" s="186"/>
      <c r="M24" s="190"/>
      <c r="N24" s="185"/>
      <c r="O24" s="191"/>
      <c r="P24" s="186">
        <f>VLOOKUP(D24,'MidCap Intra'!$B$11:$C$571,2,0)</f>
        <v>253.7</v>
      </c>
      <c r="Q24" s="228"/>
    </row>
    <row r="25" spans="1:38" ht="15" customHeight="1">
      <c r="A25" s="187">
        <v>16</v>
      </c>
      <c r="B25" s="184">
        <v>45510</v>
      </c>
      <c r="C25" s="188"/>
      <c r="D25" s="192" t="s">
        <v>74</v>
      </c>
      <c r="E25" s="189" t="s">
        <v>544</v>
      </c>
      <c r="F25" s="183" t="s">
        <v>984</v>
      </c>
      <c r="G25" s="185">
        <v>268</v>
      </c>
      <c r="H25" s="183"/>
      <c r="I25" s="183" t="s">
        <v>985</v>
      </c>
      <c r="J25" s="185" t="s">
        <v>545</v>
      </c>
      <c r="K25" s="185"/>
      <c r="L25" s="186"/>
      <c r="M25" s="190"/>
      <c r="N25" s="185"/>
      <c r="O25" s="191"/>
      <c r="P25" s="186">
        <f>VLOOKUP(D25,'MidCap Intra'!$B$11:$C$571,2,0)</f>
        <v>287.25</v>
      </c>
      <c r="Q25" s="228"/>
    </row>
    <row r="26" spans="1:38" ht="15" customHeight="1">
      <c r="A26" s="187"/>
      <c r="B26" s="184"/>
      <c r="C26" s="188"/>
      <c r="D26" s="192"/>
      <c r="E26" s="189"/>
      <c r="F26" s="183"/>
      <c r="G26" s="185"/>
      <c r="H26" s="183"/>
      <c r="I26" s="183"/>
      <c r="J26" s="185"/>
      <c r="K26" s="185"/>
      <c r="L26" s="186"/>
      <c r="M26" s="190"/>
      <c r="N26" s="185"/>
      <c r="O26" s="191"/>
      <c r="P26" s="186"/>
      <c r="Q26" s="228"/>
    </row>
    <row r="27" spans="1:38" ht="15" customHeight="1">
      <c r="A27" s="187"/>
      <c r="B27" s="184"/>
      <c r="C27" s="188"/>
      <c r="D27" s="192"/>
      <c r="E27" s="189"/>
      <c r="F27" s="183"/>
      <c r="G27" s="185"/>
      <c r="H27" s="183"/>
      <c r="I27" s="183"/>
      <c r="J27" s="185"/>
      <c r="K27" s="185"/>
      <c r="L27" s="186"/>
      <c r="M27" s="190"/>
      <c r="N27" s="185"/>
      <c r="O27" s="191"/>
      <c r="P27" s="186"/>
      <c r="Q27" s="228"/>
    </row>
    <row r="28" spans="1:38" ht="15" customHeight="1">
      <c r="G28" s="54"/>
      <c r="H28" s="54"/>
      <c r="I28" s="54"/>
      <c r="J28" s="54"/>
      <c r="K28" s="54"/>
      <c r="L28" s="54"/>
      <c r="M28" s="54"/>
      <c r="N28" s="54"/>
      <c r="O28" s="54"/>
      <c r="P28" s="54"/>
    </row>
    <row r="29" spans="1:38" ht="14.25" customHeight="1">
      <c r="A29" s="96"/>
      <c r="B29" s="97"/>
      <c r="C29" s="98"/>
      <c r="D29" s="99"/>
      <c r="E29" s="100"/>
      <c r="F29" s="100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102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</row>
    <row r="30" spans="1:38" ht="12" customHeight="1">
      <c r="A30" s="103" t="s">
        <v>547</v>
      </c>
      <c r="B30" s="104"/>
      <c r="C30" s="105"/>
      <c r="E30" s="106"/>
      <c r="F30" s="106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</row>
    <row r="31" spans="1:38" ht="12" customHeight="1">
      <c r="A31" s="107" t="s">
        <v>548</v>
      </c>
      <c r="B31" s="103"/>
      <c r="C31" s="103"/>
      <c r="D31" s="103"/>
      <c r="E31" s="37"/>
      <c r="F31" s="108" t="s">
        <v>549</v>
      </c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</row>
    <row r="32" spans="1:38" ht="12" customHeight="1">
      <c r="A32" s="103" t="s">
        <v>550</v>
      </c>
      <c r="B32" s="103"/>
      <c r="C32" s="103"/>
      <c r="D32" s="103" t="s">
        <v>551</v>
      </c>
      <c r="E32" s="6"/>
      <c r="F32" s="108" t="s">
        <v>552</v>
      </c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</row>
    <row r="33" spans="1:38" ht="12" customHeight="1">
      <c r="A33" s="103"/>
      <c r="B33" s="103"/>
      <c r="C33" s="103"/>
      <c r="D33" s="103"/>
      <c r="E33" s="6"/>
      <c r="F33" s="6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</row>
    <row r="34" spans="1:38" ht="12" customHeight="1">
      <c r="A34" s="196"/>
      <c r="B34" s="196"/>
      <c r="C34" s="196"/>
      <c r="D34" s="196"/>
      <c r="E34" s="197"/>
      <c r="F34" s="197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</row>
    <row r="35" spans="1:38" ht="14.25" customHeight="1">
      <c r="A35" s="103"/>
      <c r="B35" s="103"/>
      <c r="C35" s="103"/>
      <c r="D35" s="103"/>
      <c r="E35" s="6"/>
      <c r="F35" s="6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</row>
    <row r="36" spans="1:38" ht="12.75" customHeight="1">
      <c r="A36" s="115" t="s">
        <v>557</v>
      </c>
      <c r="B36" s="115"/>
      <c r="C36" s="115"/>
      <c r="D36" s="115"/>
      <c r="E36" s="6"/>
      <c r="F36" s="6"/>
      <c r="G36" s="54"/>
      <c r="H36" s="54"/>
      <c r="I36" s="54"/>
      <c r="J36" s="54"/>
      <c r="K36" s="54"/>
      <c r="L36" s="54"/>
      <c r="M36" s="54"/>
      <c r="N36" s="54"/>
      <c r="O36" s="54"/>
      <c r="P36" s="54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</row>
    <row r="37" spans="1:38" ht="38.25" customHeight="1">
      <c r="A37" s="93" t="s">
        <v>16</v>
      </c>
      <c r="B37" s="93" t="s">
        <v>520</v>
      </c>
      <c r="C37" s="93"/>
      <c r="D37" s="94" t="s">
        <v>531</v>
      </c>
      <c r="E37" s="93" t="s">
        <v>532</v>
      </c>
      <c r="F37" s="93" t="s">
        <v>533</v>
      </c>
      <c r="G37" s="93" t="s">
        <v>553</v>
      </c>
      <c r="H37" s="93" t="s">
        <v>535</v>
      </c>
      <c r="I37" s="193" t="s">
        <v>536</v>
      </c>
      <c r="J37" s="195" t="s">
        <v>537</v>
      </c>
      <c r="K37" s="194" t="s">
        <v>558</v>
      </c>
      <c r="L37" s="95" t="s">
        <v>539</v>
      </c>
      <c r="M37" s="116" t="s">
        <v>559</v>
      </c>
      <c r="N37" s="93" t="s">
        <v>560</v>
      </c>
      <c r="O37" s="92" t="s">
        <v>541</v>
      </c>
      <c r="P37" s="260" t="s">
        <v>542</v>
      </c>
      <c r="Q37" s="230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</row>
    <row r="38" spans="1:38" ht="12.75" customHeight="1">
      <c r="A38" s="183"/>
      <c r="B38" s="231"/>
      <c r="C38" s="227"/>
      <c r="D38" s="227"/>
      <c r="E38" s="183"/>
      <c r="F38" s="183"/>
      <c r="G38" s="183"/>
      <c r="H38" s="183"/>
      <c r="I38" s="185"/>
      <c r="J38" s="185"/>
      <c r="K38" s="183"/>
      <c r="L38" s="186"/>
      <c r="M38" s="273"/>
      <c r="N38" s="183"/>
      <c r="O38" s="185"/>
      <c r="P38" s="231"/>
      <c r="Q38" s="226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118"/>
      <c r="AK38" s="118"/>
      <c r="AL38" s="118"/>
    </row>
    <row r="39" spans="1:38" s="268" customFormat="1" ht="12.75" customHeight="1">
      <c r="A39" s="183"/>
      <c r="B39" s="231"/>
      <c r="C39" s="227"/>
      <c r="D39" s="227"/>
      <c r="E39" s="183"/>
      <c r="F39" s="183"/>
      <c r="G39" s="183"/>
      <c r="H39" s="183"/>
      <c r="I39" s="185"/>
      <c r="J39" s="185"/>
      <c r="K39" s="183"/>
      <c r="L39" s="186"/>
      <c r="M39" s="273"/>
      <c r="N39" s="183"/>
      <c r="O39" s="185"/>
      <c r="P39" s="231"/>
      <c r="Q39" s="22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7"/>
      <c r="AK39" s="267"/>
      <c r="AL39" s="267"/>
    </row>
    <row r="40" spans="1:38" s="268" customFormat="1" ht="15" customHeight="1">
      <c r="A40" s="267"/>
      <c r="B40" s="226"/>
      <c r="C40" s="269"/>
      <c r="D40" s="269"/>
      <c r="E40" s="267"/>
      <c r="F40" s="267"/>
      <c r="G40" s="267"/>
      <c r="H40" s="267"/>
      <c r="I40" s="270"/>
      <c r="J40" s="270"/>
      <c r="K40" s="267"/>
      <c r="L40" s="271"/>
      <c r="M40" s="272"/>
      <c r="N40" s="267"/>
      <c r="O40" s="270"/>
      <c r="P40" s="22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</row>
    <row r="41" spans="1:38" ht="12.75" customHeight="1">
      <c r="A41" s="118"/>
      <c r="B41" s="120"/>
      <c r="C41" s="117"/>
      <c r="D41" s="117"/>
      <c r="E41" s="118"/>
      <c r="F41" s="118"/>
      <c r="G41" s="118"/>
      <c r="H41" s="121"/>
      <c r="I41" s="121"/>
      <c r="J41" s="121"/>
      <c r="K41" s="117"/>
      <c r="L41" s="118"/>
      <c r="M41" s="118"/>
      <c r="N41" s="118"/>
      <c r="O41" s="121"/>
      <c r="P41" s="121"/>
      <c r="Q41" s="121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118"/>
      <c r="AK41" s="118"/>
      <c r="AL41" s="118"/>
    </row>
    <row r="42" spans="1:38" ht="13.8">
      <c r="A42" s="122" t="s">
        <v>561</v>
      </c>
      <c r="B42" s="122"/>
      <c r="C42" s="122"/>
      <c r="D42" s="122"/>
      <c r="E42" s="123"/>
      <c r="F42" s="101"/>
      <c r="G42" s="101"/>
      <c r="H42" s="101"/>
      <c r="I42" s="101"/>
      <c r="J42" s="1"/>
      <c r="K42" s="6"/>
      <c r="L42" s="6"/>
      <c r="M42" s="6"/>
      <c r="N42" s="1"/>
      <c r="O42" s="1"/>
      <c r="P42" s="37"/>
      <c r="Q42" s="37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37"/>
      <c r="AK42" s="37"/>
      <c r="AL42" s="37"/>
    </row>
    <row r="43" spans="1:38" ht="39.6">
      <c r="A43" s="93" t="s">
        <v>16</v>
      </c>
      <c r="B43" s="93" t="s">
        <v>520</v>
      </c>
      <c r="C43" s="93"/>
      <c r="D43" s="94" t="s">
        <v>531</v>
      </c>
      <c r="E43" s="93" t="s">
        <v>532</v>
      </c>
      <c r="F43" s="93" t="s">
        <v>533</v>
      </c>
      <c r="G43" s="93" t="s">
        <v>553</v>
      </c>
      <c r="H43" s="93" t="s">
        <v>535</v>
      </c>
      <c r="I43" s="93" t="s">
        <v>536</v>
      </c>
      <c r="J43" s="92" t="s">
        <v>537</v>
      </c>
      <c r="K43" s="92" t="s">
        <v>562</v>
      </c>
      <c r="L43" s="95" t="s">
        <v>539</v>
      </c>
      <c r="M43" s="116" t="s">
        <v>559</v>
      </c>
      <c r="N43" s="93" t="s">
        <v>560</v>
      </c>
      <c r="O43" s="93" t="s">
        <v>541</v>
      </c>
      <c r="P43" s="94" t="s">
        <v>542</v>
      </c>
      <c r="Q43" s="229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37"/>
      <c r="AK43" s="37"/>
      <c r="AL43" s="37"/>
    </row>
    <row r="44" spans="1:38" ht="12.75" customHeight="1">
      <c r="A44" s="284"/>
      <c r="B44" s="285"/>
      <c r="C44" s="286"/>
      <c r="D44" s="286"/>
      <c r="E44" s="284"/>
      <c r="F44" s="284"/>
      <c r="G44" s="284"/>
      <c r="H44" s="284"/>
      <c r="I44" s="287"/>
      <c r="J44" s="287"/>
      <c r="K44" s="284"/>
      <c r="L44" s="288"/>
      <c r="M44" s="289"/>
      <c r="N44" s="284"/>
      <c r="O44" s="287"/>
      <c r="P44" s="285"/>
      <c r="Q44" s="226"/>
      <c r="R44" s="54"/>
      <c r="S44" s="54"/>
      <c r="T44" s="37"/>
      <c r="U44" s="54"/>
      <c r="V44" s="37"/>
      <c r="W44" s="54"/>
      <c r="X44" s="37"/>
      <c r="Y44" s="54"/>
      <c r="Z44" s="37"/>
      <c r="AA44" s="54"/>
      <c r="AB44" s="37"/>
      <c r="AC44" s="54"/>
      <c r="AD44" s="37"/>
      <c r="AE44" s="54"/>
      <c r="AF44" s="37"/>
      <c r="AG44" s="119"/>
      <c r="AH44" s="117"/>
      <c r="AI44" s="117"/>
      <c r="AJ44" s="118"/>
      <c r="AK44" s="118"/>
      <c r="AL44" s="118"/>
    </row>
    <row r="45" spans="1:38" s="243" customFormat="1" ht="12.75" customHeight="1">
      <c r="A45" s="284"/>
      <c r="B45" s="285"/>
      <c r="C45" s="286"/>
      <c r="D45" s="286"/>
      <c r="E45" s="284"/>
      <c r="F45" s="284"/>
      <c r="G45" s="284"/>
      <c r="H45" s="284"/>
      <c r="I45" s="287"/>
      <c r="J45" s="287"/>
      <c r="K45" s="284"/>
      <c r="L45" s="288"/>
      <c r="M45" s="289"/>
      <c r="N45" s="284"/>
      <c r="O45" s="287"/>
      <c r="P45" s="285"/>
      <c r="Q45" s="239"/>
      <c r="R45" s="54"/>
      <c r="S45" s="54"/>
      <c r="T45" s="37"/>
      <c r="U45" s="54"/>
      <c r="V45" s="37"/>
      <c r="W45" s="54"/>
      <c r="X45" s="37"/>
      <c r="Y45" s="54"/>
      <c r="Z45" s="37"/>
      <c r="AA45" s="54"/>
      <c r="AB45" s="37"/>
      <c r="AC45" s="54"/>
      <c r="AD45" s="37"/>
      <c r="AE45" s="54"/>
      <c r="AF45" s="37"/>
      <c r="AG45" s="242"/>
      <c r="AH45" s="240"/>
      <c r="AI45" s="240"/>
      <c r="AJ45" s="241"/>
      <c r="AK45" s="241"/>
      <c r="AL45" s="241"/>
    </row>
    <row r="46" spans="1:38" ht="38.25" customHeight="1">
      <c r="A46" s="91" t="s">
        <v>567</v>
      </c>
      <c r="B46" s="124"/>
      <c r="C46" s="124"/>
      <c r="D46" s="125"/>
      <c r="E46" s="109"/>
      <c r="F46" s="6"/>
      <c r="G46" s="6"/>
      <c r="H46" s="110"/>
      <c r="I46" s="126"/>
      <c r="J46" s="1"/>
      <c r="K46" s="6"/>
      <c r="L46" s="6"/>
      <c r="M46" s="6"/>
      <c r="N46" s="1"/>
      <c r="O46" s="1"/>
      <c r="R46" s="54"/>
      <c r="S46" s="54"/>
      <c r="T46" s="37"/>
      <c r="U46" s="54"/>
      <c r="V46" s="37"/>
      <c r="W46" s="54"/>
      <c r="X46" s="37"/>
      <c r="Y46" s="54"/>
      <c r="Z46" s="37"/>
      <c r="AA46" s="54"/>
      <c r="AB46" s="37"/>
      <c r="AC46" s="54"/>
      <c r="AD46" s="37"/>
      <c r="AE46" s="54"/>
      <c r="AF46" s="37"/>
      <c r="AG46" s="1"/>
      <c r="AH46" s="1"/>
      <c r="AI46" s="1"/>
      <c r="AJ46" s="6"/>
      <c r="AK46" s="1"/>
    </row>
    <row r="47" spans="1:38" ht="39.6">
      <c r="A47" s="92" t="s">
        <v>16</v>
      </c>
      <c r="B47" s="93" t="s">
        <v>520</v>
      </c>
      <c r="C47" s="93"/>
      <c r="D47" s="94" t="s">
        <v>531</v>
      </c>
      <c r="E47" s="93" t="s">
        <v>532</v>
      </c>
      <c r="F47" s="93" t="s">
        <v>533</v>
      </c>
      <c r="G47" s="93" t="s">
        <v>534</v>
      </c>
      <c r="H47" s="93" t="s">
        <v>535</v>
      </c>
      <c r="I47" s="93" t="s">
        <v>536</v>
      </c>
      <c r="J47" s="92" t="s">
        <v>537</v>
      </c>
      <c r="K47" s="113" t="s">
        <v>554</v>
      </c>
      <c r="L47" s="114" t="s">
        <v>539</v>
      </c>
      <c r="M47" s="95" t="s">
        <v>540</v>
      </c>
      <c r="N47" s="93" t="s">
        <v>541</v>
      </c>
      <c r="O47" s="94" t="s">
        <v>542</v>
      </c>
      <c r="P47" s="193" t="s">
        <v>543</v>
      </c>
      <c r="Q47" s="195" t="s">
        <v>811</v>
      </c>
      <c r="R47" s="54"/>
      <c r="S47" s="54"/>
      <c r="T47" s="37"/>
      <c r="U47" s="54"/>
      <c r="V47" s="37"/>
      <c r="W47" s="54"/>
      <c r="X47" s="37"/>
      <c r="Y47" s="54"/>
      <c r="Z47" s="37"/>
      <c r="AA47" s="54"/>
      <c r="AB47" s="37"/>
      <c r="AC47" s="54"/>
      <c r="AD47" s="37"/>
      <c r="AE47" s="54"/>
      <c r="AF47" s="37"/>
      <c r="AG47" s="37"/>
      <c r="AH47" s="37"/>
      <c r="AI47" s="37"/>
      <c r="AJ47" s="37"/>
      <c r="AK47" s="37"/>
      <c r="AL47" s="37"/>
    </row>
    <row r="48" spans="1:38" ht="12.75" customHeight="1">
      <c r="A48" s="183">
        <v>1</v>
      </c>
      <c r="B48" s="184">
        <v>45356</v>
      </c>
      <c r="C48" s="227"/>
      <c r="D48" s="227" t="s">
        <v>294</v>
      </c>
      <c r="E48" s="183" t="s">
        <v>843</v>
      </c>
      <c r="F48" s="183">
        <v>38.94</v>
      </c>
      <c r="G48" s="183">
        <v>34.64</v>
      </c>
      <c r="H48" s="183"/>
      <c r="I48" s="183" t="s">
        <v>881</v>
      </c>
      <c r="J48" s="183" t="s">
        <v>545</v>
      </c>
      <c r="K48" s="183"/>
      <c r="L48" s="245"/>
      <c r="M48" s="246"/>
      <c r="N48" s="183"/>
      <c r="O48" s="231"/>
      <c r="P48" s="186">
        <f>VLOOKUP(D48,'MidCap Intra'!$B$11:$C$571,2,0)</f>
        <v>37.71</v>
      </c>
      <c r="Q48" s="244"/>
      <c r="R48" s="54" t="s">
        <v>844</v>
      </c>
      <c r="S48" s="54"/>
      <c r="T48" s="37"/>
      <c r="U48" s="54"/>
      <c r="V48" s="37"/>
      <c r="W48" s="54"/>
      <c r="X48" s="37"/>
      <c r="Y48" s="54"/>
      <c r="Z48" s="37"/>
      <c r="AA48" s="54"/>
      <c r="AB48" s="37"/>
      <c r="AC48" s="54"/>
      <c r="AD48" s="37"/>
      <c r="AE48" s="54"/>
      <c r="AF48" s="37"/>
    </row>
    <row r="49" spans="1:32" ht="12.75" customHeight="1">
      <c r="A49" s="183">
        <v>2</v>
      </c>
      <c r="B49" s="184">
        <v>45498</v>
      </c>
      <c r="C49" s="227"/>
      <c r="D49" s="227" t="s">
        <v>474</v>
      </c>
      <c r="E49" s="183" t="s">
        <v>544</v>
      </c>
      <c r="F49" s="183" t="s">
        <v>902</v>
      </c>
      <c r="G49" s="183">
        <v>3600</v>
      </c>
      <c r="H49" s="183"/>
      <c r="I49" s="183" t="s">
        <v>903</v>
      </c>
      <c r="J49" s="183" t="s">
        <v>545</v>
      </c>
      <c r="K49" s="183"/>
      <c r="L49" s="245"/>
      <c r="M49" s="246"/>
      <c r="N49" s="183"/>
      <c r="O49" s="231"/>
      <c r="P49" s="186">
        <f>VLOOKUP(D49,'MidCap Intra'!$B$11:$C$571,2,0)</f>
        <v>3820.25</v>
      </c>
      <c r="Q49" s="244"/>
      <c r="R49" s="54" t="s">
        <v>844</v>
      </c>
      <c r="S49" s="54"/>
      <c r="T49" s="37"/>
      <c r="U49" s="54"/>
      <c r="V49" s="37"/>
      <c r="W49" s="54"/>
      <c r="X49" s="37"/>
      <c r="Y49" s="54"/>
      <c r="Z49" s="37"/>
      <c r="AA49" s="54"/>
      <c r="AB49" s="37"/>
      <c r="AC49" s="54"/>
      <c r="AD49" s="37"/>
      <c r="AE49" s="54"/>
      <c r="AF49" s="37"/>
    </row>
    <row r="50" spans="1:32" ht="12.75" customHeight="1">
      <c r="A50" s="183"/>
      <c r="B50" s="184"/>
      <c r="C50" s="227"/>
      <c r="D50" s="227"/>
      <c r="E50" s="183"/>
      <c r="F50" s="183"/>
      <c r="G50" s="183"/>
      <c r="H50" s="183"/>
      <c r="I50" s="183"/>
      <c r="J50" s="183"/>
      <c r="K50" s="183"/>
      <c r="L50" s="245"/>
      <c r="M50" s="246"/>
      <c r="N50" s="183"/>
      <c r="O50" s="231"/>
      <c r="P50" s="186"/>
      <c r="Q50" s="244"/>
      <c r="R50" s="54"/>
      <c r="S50" s="54"/>
      <c r="T50" s="37"/>
      <c r="U50" s="54"/>
      <c r="V50" s="37"/>
      <c r="W50" s="54"/>
      <c r="X50" s="37"/>
      <c r="Y50" s="54"/>
      <c r="Z50" s="37"/>
      <c r="AA50" s="54"/>
      <c r="AB50" s="37"/>
      <c r="AC50" s="54"/>
      <c r="AD50" s="37"/>
      <c r="AE50" s="54"/>
      <c r="AF50" s="37"/>
    </row>
    <row r="51" spans="1:32" ht="12.75" customHeight="1">
      <c r="A51" s="183"/>
      <c r="B51" s="184"/>
      <c r="C51" s="227"/>
      <c r="D51" s="227"/>
      <c r="E51" s="183"/>
      <c r="F51" s="183"/>
      <c r="G51" s="183"/>
      <c r="H51" s="183"/>
      <c r="I51" s="183"/>
      <c r="J51" s="183"/>
      <c r="K51" s="183"/>
      <c r="L51" s="245"/>
      <c r="M51" s="246"/>
      <c r="N51" s="183"/>
      <c r="O51" s="231"/>
      <c r="P51" s="184"/>
      <c r="Q51" s="244"/>
      <c r="R51" s="54"/>
      <c r="S51" s="54"/>
      <c r="T51" s="37"/>
      <c r="U51" s="54"/>
      <c r="V51" s="37"/>
      <c r="W51" s="54"/>
      <c r="X51" s="37"/>
      <c r="Y51" s="54"/>
      <c r="Z51" s="37"/>
      <c r="AA51" s="54"/>
      <c r="AB51" s="37"/>
      <c r="AC51" s="54"/>
      <c r="AD51" s="37"/>
      <c r="AE51" s="54"/>
      <c r="AF51" s="37"/>
    </row>
    <row r="52" spans="1:32" ht="12.75" customHeight="1">
      <c r="A52" s="103" t="s">
        <v>547</v>
      </c>
      <c r="B52" s="103"/>
      <c r="C52" s="103"/>
      <c r="D52" s="54"/>
      <c r="E52" s="37"/>
      <c r="F52" s="108" t="s">
        <v>549</v>
      </c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37"/>
      <c r="U52" s="54"/>
      <c r="V52" s="37"/>
      <c r="W52" s="54"/>
      <c r="X52" s="37"/>
      <c r="Y52" s="54"/>
      <c r="Z52" s="37"/>
      <c r="AA52" s="54"/>
      <c r="AB52" s="37"/>
      <c r="AC52" s="54"/>
      <c r="AD52" s="37"/>
      <c r="AE52" s="54"/>
      <c r="AF52" s="37"/>
    </row>
    <row r="53" spans="1:32" ht="12.75" customHeight="1">
      <c r="A53" s="107" t="s">
        <v>548</v>
      </c>
      <c r="B53" s="103"/>
      <c r="C53" s="103"/>
      <c r="D53" s="54"/>
      <c r="E53" s="37"/>
      <c r="F53" s="108" t="s">
        <v>552</v>
      </c>
      <c r="G53" s="54"/>
      <c r="H53" s="54" t="s">
        <v>569</v>
      </c>
      <c r="I53" s="54"/>
      <c r="J53" s="54"/>
      <c r="K53" s="54"/>
      <c r="L53" s="54"/>
      <c r="M53" s="54"/>
      <c r="N53" s="54"/>
      <c r="O53" s="54"/>
      <c r="P53" s="54"/>
      <c r="Q53" s="54"/>
      <c r="R53" s="54"/>
      <c r="S53" s="54"/>
      <c r="T53" s="37"/>
      <c r="U53" s="54"/>
      <c r="V53" s="37"/>
      <c r="W53" s="54"/>
      <c r="X53" s="37"/>
      <c r="Y53" s="54"/>
      <c r="Z53" s="37"/>
      <c r="AA53" s="54"/>
      <c r="AB53" s="37"/>
      <c r="AC53" s="54"/>
      <c r="AD53" s="37"/>
      <c r="AE53" s="54"/>
      <c r="AF53" s="37"/>
    </row>
    <row r="54" spans="1:32" ht="12.75" customHeight="1">
      <c r="A54" s="54"/>
      <c r="B54" s="54"/>
      <c r="C54" s="103"/>
      <c r="D54" s="54"/>
      <c r="E54" s="37"/>
      <c r="F54" s="108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4"/>
      <c r="S54" s="54"/>
      <c r="T54" s="37"/>
      <c r="U54" s="54"/>
      <c r="V54" s="37"/>
      <c r="W54" s="54"/>
      <c r="X54" s="37"/>
      <c r="Y54" s="54"/>
      <c r="Z54" s="37"/>
      <c r="AA54" s="54"/>
      <c r="AB54" s="37"/>
      <c r="AC54" s="54"/>
      <c r="AD54" s="37"/>
      <c r="AE54" s="54"/>
      <c r="AF54" s="37"/>
    </row>
    <row r="55" spans="1:32" ht="12.75" customHeight="1">
      <c r="A55" s="54"/>
      <c r="B55" s="54"/>
      <c r="C55" s="103"/>
      <c r="D55" s="54"/>
      <c r="E55" s="37"/>
      <c r="F55" s="108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/>
      <c r="T55" s="37"/>
      <c r="U55" s="54"/>
      <c r="V55" s="37"/>
      <c r="W55" s="54"/>
      <c r="X55" s="37"/>
      <c r="Y55" s="54"/>
      <c r="Z55" s="37"/>
      <c r="AA55" s="54"/>
      <c r="AB55" s="37"/>
      <c r="AC55" s="54"/>
      <c r="AD55" s="37"/>
    </row>
    <row r="56" spans="1:32" ht="12.75" customHeight="1">
      <c r="A56" s="54"/>
      <c r="B56" s="54"/>
      <c r="C56" s="103"/>
      <c r="D56" s="54"/>
      <c r="E56" s="37"/>
      <c r="F56" s="108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37"/>
      <c r="U56" s="54"/>
      <c r="V56" s="37"/>
      <c r="W56" s="54"/>
      <c r="X56" s="37"/>
      <c r="Y56" s="54"/>
      <c r="Z56" s="37"/>
      <c r="AA56" s="54"/>
      <c r="AB56" s="37"/>
      <c r="AC56" s="54"/>
      <c r="AD56" s="37"/>
    </row>
    <row r="57" spans="1:32" ht="12.75" customHeight="1">
      <c r="A57" s="54"/>
      <c r="B57" s="54"/>
      <c r="C57" s="103"/>
      <c r="D57" s="54"/>
      <c r="E57" s="37"/>
      <c r="F57" s="108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/>
      <c r="T57" s="37"/>
      <c r="U57" s="54"/>
      <c r="V57" s="37"/>
      <c r="W57" s="54"/>
      <c r="X57" s="37"/>
      <c r="Y57" s="54"/>
      <c r="Z57" s="37"/>
      <c r="AA57" s="54"/>
      <c r="AB57" s="37"/>
      <c r="AC57" s="54"/>
      <c r="AD57" s="37"/>
    </row>
    <row r="58" spans="1:32" ht="12.75" customHeight="1">
      <c r="A58" s="54"/>
      <c r="B58" s="54"/>
      <c r="C58" s="103"/>
      <c r="D58" s="54"/>
      <c r="E58" s="37"/>
      <c r="F58" s="108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4"/>
      <c r="S58" s="54"/>
      <c r="T58" s="37"/>
      <c r="U58" s="54"/>
      <c r="V58" s="37"/>
      <c r="W58" s="54"/>
      <c r="X58" s="37"/>
      <c r="Y58" s="54"/>
      <c r="Z58" s="37"/>
      <c r="AA58" s="54"/>
      <c r="AB58" s="37"/>
      <c r="AC58" s="54"/>
      <c r="AD58" s="37"/>
    </row>
    <row r="59" spans="1:32" ht="12.75" customHeight="1">
      <c r="A59" s="54"/>
      <c r="B59" s="54"/>
      <c r="C59" s="103"/>
      <c r="D59" s="54"/>
      <c r="E59" s="37"/>
      <c r="F59" s="108"/>
      <c r="G59" s="54"/>
      <c r="H59" s="37"/>
      <c r="I59" s="54"/>
      <c r="J59" s="54"/>
      <c r="K59" s="54"/>
      <c r="L59" s="54"/>
      <c r="M59" s="54"/>
      <c r="N59" s="54"/>
      <c r="O59" s="54"/>
      <c r="P59" s="54"/>
      <c r="Q59" s="54"/>
      <c r="S59" s="54"/>
      <c r="T59" s="37"/>
      <c r="U59" s="54"/>
      <c r="V59" s="37"/>
      <c r="W59" s="54"/>
      <c r="X59" s="37"/>
      <c r="Y59" s="54"/>
      <c r="Z59" s="37"/>
      <c r="AA59" s="54"/>
      <c r="AB59" s="37"/>
      <c r="AC59" s="54"/>
      <c r="AD59" s="37"/>
    </row>
    <row r="60" spans="1:32" ht="12.75" customHeight="1">
      <c r="A60" s="54"/>
      <c r="B60" s="54"/>
      <c r="C60" s="103"/>
      <c r="D60" s="54"/>
      <c r="E60" s="37"/>
      <c r="F60" s="108"/>
      <c r="G60" s="54"/>
      <c r="H60" s="37"/>
      <c r="I60" s="54"/>
      <c r="J60" s="54"/>
      <c r="K60" s="54"/>
      <c r="L60" s="54"/>
      <c r="M60" s="54"/>
      <c r="N60" s="54"/>
      <c r="O60" s="54"/>
      <c r="P60" s="54"/>
      <c r="Q60" s="54"/>
      <c r="S60" s="54"/>
      <c r="T60" s="37"/>
      <c r="U60" s="54"/>
      <c r="V60" s="37"/>
      <c r="W60" s="54"/>
      <c r="X60" s="37"/>
      <c r="Y60" s="54"/>
      <c r="Z60" s="37"/>
      <c r="AA60" s="54"/>
      <c r="AB60" s="37"/>
      <c r="AC60" s="54"/>
      <c r="AD60" s="37"/>
    </row>
    <row r="61" spans="1:32" ht="12.75" customHeight="1">
      <c r="A61" s="54"/>
      <c r="B61" s="54"/>
      <c r="C61" s="97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S61" s="54"/>
      <c r="T61" s="37"/>
      <c r="U61" s="54"/>
      <c r="V61" s="37"/>
      <c r="W61" s="54"/>
      <c r="X61" s="37"/>
      <c r="Y61" s="54"/>
      <c r="Z61" s="37"/>
      <c r="AA61" s="54"/>
      <c r="AB61" s="37"/>
      <c r="AC61" s="54"/>
      <c r="AD61" s="37"/>
    </row>
    <row r="62" spans="1:32" ht="38.25" customHeight="1">
      <c r="A62" s="37"/>
      <c r="B62" s="127" t="s">
        <v>570</v>
      </c>
      <c r="C62" s="127"/>
      <c r="D62" s="54"/>
      <c r="E62" s="127"/>
      <c r="F62" s="6"/>
      <c r="G62" s="6"/>
      <c r="H62" s="111"/>
      <c r="I62" s="6"/>
      <c r="J62" s="111"/>
      <c r="K62" s="112"/>
      <c r="L62" s="6"/>
      <c r="M62" s="6"/>
      <c r="N62" s="1"/>
      <c r="O62" s="54"/>
      <c r="P62" s="54"/>
      <c r="Q62" s="198"/>
      <c r="R62" s="54"/>
      <c r="S62" s="54"/>
      <c r="T62" s="37"/>
      <c r="U62" s="54"/>
      <c r="V62" s="37"/>
      <c r="W62" s="54"/>
      <c r="X62" s="37"/>
      <c r="Y62" s="54"/>
      <c r="Z62" s="37"/>
      <c r="AA62" s="54"/>
      <c r="AB62" s="37"/>
      <c r="AC62" s="54"/>
      <c r="AD62" s="37"/>
    </row>
    <row r="63" spans="1:32" ht="12.75" customHeight="1">
      <c r="A63" s="92" t="s">
        <v>16</v>
      </c>
      <c r="B63" s="93" t="s">
        <v>520</v>
      </c>
      <c r="C63" s="93"/>
      <c r="D63" s="94" t="s">
        <v>531</v>
      </c>
      <c r="E63" s="93" t="s">
        <v>532</v>
      </c>
      <c r="F63" s="93" t="s">
        <v>533</v>
      </c>
      <c r="G63" s="93" t="s">
        <v>571</v>
      </c>
      <c r="H63" s="93" t="s">
        <v>572</v>
      </c>
      <c r="I63" s="93" t="s">
        <v>536</v>
      </c>
      <c r="J63" s="128" t="s">
        <v>537</v>
      </c>
      <c r="K63" s="93" t="s">
        <v>538</v>
      </c>
      <c r="L63" s="93" t="s">
        <v>573</v>
      </c>
      <c r="M63" s="93" t="s">
        <v>541</v>
      </c>
      <c r="N63" s="94" t="s">
        <v>542</v>
      </c>
      <c r="O63" s="54"/>
      <c r="P63" s="54"/>
      <c r="Q63" s="198"/>
      <c r="R63" s="54"/>
      <c r="S63" s="54"/>
      <c r="T63" s="37"/>
      <c r="U63" s="54"/>
      <c r="V63" s="37"/>
      <c r="W63" s="54"/>
      <c r="X63" s="37"/>
      <c r="Y63" s="54"/>
      <c r="Z63" s="37"/>
      <c r="AA63" s="54"/>
      <c r="AB63" s="37"/>
      <c r="AC63" s="54"/>
      <c r="AD63" s="37"/>
    </row>
    <row r="64" spans="1:32" ht="12.75" customHeight="1">
      <c r="A64" s="129">
        <v>1</v>
      </c>
      <c r="B64" s="130">
        <v>41579</v>
      </c>
      <c r="C64" s="130"/>
      <c r="D64" s="131" t="s">
        <v>574</v>
      </c>
      <c r="E64" s="132" t="s">
        <v>544</v>
      </c>
      <c r="F64" s="133">
        <v>82</v>
      </c>
      <c r="G64" s="132" t="s">
        <v>575</v>
      </c>
      <c r="H64" s="132">
        <v>100</v>
      </c>
      <c r="I64" s="134">
        <v>100</v>
      </c>
      <c r="J64" s="135" t="s">
        <v>576</v>
      </c>
      <c r="K64" s="136">
        <f t="shared" ref="K64:K95" si="18">H64-F64</f>
        <v>18</v>
      </c>
      <c r="L64" s="137">
        <f t="shared" ref="L64:L95" si="19">K64/F64</f>
        <v>0.21951219512195122</v>
      </c>
      <c r="M64" s="132" t="s">
        <v>546</v>
      </c>
      <c r="N64" s="138">
        <v>42657</v>
      </c>
      <c r="O64" s="54"/>
      <c r="P64" s="54"/>
      <c r="Q64" s="198"/>
      <c r="R64" s="54"/>
      <c r="S64" s="54"/>
      <c r="T64" s="37"/>
      <c r="U64" s="54"/>
      <c r="V64" s="37"/>
      <c r="W64" s="54"/>
      <c r="X64" s="37"/>
      <c r="Y64" s="54"/>
      <c r="Z64" s="37"/>
      <c r="AA64" s="54"/>
      <c r="AB64" s="37"/>
      <c r="AC64" s="54"/>
      <c r="AD64" s="37"/>
    </row>
    <row r="65" spans="1:30" ht="12.75" customHeight="1">
      <c r="A65" s="129">
        <v>2</v>
      </c>
      <c r="B65" s="130">
        <v>41794</v>
      </c>
      <c r="C65" s="130"/>
      <c r="D65" s="131" t="s">
        <v>577</v>
      </c>
      <c r="E65" s="132" t="s">
        <v>555</v>
      </c>
      <c r="F65" s="133">
        <v>257</v>
      </c>
      <c r="G65" s="132" t="s">
        <v>575</v>
      </c>
      <c r="H65" s="132">
        <v>300</v>
      </c>
      <c r="I65" s="134">
        <v>300</v>
      </c>
      <c r="J65" s="135" t="s">
        <v>576</v>
      </c>
      <c r="K65" s="136">
        <f t="shared" si="18"/>
        <v>43</v>
      </c>
      <c r="L65" s="137">
        <f t="shared" si="19"/>
        <v>0.16731517509727625</v>
      </c>
      <c r="M65" s="132" t="s">
        <v>546</v>
      </c>
      <c r="N65" s="138">
        <v>41822</v>
      </c>
      <c r="O65" s="54"/>
      <c r="P65" s="54"/>
      <c r="Q65" s="198"/>
      <c r="R65" s="54"/>
      <c r="S65" s="54"/>
      <c r="T65" s="37"/>
      <c r="U65" s="54"/>
      <c r="V65" s="37"/>
      <c r="W65" s="54"/>
      <c r="X65" s="37"/>
      <c r="Y65" s="54"/>
      <c r="Z65" s="37"/>
      <c r="AA65" s="54"/>
      <c r="AB65" s="37"/>
      <c r="AC65" s="54"/>
      <c r="AD65" s="37"/>
    </row>
    <row r="66" spans="1:30" ht="12.75" customHeight="1">
      <c r="A66" s="129">
        <v>3</v>
      </c>
      <c r="B66" s="130">
        <v>41828</v>
      </c>
      <c r="C66" s="130"/>
      <c r="D66" s="131" t="s">
        <v>578</v>
      </c>
      <c r="E66" s="132" t="s">
        <v>555</v>
      </c>
      <c r="F66" s="133">
        <v>393</v>
      </c>
      <c r="G66" s="132" t="s">
        <v>575</v>
      </c>
      <c r="H66" s="132">
        <v>468</v>
      </c>
      <c r="I66" s="134">
        <v>468</v>
      </c>
      <c r="J66" s="135" t="s">
        <v>576</v>
      </c>
      <c r="K66" s="136">
        <f t="shared" si="18"/>
        <v>75</v>
      </c>
      <c r="L66" s="137">
        <f t="shared" si="19"/>
        <v>0.19083969465648856</v>
      </c>
      <c r="M66" s="132" t="s">
        <v>546</v>
      </c>
      <c r="N66" s="138">
        <v>41863</v>
      </c>
      <c r="O66" s="54"/>
      <c r="P66" s="54"/>
      <c r="Q66" s="198"/>
      <c r="R66" s="54"/>
      <c r="S66" s="54"/>
      <c r="T66" s="37"/>
      <c r="U66" s="54"/>
      <c r="V66" s="37"/>
      <c r="W66" s="54"/>
      <c r="X66" s="37"/>
      <c r="Y66" s="54"/>
      <c r="Z66" s="37"/>
      <c r="AA66" s="54"/>
      <c r="AB66" s="37"/>
      <c r="AC66" s="54"/>
      <c r="AD66" s="37"/>
    </row>
    <row r="67" spans="1:30" ht="12.75" customHeight="1">
      <c r="A67" s="129">
        <v>4</v>
      </c>
      <c r="B67" s="130">
        <v>41857</v>
      </c>
      <c r="C67" s="130"/>
      <c r="D67" s="131" t="s">
        <v>579</v>
      </c>
      <c r="E67" s="132" t="s">
        <v>555</v>
      </c>
      <c r="F67" s="133">
        <v>205</v>
      </c>
      <c r="G67" s="132" t="s">
        <v>575</v>
      </c>
      <c r="H67" s="132">
        <v>275</v>
      </c>
      <c r="I67" s="134">
        <v>250</v>
      </c>
      <c r="J67" s="135" t="s">
        <v>576</v>
      </c>
      <c r="K67" s="136">
        <f t="shared" si="18"/>
        <v>70</v>
      </c>
      <c r="L67" s="137">
        <f t="shared" si="19"/>
        <v>0.34146341463414637</v>
      </c>
      <c r="M67" s="132" t="s">
        <v>546</v>
      </c>
      <c r="N67" s="138">
        <v>41962</v>
      </c>
      <c r="O67" s="54"/>
      <c r="P67" s="54"/>
      <c r="Q67" s="198"/>
      <c r="R67" s="54"/>
      <c r="S67" s="54"/>
      <c r="T67" s="37"/>
      <c r="U67" s="54"/>
      <c r="V67" s="37"/>
      <c r="W67" s="54"/>
      <c r="X67" s="37"/>
      <c r="Y67" s="54"/>
      <c r="Z67" s="37"/>
      <c r="AA67" s="54"/>
      <c r="AB67" s="37"/>
      <c r="AC67" s="54"/>
      <c r="AD67" s="37"/>
    </row>
    <row r="68" spans="1:30" ht="12.75" customHeight="1">
      <c r="A68" s="129">
        <v>5</v>
      </c>
      <c r="B68" s="130">
        <v>41886</v>
      </c>
      <c r="C68" s="130"/>
      <c r="D68" s="131" t="s">
        <v>580</v>
      </c>
      <c r="E68" s="132" t="s">
        <v>555</v>
      </c>
      <c r="F68" s="133">
        <v>162</v>
      </c>
      <c r="G68" s="132" t="s">
        <v>575</v>
      </c>
      <c r="H68" s="132">
        <v>190</v>
      </c>
      <c r="I68" s="134">
        <v>190</v>
      </c>
      <c r="J68" s="135" t="s">
        <v>576</v>
      </c>
      <c r="K68" s="136">
        <f t="shared" si="18"/>
        <v>28</v>
      </c>
      <c r="L68" s="137">
        <f t="shared" si="19"/>
        <v>0.1728395061728395</v>
      </c>
      <c r="M68" s="132" t="s">
        <v>546</v>
      </c>
      <c r="N68" s="138">
        <v>42006</v>
      </c>
      <c r="O68" s="54"/>
      <c r="P68" s="54"/>
      <c r="Q68" s="198"/>
      <c r="R68" s="54"/>
      <c r="S68" s="54"/>
      <c r="T68" s="37"/>
      <c r="U68" s="54"/>
      <c r="V68" s="37"/>
      <c r="W68" s="54"/>
      <c r="X68" s="37"/>
      <c r="Y68" s="54"/>
      <c r="Z68" s="37"/>
      <c r="AA68" s="54"/>
      <c r="AB68" s="37"/>
      <c r="AC68" s="54"/>
      <c r="AD68" s="37"/>
    </row>
    <row r="69" spans="1:30" ht="12.75" customHeight="1">
      <c r="A69" s="129">
        <v>6</v>
      </c>
      <c r="B69" s="130">
        <v>41886</v>
      </c>
      <c r="C69" s="130"/>
      <c r="D69" s="131" t="s">
        <v>581</v>
      </c>
      <c r="E69" s="132" t="s">
        <v>555</v>
      </c>
      <c r="F69" s="133">
        <v>75</v>
      </c>
      <c r="G69" s="132" t="s">
        <v>575</v>
      </c>
      <c r="H69" s="132">
        <v>91.5</v>
      </c>
      <c r="I69" s="134" t="s">
        <v>568</v>
      </c>
      <c r="J69" s="135" t="s">
        <v>582</v>
      </c>
      <c r="K69" s="136">
        <f t="shared" si="18"/>
        <v>16.5</v>
      </c>
      <c r="L69" s="137">
        <f t="shared" si="19"/>
        <v>0.22</v>
      </c>
      <c r="M69" s="132" t="s">
        <v>546</v>
      </c>
      <c r="N69" s="138">
        <v>41954</v>
      </c>
      <c r="O69" s="54"/>
      <c r="P69" s="54"/>
      <c r="Q69" s="198"/>
      <c r="R69" s="54"/>
      <c r="S69" s="54"/>
      <c r="T69" s="37"/>
      <c r="U69" s="54"/>
      <c r="V69" s="37"/>
      <c r="W69" s="54"/>
      <c r="X69" s="37"/>
      <c r="Y69" s="54"/>
      <c r="Z69" s="37"/>
      <c r="AA69" s="54"/>
      <c r="AB69" s="37"/>
      <c r="AC69" s="54"/>
      <c r="AD69" s="37"/>
    </row>
    <row r="70" spans="1:30" ht="12.75" customHeight="1">
      <c r="A70" s="129">
        <v>7</v>
      </c>
      <c r="B70" s="130">
        <v>41913</v>
      </c>
      <c r="C70" s="130"/>
      <c r="D70" s="131" t="s">
        <v>583</v>
      </c>
      <c r="E70" s="132" t="s">
        <v>555</v>
      </c>
      <c r="F70" s="133">
        <v>850</v>
      </c>
      <c r="G70" s="132" t="s">
        <v>575</v>
      </c>
      <c r="H70" s="132">
        <v>982.5</v>
      </c>
      <c r="I70" s="134">
        <v>1050</v>
      </c>
      <c r="J70" s="135" t="s">
        <v>584</v>
      </c>
      <c r="K70" s="136">
        <f t="shared" si="18"/>
        <v>132.5</v>
      </c>
      <c r="L70" s="137">
        <f t="shared" si="19"/>
        <v>0.15588235294117647</v>
      </c>
      <c r="M70" s="132" t="s">
        <v>546</v>
      </c>
      <c r="N70" s="138">
        <v>42039</v>
      </c>
      <c r="O70" s="54"/>
      <c r="P70" s="54"/>
      <c r="Q70" s="198"/>
      <c r="R70" s="54"/>
      <c r="S70" s="54"/>
      <c r="T70" s="37"/>
      <c r="U70" s="54"/>
      <c r="V70" s="37"/>
      <c r="W70" s="54"/>
      <c r="X70" s="37"/>
      <c r="Y70" s="54"/>
      <c r="Z70" s="37"/>
      <c r="AA70" s="54"/>
      <c r="AB70" s="37"/>
      <c r="AC70" s="54"/>
      <c r="AD70" s="37"/>
    </row>
    <row r="71" spans="1:30" ht="12.75" customHeight="1">
      <c r="A71" s="129">
        <v>8</v>
      </c>
      <c r="B71" s="130">
        <v>41913</v>
      </c>
      <c r="C71" s="130"/>
      <c r="D71" s="131" t="s">
        <v>585</v>
      </c>
      <c r="E71" s="132" t="s">
        <v>555</v>
      </c>
      <c r="F71" s="133">
        <v>475</v>
      </c>
      <c r="G71" s="132" t="s">
        <v>575</v>
      </c>
      <c r="H71" s="132">
        <v>515</v>
      </c>
      <c r="I71" s="134">
        <v>600</v>
      </c>
      <c r="J71" s="135" t="s">
        <v>586</v>
      </c>
      <c r="K71" s="136">
        <f t="shared" si="18"/>
        <v>40</v>
      </c>
      <c r="L71" s="137">
        <f t="shared" si="19"/>
        <v>8.4210526315789472E-2</v>
      </c>
      <c r="M71" s="132" t="s">
        <v>546</v>
      </c>
      <c r="N71" s="138">
        <v>41939</v>
      </c>
      <c r="O71" s="54"/>
      <c r="P71" s="54"/>
      <c r="Q71" s="198"/>
      <c r="R71" s="54"/>
      <c r="S71" s="54"/>
      <c r="T71" s="37"/>
      <c r="U71" s="54"/>
      <c r="V71" s="37"/>
      <c r="W71" s="54"/>
      <c r="X71" s="37"/>
      <c r="Y71" s="54"/>
      <c r="Z71" s="37"/>
      <c r="AA71" s="54"/>
      <c r="AB71" s="37"/>
      <c r="AC71" s="54"/>
      <c r="AD71" s="37"/>
    </row>
    <row r="72" spans="1:30" ht="12.75" customHeight="1">
      <c r="A72" s="129">
        <v>9</v>
      </c>
      <c r="B72" s="130">
        <v>41913</v>
      </c>
      <c r="C72" s="130"/>
      <c r="D72" s="131" t="s">
        <v>587</v>
      </c>
      <c r="E72" s="132" t="s">
        <v>555</v>
      </c>
      <c r="F72" s="133">
        <v>86</v>
      </c>
      <c r="G72" s="132" t="s">
        <v>575</v>
      </c>
      <c r="H72" s="132">
        <v>99</v>
      </c>
      <c r="I72" s="134">
        <v>140</v>
      </c>
      <c r="J72" s="135" t="s">
        <v>588</v>
      </c>
      <c r="K72" s="136">
        <f t="shared" si="18"/>
        <v>13</v>
      </c>
      <c r="L72" s="137">
        <f t="shared" si="19"/>
        <v>0.15116279069767441</v>
      </c>
      <c r="M72" s="132" t="s">
        <v>546</v>
      </c>
      <c r="N72" s="138">
        <v>41939</v>
      </c>
      <c r="O72" s="54"/>
      <c r="P72" s="54"/>
      <c r="Q72" s="198"/>
      <c r="R72" s="54"/>
      <c r="S72" s="54"/>
      <c r="T72" s="37"/>
      <c r="U72" s="54"/>
      <c r="V72" s="37"/>
      <c r="W72" s="54"/>
      <c r="X72" s="37"/>
      <c r="Y72" s="54"/>
      <c r="Z72" s="37"/>
      <c r="AA72" s="54"/>
      <c r="AB72" s="37"/>
      <c r="AC72" s="54"/>
      <c r="AD72" s="37"/>
    </row>
    <row r="73" spans="1:30" ht="12.75" customHeight="1">
      <c r="A73" s="129">
        <v>10</v>
      </c>
      <c r="B73" s="130">
        <v>41926</v>
      </c>
      <c r="C73" s="130"/>
      <c r="D73" s="131" t="s">
        <v>589</v>
      </c>
      <c r="E73" s="132" t="s">
        <v>555</v>
      </c>
      <c r="F73" s="133">
        <v>496.6</v>
      </c>
      <c r="G73" s="132" t="s">
        <v>575</v>
      </c>
      <c r="H73" s="132">
        <v>621</v>
      </c>
      <c r="I73" s="134">
        <v>580</v>
      </c>
      <c r="J73" s="135" t="s">
        <v>576</v>
      </c>
      <c r="K73" s="136">
        <f t="shared" si="18"/>
        <v>124.39999999999998</v>
      </c>
      <c r="L73" s="137">
        <f t="shared" si="19"/>
        <v>0.25050342327829234</v>
      </c>
      <c r="M73" s="132" t="s">
        <v>546</v>
      </c>
      <c r="N73" s="138">
        <v>42605</v>
      </c>
      <c r="O73" s="54"/>
      <c r="P73" s="54"/>
      <c r="Q73" s="198"/>
      <c r="R73" s="54"/>
      <c r="S73" s="54"/>
      <c r="T73" s="37"/>
      <c r="U73" s="54"/>
      <c r="V73" s="37"/>
      <c r="W73" s="54"/>
      <c r="X73" s="37"/>
      <c r="Y73" s="54"/>
      <c r="Z73" s="37"/>
      <c r="AA73" s="54"/>
      <c r="AB73" s="37"/>
      <c r="AC73" s="54"/>
      <c r="AD73" s="37"/>
    </row>
    <row r="74" spans="1:30" ht="12.75" customHeight="1">
      <c r="A74" s="129">
        <v>11</v>
      </c>
      <c r="B74" s="130">
        <v>41926</v>
      </c>
      <c r="C74" s="130"/>
      <c r="D74" s="131" t="s">
        <v>590</v>
      </c>
      <c r="E74" s="132" t="s">
        <v>555</v>
      </c>
      <c r="F74" s="133">
        <v>2481.9</v>
      </c>
      <c r="G74" s="132" t="s">
        <v>575</v>
      </c>
      <c r="H74" s="132">
        <v>2840</v>
      </c>
      <c r="I74" s="134">
        <v>2870</v>
      </c>
      <c r="J74" s="135" t="s">
        <v>591</v>
      </c>
      <c r="K74" s="136">
        <f t="shared" si="18"/>
        <v>358.09999999999991</v>
      </c>
      <c r="L74" s="137">
        <f t="shared" si="19"/>
        <v>0.14428462065353154</v>
      </c>
      <c r="M74" s="132" t="s">
        <v>546</v>
      </c>
      <c r="N74" s="138">
        <v>42017</v>
      </c>
      <c r="O74" s="54"/>
      <c r="P74" s="54"/>
      <c r="Q74" s="198"/>
      <c r="R74" s="54"/>
      <c r="S74" s="54"/>
      <c r="T74" s="37"/>
      <c r="U74" s="54"/>
      <c r="V74" s="37"/>
      <c r="W74" s="54"/>
      <c r="X74" s="37"/>
      <c r="Y74" s="54"/>
      <c r="Z74" s="37"/>
      <c r="AA74" s="54"/>
      <c r="AB74" s="37"/>
      <c r="AC74" s="54"/>
      <c r="AD74" s="37"/>
    </row>
    <row r="75" spans="1:30" ht="12.75" customHeight="1">
      <c r="A75" s="129">
        <v>12</v>
      </c>
      <c r="B75" s="130">
        <v>41928</v>
      </c>
      <c r="C75" s="130"/>
      <c r="D75" s="131" t="s">
        <v>592</v>
      </c>
      <c r="E75" s="132" t="s">
        <v>555</v>
      </c>
      <c r="F75" s="133">
        <v>84.5</v>
      </c>
      <c r="G75" s="132" t="s">
        <v>575</v>
      </c>
      <c r="H75" s="132">
        <v>93</v>
      </c>
      <c r="I75" s="134">
        <v>110</v>
      </c>
      <c r="J75" s="135" t="s">
        <v>593</v>
      </c>
      <c r="K75" s="136">
        <f t="shared" si="18"/>
        <v>8.5</v>
      </c>
      <c r="L75" s="137">
        <f t="shared" si="19"/>
        <v>0.10059171597633136</v>
      </c>
      <c r="M75" s="132" t="s">
        <v>546</v>
      </c>
      <c r="N75" s="138">
        <v>41939</v>
      </c>
      <c r="O75" s="54"/>
      <c r="P75" s="54"/>
      <c r="Q75" s="198"/>
      <c r="R75" s="54"/>
      <c r="S75" s="54"/>
      <c r="T75" s="37"/>
      <c r="U75" s="54"/>
      <c r="V75" s="37"/>
      <c r="W75" s="54"/>
      <c r="X75" s="37"/>
      <c r="Y75" s="54"/>
      <c r="Z75" s="37"/>
      <c r="AA75" s="54"/>
      <c r="AB75" s="37"/>
      <c r="AC75" s="54"/>
      <c r="AD75" s="37"/>
    </row>
    <row r="76" spans="1:30" ht="12.75" customHeight="1">
      <c r="A76" s="129">
        <v>13</v>
      </c>
      <c r="B76" s="130">
        <v>41928</v>
      </c>
      <c r="C76" s="130"/>
      <c r="D76" s="131" t="s">
        <v>594</v>
      </c>
      <c r="E76" s="132" t="s">
        <v>555</v>
      </c>
      <c r="F76" s="133">
        <v>401</v>
      </c>
      <c r="G76" s="132" t="s">
        <v>575</v>
      </c>
      <c r="H76" s="132">
        <v>428</v>
      </c>
      <c r="I76" s="134">
        <v>450</v>
      </c>
      <c r="J76" s="135" t="s">
        <v>595</v>
      </c>
      <c r="K76" s="136">
        <f t="shared" si="18"/>
        <v>27</v>
      </c>
      <c r="L76" s="137">
        <f t="shared" si="19"/>
        <v>6.7331670822942641E-2</v>
      </c>
      <c r="M76" s="132" t="s">
        <v>546</v>
      </c>
      <c r="N76" s="138">
        <v>42020</v>
      </c>
      <c r="O76" s="54"/>
      <c r="P76" s="54"/>
      <c r="Q76" s="198"/>
      <c r="R76" s="54"/>
      <c r="S76" s="54"/>
      <c r="T76" s="37"/>
      <c r="U76" s="54"/>
      <c r="V76" s="37"/>
      <c r="W76" s="54"/>
      <c r="X76" s="37"/>
      <c r="Y76" s="54"/>
      <c r="Z76" s="37"/>
      <c r="AA76" s="54"/>
      <c r="AB76" s="37"/>
      <c r="AC76" s="54"/>
      <c r="AD76" s="37"/>
    </row>
    <row r="77" spans="1:30" ht="12.75" customHeight="1">
      <c r="A77" s="129">
        <v>14</v>
      </c>
      <c r="B77" s="130">
        <v>41928</v>
      </c>
      <c r="C77" s="130"/>
      <c r="D77" s="131" t="s">
        <v>596</v>
      </c>
      <c r="E77" s="132" t="s">
        <v>555</v>
      </c>
      <c r="F77" s="133">
        <v>101</v>
      </c>
      <c r="G77" s="132" t="s">
        <v>575</v>
      </c>
      <c r="H77" s="132">
        <v>112</v>
      </c>
      <c r="I77" s="134">
        <v>120</v>
      </c>
      <c r="J77" s="135" t="s">
        <v>597</v>
      </c>
      <c r="K77" s="136">
        <f t="shared" si="18"/>
        <v>11</v>
      </c>
      <c r="L77" s="137">
        <f t="shared" si="19"/>
        <v>0.10891089108910891</v>
      </c>
      <c r="M77" s="132" t="s">
        <v>546</v>
      </c>
      <c r="N77" s="138">
        <v>41939</v>
      </c>
      <c r="O77" s="54"/>
      <c r="P77" s="54"/>
      <c r="Q77" s="198"/>
      <c r="R77" s="54"/>
      <c r="S77" s="54"/>
      <c r="T77" s="37"/>
      <c r="U77" s="54"/>
      <c r="V77" s="37"/>
      <c r="W77" s="54"/>
      <c r="X77" s="37"/>
      <c r="Y77" s="54"/>
      <c r="Z77" s="37"/>
      <c r="AA77" s="54"/>
      <c r="AB77" s="37"/>
      <c r="AC77" s="54"/>
      <c r="AD77" s="37"/>
    </row>
    <row r="78" spans="1:30" ht="12.75" customHeight="1">
      <c r="A78" s="129">
        <v>15</v>
      </c>
      <c r="B78" s="130">
        <v>41954</v>
      </c>
      <c r="C78" s="130"/>
      <c r="D78" s="131" t="s">
        <v>598</v>
      </c>
      <c r="E78" s="132" t="s">
        <v>555</v>
      </c>
      <c r="F78" s="133">
        <v>59</v>
      </c>
      <c r="G78" s="132" t="s">
        <v>575</v>
      </c>
      <c r="H78" s="132">
        <v>76</v>
      </c>
      <c r="I78" s="134">
        <v>76</v>
      </c>
      <c r="J78" s="135" t="s">
        <v>576</v>
      </c>
      <c r="K78" s="136">
        <f t="shared" si="18"/>
        <v>17</v>
      </c>
      <c r="L78" s="137">
        <f t="shared" si="19"/>
        <v>0.28813559322033899</v>
      </c>
      <c r="M78" s="132" t="s">
        <v>546</v>
      </c>
      <c r="N78" s="138">
        <v>43032</v>
      </c>
      <c r="O78" s="54"/>
      <c r="P78" s="54"/>
      <c r="Q78" s="198"/>
      <c r="R78" s="54"/>
      <c r="S78" s="54"/>
      <c r="T78" s="37"/>
      <c r="U78" s="54"/>
      <c r="V78" s="37"/>
      <c r="W78" s="54"/>
      <c r="X78" s="37"/>
      <c r="Y78" s="54"/>
      <c r="Z78" s="37"/>
      <c r="AA78" s="54"/>
      <c r="AB78" s="37"/>
      <c r="AC78" s="54"/>
      <c r="AD78" s="37"/>
    </row>
    <row r="79" spans="1:30" ht="12.75" customHeight="1">
      <c r="A79" s="129">
        <v>16</v>
      </c>
      <c r="B79" s="130">
        <v>41954</v>
      </c>
      <c r="C79" s="130"/>
      <c r="D79" s="131" t="s">
        <v>587</v>
      </c>
      <c r="E79" s="132" t="s">
        <v>555</v>
      </c>
      <c r="F79" s="133">
        <v>99</v>
      </c>
      <c r="G79" s="132" t="s">
        <v>575</v>
      </c>
      <c r="H79" s="132">
        <v>120</v>
      </c>
      <c r="I79" s="134">
        <v>120</v>
      </c>
      <c r="J79" s="135" t="s">
        <v>564</v>
      </c>
      <c r="K79" s="136">
        <f t="shared" si="18"/>
        <v>21</v>
      </c>
      <c r="L79" s="137">
        <f t="shared" si="19"/>
        <v>0.21212121212121213</v>
      </c>
      <c r="M79" s="132" t="s">
        <v>546</v>
      </c>
      <c r="N79" s="138">
        <v>41960</v>
      </c>
      <c r="O79" s="54"/>
      <c r="P79" s="54"/>
      <c r="Q79" s="198"/>
      <c r="R79" s="54"/>
      <c r="S79" s="54"/>
      <c r="T79" s="37"/>
      <c r="U79" s="54"/>
      <c r="V79" s="37"/>
      <c r="W79" s="54"/>
      <c r="X79" s="37"/>
      <c r="Y79" s="54"/>
      <c r="Z79" s="37"/>
      <c r="AA79" s="54"/>
      <c r="AB79" s="37"/>
      <c r="AC79" s="54"/>
      <c r="AD79" s="37"/>
    </row>
    <row r="80" spans="1:30" ht="12.75" customHeight="1">
      <c r="A80" s="129">
        <v>17</v>
      </c>
      <c r="B80" s="130">
        <v>41956</v>
      </c>
      <c r="C80" s="130"/>
      <c r="D80" s="131" t="s">
        <v>599</v>
      </c>
      <c r="E80" s="132" t="s">
        <v>555</v>
      </c>
      <c r="F80" s="133">
        <v>22</v>
      </c>
      <c r="G80" s="132" t="s">
        <v>575</v>
      </c>
      <c r="H80" s="132">
        <v>33.549999999999997</v>
      </c>
      <c r="I80" s="134">
        <v>32</v>
      </c>
      <c r="J80" s="135" t="s">
        <v>600</v>
      </c>
      <c r="K80" s="136">
        <f t="shared" si="18"/>
        <v>11.549999999999997</v>
      </c>
      <c r="L80" s="137">
        <f t="shared" si="19"/>
        <v>0.52499999999999991</v>
      </c>
      <c r="M80" s="132" t="s">
        <v>546</v>
      </c>
      <c r="N80" s="138">
        <v>42188</v>
      </c>
      <c r="O80" s="54"/>
      <c r="P80" s="54"/>
      <c r="Q80" s="198"/>
      <c r="R80" s="54"/>
      <c r="S80" s="54"/>
      <c r="T80" s="37"/>
      <c r="U80" s="54"/>
      <c r="V80" s="37"/>
      <c r="W80" s="54"/>
      <c r="X80" s="37"/>
      <c r="Y80" s="54"/>
      <c r="Z80" s="37"/>
      <c r="AA80" s="54"/>
      <c r="AB80" s="37"/>
      <c r="AC80" s="54"/>
      <c r="AD80" s="37"/>
    </row>
    <row r="81" spans="1:30" ht="12.75" customHeight="1">
      <c r="A81" s="129">
        <v>18</v>
      </c>
      <c r="B81" s="130">
        <v>41976</v>
      </c>
      <c r="C81" s="130"/>
      <c r="D81" s="131" t="s">
        <v>601</v>
      </c>
      <c r="E81" s="132" t="s">
        <v>555</v>
      </c>
      <c r="F81" s="133">
        <v>440</v>
      </c>
      <c r="G81" s="132" t="s">
        <v>575</v>
      </c>
      <c r="H81" s="132">
        <v>520</v>
      </c>
      <c r="I81" s="134">
        <v>520</v>
      </c>
      <c r="J81" s="135" t="s">
        <v>602</v>
      </c>
      <c r="K81" s="136">
        <f t="shared" si="18"/>
        <v>80</v>
      </c>
      <c r="L81" s="137">
        <f t="shared" si="19"/>
        <v>0.18181818181818182</v>
      </c>
      <c r="M81" s="132" t="s">
        <v>546</v>
      </c>
      <c r="N81" s="138">
        <v>42208</v>
      </c>
      <c r="O81" s="54"/>
      <c r="P81" s="54"/>
      <c r="Q81" s="198"/>
      <c r="R81" s="54"/>
      <c r="S81" s="54"/>
      <c r="T81" s="37"/>
      <c r="U81" s="54"/>
      <c r="V81" s="37"/>
      <c r="W81" s="54"/>
      <c r="X81" s="37"/>
      <c r="Y81" s="54"/>
      <c r="Z81" s="37"/>
      <c r="AA81" s="54"/>
      <c r="AB81" s="37"/>
      <c r="AC81" s="54"/>
      <c r="AD81" s="37"/>
    </row>
    <row r="82" spans="1:30" ht="12.75" customHeight="1">
      <c r="A82" s="129">
        <v>19</v>
      </c>
      <c r="B82" s="130">
        <v>41976</v>
      </c>
      <c r="C82" s="130"/>
      <c r="D82" s="131" t="s">
        <v>603</v>
      </c>
      <c r="E82" s="132" t="s">
        <v>555</v>
      </c>
      <c r="F82" s="133">
        <v>360</v>
      </c>
      <c r="G82" s="132" t="s">
        <v>575</v>
      </c>
      <c r="H82" s="132">
        <v>427</v>
      </c>
      <c r="I82" s="134">
        <v>425</v>
      </c>
      <c r="J82" s="135" t="s">
        <v>604</v>
      </c>
      <c r="K82" s="136">
        <f t="shared" si="18"/>
        <v>67</v>
      </c>
      <c r="L82" s="137">
        <f t="shared" si="19"/>
        <v>0.18611111111111112</v>
      </c>
      <c r="M82" s="132" t="s">
        <v>546</v>
      </c>
      <c r="N82" s="138">
        <v>42058</v>
      </c>
      <c r="O82" s="54"/>
      <c r="P82" s="54"/>
      <c r="Q82" s="198"/>
      <c r="R82" s="54"/>
      <c r="S82" s="54"/>
      <c r="T82" s="37"/>
      <c r="U82" s="54"/>
      <c r="V82" s="37"/>
      <c r="W82" s="54"/>
      <c r="X82" s="37"/>
      <c r="Y82" s="54"/>
      <c r="Z82" s="37"/>
      <c r="AA82" s="54"/>
      <c r="AB82" s="37"/>
      <c r="AC82" s="54"/>
      <c r="AD82" s="37"/>
    </row>
    <row r="83" spans="1:30" ht="12.75" customHeight="1">
      <c r="A83" s="129">
        <v>20</v>
      </c>
      <c r="B83" s="130">
        <v>42012</v>
      </c>
      <c r="C83" s="130"/>
      <c r="D83" s="131" t="s">
        <v>605</v>
      </c>
      <c r="E83" s="132" t="s">
        <v>555</v>
      </c>
      <c r="F83" s="133">
        <v>360</v>
      </c>
      <c r="G83" s="132" t="s">
        <v>575</v>
      </c>
      <c r="H83" s="132">
        <v>455</v>
      </c>
      <c r="I83" s="134">
        <v>420</v>
      </c>
      <c r="J83" s="135" t="s">
        <v>606</v>
      </c>
      <c r="K83" s="136">
        <f t="shared" si="18"/>
        <v>95</v>
      </c>
      <c r="L83" s="137">
        <f t="shared" si="19"/>
        <v>0.2638888888888889</v>
      </c>
      <c r="M83" s="132" t="s">
        <v>546</v>
      </c>
      <c r="N83" s="138">
        <v>42024</v>
      </c>
      <c r="O83" s="54"/>
      <c r="P83" s="54"/>
      <c r="Q83" s="198"/>
      <c r="R83" s="54"/>
      <c r="S83" s="54"/>
      <c r="T83" s="37"/>
      <c r="U83" s="54"/>
      <c r="V83" s="37"/>
      <c r="W83" s="54"/>
      <c r="X83" s="37"/>
      <c r="Y83" s="54"/>
      <c r="Z83" s="37"/>
      <c r="AA83" s="54"/>
      <c r="AB83" s="37"/>
      <c r="AC83" s="54"/>
      <c r="AD83" s="37"/>
    </row>
    <row r="84" spans="1:30" ht="12.75" customHeight="1">
      <c r="A84" s="129">
        <v>21</v>
      </c>
      <c r="B84" s="130">
        <v>42012</v>
      </c>
      <c r="C84" s="130"/>
      <c r="D84" s="131" t="s">
        <v>607</v>
      </c>
      <c r="E84" s="132" t="s">
        <v>555</v>
      </c>
      <c r="F84" s="133">
        <v>130</v>
      </c>
      <c r="G84" s="132"/>
      <c r="H84" s="132">
        <v>175.5</v>
      </c>
      <c r="I84" s="134">
        <v>165</v>
      </c>
      <c r="J84" s="135" t="s">
        <v>608</v>
      </c>
      <c r="K84" s="136">
        <f t="shared" si="18"/>
        <v>45.5</v>
      </c>
      <c r="L84" s="137">
        <f t="shared" si="19"/>
        <v>0.35</v>
      </c>
      <c r="M84" s="132" t="s">
        <v>546</v>
      </c>
      <c r="N84" s="138">
        <v>43088</v>
      </c>
      <c r="O84" s="54"/>
      <c r="P84" s="54"/>
      <c r="Q84" s="198"/>
      <c r="R84" s="54"/>
      <c r="S84" s="54"/>
      <c r="T84" s="37"/>
      <c r="U84" s="54"/>
      <c r="V84" s="37"/>
      <c r="W84" s="54"/>
      <c r="X84" s="37"/>
      <c r="Y84" s="54"/>
      <c r="Z84" s="37"/>
      <c r="AA84" s="54"/>
      <c r="AB84" s="37"/>
      <c r="AC84" s="54"/>
      <c r="AD84" s="37"/>
    </row>
    <row r="85" spans="1:30" ht="12.75" customHeight="1">
      <c r="A85" s="129">
        <v>22</v>
      </c>
      <c r="B85" s="130">
        <v>42040</v>
      </c>
      <c r="C85" s="130"/>
      <c r="D85" s="131" t="s">
        <v>386</v>
      </c>
      <c r="E85" s="132" t="s">
        <v>544</v>
      </c>
      <c r="F85" s="133">
        <v>98</v>
      </c>
      <c r="G85" s="132"/>
      <c r="H85" s="132">
        <v>120</v>
      </c>
      <c r="I85" s="134">
        <v>120</v>
      </c>
      <c r="J85" s="135" t="s">
        <v>576</v>
      </c>
      <c r="K85" s="136">
        <f t="shared" si="18"/>
        <v>22</v>
      </c>
      <c r="L85" s="137">
        <f t="shared" si="19"/>
        <v>0.22448979591836735</v>
      </c>
      <c r="M85" s="132" t="s">
        <v>546</v>
      </c>
      <c r="N85" s="138">
        <v>42753</v>
      </c>
      <c r="O85" s="54"/>
      <c r="P85" s="54"/>
      <c r="Q85" s="198"/>
      <c r="R85" s="54"/>
      <c r="S85" s="54"/>
      <c r="T85" s="37"/>
      <c r="U85" s="54"/>
      <c r="V85" s="37"/>
      <c r="W85" s="54"/>
      <c r="X85" s="37"/>
      <c r="Y85" s="54"/>
      <c r="Z85" s="37"/>
      <c r="AA85" s="54"/>
      <c r="AB85" s="37"/>
      <c r="AC85" s="54"/>
      <c r="AD85" s="37"/>
    </row>
    <row r="86" spans="1:30" ht="12.75" customHeight="1">
      <c r="A86" s="129">
        <v>23</v>
      </c>
      <c r="B86" s="130">
        <v>42040</v>
      </c>
      <c r="C86" s="130"/>
      <c r="D86" s="131" t="s">
        <v>609</v>
      </c>
      <c r="E86" s="132" t="s">
        <v>544</v>
      </c>
      <c r="F86" s="133">
        <v>196</v>
      </c>
      <c r="G86" s="132"/>
      <c r="H86" s="132">
        <v>262</v>
      </c>
      <c r="I86" s="134">
        <v>255</v>
      </c>
      <c r="J86" s="135" t="s">
        <v>576</v>
      </c>
      <c r="K86" s="136">
        <f t="shared" si="18"/>
        <v>66</v>
      </c>
      <c r="L86" s="137">
        <f t="shared" si="19"/>
        <v>0.33673469387755101</v>
      </c>
      <c r="M86" s="132" t="s">
        <v>546</v>
      </c>
      <c r="N86" s="138">
        <v>42599</v>
      </c>
      <c r="O86" s="54"/>
      <c r="P86" s="54"/>
      <c r="Q86" s="198"/>
      <c r="R86" s="54"/>
      <c r="S86" s="54"/>
      <c r="T86" s="37"/>
      <c r="U86" s="54"/>
      <c r="V86" s="37"/>
      <c r="W86" s="54"/>
      <c r="X86" s="37"/>
      <c r="Y86" s="54"/>
      <c r="Z86" s="37"/>
      <c r="AA86" s="54"/>
      <c r="AB86" s="37"/>
      <c r="AC86" s="54"/>
      <c r="AD86" s="37"/>
    </row>
    <row r="87" spans="1:30" ht="12.75" customHeight="1">
      <c r="A87" s="139">
        <v>24</v>
      </c>
      <c r="B87" s="140">
        <v>42067</v>
      </c>
      <c r="C87" s="140"/>
      <c r="D87" s="141" t="s">
        <v>385</v>
      </c>
      <c r="E87" s="142" t="s">
        <v>544</v>
      </c>
      <c r="F87" s="143">
        <v>235</v>
      </c>
      <c r="G87" s="143"/>
      <c r="H87" s="144">
        <v>77</v>
      </c>
      <c r="I87" s="144" t="s">
        <v>610</v>
      </c>
      <c r="J87" s="145" t="s">
        <v>611</v>
      </c>
      <c r="K87" s="146">
        <f t="shared" si="18"/>
        <v>-158</v>
      </c>
      <c r="L87" s="147">
        <f t="shared" si="19"/>
        <v>-0.67234042553191486</v>
      </c>
      <c r="M87" s="143" t="s">
        <v>556</v>
      </c>
      <c r="N87" s="140">
        <v>43522</v>
      </c>
      <c r="O87" s="54"/>
      <c r="P87" s="54"/>
      <c r="Q87" s="198"/>
      <c r="R87" s="54"/>
      <c r="S87" s="54"/>
      <c r="T87" s="37"/>
      <c r="U87" s="54"/>
      <c r="V87" s="37"/>
      <c r="W87" s="54"/>
      <c r="X87" s="37"/>
      <c r="Y87" s="54"/>
      <c r="Z87" s="37"/>
      <c r="AA87" s="54"/>
      <c r="AB87" s="37"/>
      <c r="AC87" s="54"/>
      <c r="AD87" s="37"/>
    </row>
    <row r="88" spans="1:30" ht="12.75" customHeight="1">
      <c r="A88" s="129">
        <v>25</v>
      </c>
      <c r="B88" s="130">
        <v>42067</v>
      </c>
      <c r="C88" s="130"/>
      <c r="D88" s="131" t="s">
        <v>612</v>
      </c>
      <c r="E88" s="132" t="s">
        <v>544</v>
      </c>
      <c r="F88" s="133">
        <v>185</v>
      </c>
      <c r="G88" s="132"/>
      <c r="H88" s="132">
        <v>224</v>
      </c>
      <c r="I88" s="134" t="s">
        <v>613</v>
      </c>
      <c r="J88" s="135" t="s">
        <v>576</v>
      </c>
      <c r="K88" s="136">
        <f t="shared" si="18"/>
        <v>39</v>
      </c>
      <c r="L88" s="137">
        <f t="shared" si="19"/>
        <v>0.21081081081081082</v>
      </c>
      <c r="M88" s="132" t="s">
        <v>546</v>
      </c>
      <c r="N88" s="138">
        <v>42647</v>
      </c>
      <c r="O88" s="54"/>
      <c r="P88" s="54"/>
      <c r="Q88" s="198"/>
      <c r="R88" s="54"/>
      <c r="S88" s="54"/>
      <c r="T88" s="37"/>
      <c r="U88" s="54"/>
      <c r="V88" s="37"/>
      <c r="W88" s="54"/>
      <c r="X88" s="37"/>
      <c r="Y88" s="54"/>
      <c r="Z88" s="37"/>
      <c r="AA88" s="54"/>
      <c r="AB88" s="37"/>
      <c r="AC88" s="54"/>
      <c r="AD88" s="37"/>
    </row>
    <row r="89" spans="1:30" ht="12.75" customHeight="1">
      <c r="A89" s="139">
        <v>26</v>
      </c>
      <c r="B89" s="140">
        <v>42090</v>
      </c>
      <c r="C89" s="140"/>
      <c r="D89" s="148" t="s">
        <v>614</v>
      </c>
      <c r="E89" s="143" t="s">
        <v>544</v>
      </c>
      <c r="F89" s="143">
        <v>49.5</v>
      </c>
      <c r="G89" s="144"/>
      <c r="H89" s="144">
        <v>15.85</v>
      </c>
      <c r="I89" s="144">
        <v>67</v>
      </c>
      <c r="J89" s="145" t="s">
        <v>615</v>
      </c>
      <c r="K89" s="144">
        <f t="shared" si="18"/>
        <v>-33.65</v>
      </c>
      <c r="L89" s="149">
        <f t="shared" si="19"/>
        <v>-0.67979797979797973</v>
      </c>
      <c r="M89" s="143" t="s">
        <v>556</v>
      </c>
      <c r="N89" s="150">
        <v>43627</v>
      </c>
      <c r="O89" s="54"/>
      <c r="P89" s="54"/>
      <c r="Q89" s="198"/>
      <c r="R89" s="54"/>
      <c r="S89" s="54"/>
      <c r="T89" s="37"/>
      <c r="U89" s="54"/>
      <c r="V89" s="37"/>
      <c r="W89" s="54"/>
      <c r="X89" s="37"/>
      <c r="Y89" s="54"/>
      <c r="Z89" s="37"/>
      <c r="AA89" s="54"/>
      <c r="AB89" s="37"/>
      <c r="AC89" s="54"/>
      <c r="AD89" s="37"/>
    </row>
    <row r="90" spans="1:30" ht="12.75" customHeight="1">
      <c r="A90" s="129">
        <v>27</v>
      </c>
      <c r="B90" s="130">
        <v>42093</v>
      </c>
      <c r="C90" s="130"/>
      <c r="D90" s="131" t="s">
        <v>616</v>
      </c>
      <c r="E90" s="132" t="s">
        <v>544</v>
      </c>
      <c r="F90" s="133">
        <v>183.5</v>
      </c>
      <c r="G90" s="132"/>
      <c r="H90" s="132">
        <v>219</v>
      </c>
      <c r="I90" s="134">
        <v>218</v>
      </c>
      <c r="J90" s="135" t="s">
        <v>617</v>
      </c>
      <c r="K90" s="136">
        <f t="shared" si="18"/>
        <v>35.5</v>
      </c>
      <c r="L90" s="137">
        <f t="shared" si="19"/>
        <v>0.19346049046321526</v>
      </c>
      <c r="M90" s="132" t="s">
        <v>546</v>
      </c>
      <c r="N90" s="138">
        <v>42103</v>
      </c>
      <c r="O90" s="54"/>
      <c r="P90" s="54"/>
      <c r="Q90" s="198"/>
      <c r="R90" s="54"/>
      <c r="S90" s="54"/>
      <c r="T90" s="37"/>
      <c r="U90" s="54"/>
      <c r="V90" s="37"/>
      <c r="W90" s="54"/>
      <c r="X90" s="37"/>
      <c r="Y90" s="54"/>
      <c r="Z90" s="37"/>
      <c r="AA90" s="54"/>
      <c r="AB90" s="37"/>
      <c r="AC90" s="54"/>
      <c r="AD90" s="37"/>
    </row>
    <row r="91" spans="1:30" ht="12.75" customHeight="1">
      <c r="A91" s="129">
        <v>28</v>
      </c>
      <c r="B91" s="130">
        <v>42114</v>
      </c>
      <c r="C91" s="130"/>
      <c r="D91" s="131" t="s">
        <v>618</v>
      </c>
      <c r="E91" s="132" t="s">
        <v>544</v>
      </c>
      <c r="F91" s="133">
        <f>(227+237)/2</f>
        <v>232</v>
      </c>
      <c r="G91" s="132"/>
      <c r="H91" s="132">
        <v>298</v>
      </c>
      <c r="I91" s="134">
        <v>298</v>
      </c>
      <c r="J91" s="135" t="s">
        <v>576</v>
      </c>
      <c r="K91" s="136">
        <f t="shared" si="18"/>
        <v>66</v>
      </c>
      <c r="L91" s="137">
        <f t="shared" si="19"/>
        <v>0.28448275862068967</v>
      </c>
      <c r="M91" s="132" t="s">
        <v>546</v>
      </c>
      <c r="N91" s="138">
        <v>42823</v>
      </c>
      <c r="O91" s="54"/>
      <c r="P91" s="54"/>
      <c r="Q91" s="198"/>
      <c r="R91" s="54"/>
      <c r="S91" s="54"/>
      <c r="T91" s="37"/>
      <c r="U91" s="54"/>
      <c r="V91" s="37"/>
      <c r="W91" s="54"/>
      <c r="X91" s="37"/>
      <c r="Y91" s="54"/>
      <c r="Z91" s="37"/>
      <c r="AA91" s="54"/>
      <c r="AB91" s="37"/>
      <c r="AC91" s="54"/>
      <c r="AD91" s="37"/>
    </row>
    <row r="92" spans="1:30" ht="12.75" customHeight="1">
      <c r="A92" s="129">
        <v>29</v>
      </c>
      <c r="B92" s="130">
        <v>42128</v>
      </c>
      <c r="C92" s="130"/>
      <c r="D92" s="131" t="s">
        <v>619</v>
      </c>
      <c r="E92" s="132" t="s">
        <v>555</v>
      </c>
      <c r="F92" s="133">
        <v>385</v>
      </c>
      <c r="G92" s="132"/>
      <c r="H92" s="132">
        <f>212.5+331</f>
        <v>543.5</v>
      </c>
      <c r="I92" s="134">
        <v>510</v>
      </c>
      <c r="J92" s="135" t="s">
        <v>620</v>
      </c>
      <c r="K92" s="136">
        <f t="shared" si="18"/>
        <v>158.5</v>
      </c>
      <c r="L92" s="137">
        <f t="shared" si="19"/>
        <v>0.41168831168831171</v>
      </c>
      <c r="M92" s="132" t="s">
        <v>546</v>
      </c>
      <c r="N92" s="138">
        <v>42235</v>
      </c>
      <c r="O92" s="54"/>
      <c r="P92" s="54"/>
      <c r="Q92" s="198"/>
      <c r="R92" s="54"/>
      <c r="S92" s="54"/>
      <c r="T92" s="37"/>
      <c r="U92" s="54"/>
      <c r="V92" s="37"/>
      <c r="W92" s="54"/>
      <c r="X92" s="37"/>
      <c r="Y92" s="54"/>
      <c r="Z92" s="37"/>
      <c r="AA92" s="54"/>
      <c r="AB92" s="37"/>
      <c r="AC92" s="54"/>
      <c r="AD92" s="37"/>
    </row>
    <row r="93" spans="1:30" ht="12.75" customHeight="1">
      <c r="A93" s="129">
        <v>30</v>
      </c>
      <c r="B93" s="130">
        <v>42128</v>
      </c>
      <c r="C93" s="130"/>
      <c r="D93" s="131" t="s">
        <v>621</v>
      </c>
      <c r="E93" s="132" t="s">
        <v>555</v>
      </c>
      <c r="F93" s="133">
        <v>115.5</v>
      </c>
      <c r="G93" s="132"/>
      <c r="H93" s="132">
        <v>146</v>
      </c>
      <c r="I93" s="134">
        <v>142</v>
      </c>
      <c r="J93" s="135" t="s">
        <v>622</v>
      </c>
      <c r="K93" s="136">
        <f t="shared" si="18"/>
        <v>30.5</v>
      </c>
      <c r="L93" s="137">
        <f t="shared" si="19"/>
        <v>0.26406926406926406</v>
      </c>
      <c r="M93" s="132" t="s">
        <v>546</v>
      </c>
      <c r="N93" s="138">
        <v>42202</v>
      </c>
      <c r="O93" s="54"/>
      <c r="P93" s="54"/>
      <c r="Q93" s="198"/>
      <c r="R93" s="54"/>
      <c r="S93" s="54"/>
      <c r="T93" s="37"/>
      <c r="U93" s="54"/>
      <c r="V93" s="37"/>
      <c r="W93" s="54"/>
      <c r="X93" s="37"/>
      <c r="Y93" s="54"/>
      <c r="Z93" s="37"/>
      <c r="AA93" s="54"/>
      <c r="AB93" s="37"/>
      <c r="AC93" s="54"/>
      <c r="AD93" s="37"/>
    </row>
    <row r="94" spans="1:30" ht="12.75" customHeight="1">
      <c r="A94" s="129">
        <v>31</v>
      </c>
      <c r="B94" s="130">
        <v>42151</v>
      </c>
      <c r="C94" s="130"/>
      <c r="D94" s="131" t="s">
        <v>500</v>
      </c>
      <c r="E94" s="132" t="s">
        <v>555</v>
      </c>
      <c r="F94" s="133">
        <v>237.5</v>
      </c>
      <c r="G94" s="132"/>
      <c r="H94" s="132">
        <v>279.5</v>
      </c>
      <c r="I94" s="134">
        <v>278</v>
      </c>
      <c r="J94" s="135" t="s">
        <v>576</v>
      </c>
      <c r="K94" s="136">
        <f t="shared" si="18"/>
        <v>42</v>
      </c>
      <c r="L94" s="137">
        <f t="shared" si="19"/>
        <v>0.17684210526315788</v>
      </c>
      <c r="M94" s="132" t="s">
        <v>546</v>
      </c>
      <c r="N94" s="138">
        <v>42222</v>
      </c>
      <c r="O94" s="54"/>
      <c r="P94" s="54"/>
      <c r="Q94" s="198"/>
      <c r="R94" s="54"/>
      <c r="S94" s="54"/>
      <c r="T94" s="37"/>
      <c r="U94" s="54"/>
      <c r="V94" s="37"/>
      <c r="W94" s="54"/>
      <c r="X94" s="37"/>
      <c r="Y94" s="54"/>
      <c r="Z94" s="37"/>
      <c r="AA94" s="54"/>
      <c r="AB94" s="37"/>
      <c r="AC94" s="54"/>
      <c r="AD94" s="37"/>
    </row>
    <row r="95" spans="1:30" ht="12.75" customHeight="1">
      <c r="A95" s="129">
        <v>32</v>
      </c>
      <c r="B95" s="130">
        <v>42174</v>
      </c>
      <c r="C95" s="130"/>
      <c r="D95" s="131" t="s">
        <v>594</v>
      </c>
      <c r="E95" s="132" t="s">
        <v>544</v>
      </c>
      <c r="F95" s="133">
        <v>340</v>
      </c>
      <c r="G95" s="132"/>
      <c r="H95" s="132">
        <v>448</v>
      </c>
      <c r="I95" s="134">
        <v>448</v>
      </c>
      <c r="J95" s="135" t="s">
        <v>576</v>
      </c>
      <c r="K95" s="136">
        <f t="shared" si="18"/>
        <v>108</v>
      </c>
      <c r="L95" s="137">
        <f t="shared" si="19"/>
        <v>0.31764705882352939</v>
      </c>
      <c r="M95" s="132" t="s">
        <v>546</v>
      </c>
      <c r="N95" s="138">
        <v>43018</v>
      </c>
      <c r="O95" s="54"/>
      <c r="P95" s="54"/>
      <c r="Q95" s="198"/>
      <c r="R95" s="54"/>
      <c r="S95" s="54"/>
      <c r="T95" s="37"/>
      <c r="U95" s="54"/>
      <c r="V95" s="37"/>
      <c r="W95" s="54"/>
      <c r="X95" s="37"/>
      <c r="Y95" s="54"/>
      <c r="Z95" s="37"/>
      <c r="AA95" s="54"/>
      <c r="AB95" s="37"/>
      <c r="AC95" s="54"/>
      <c r="AD95" s="37"/>
    </row>
    <row r="96" spans="1:30" ht="12.75" customHeight="1">
      <c r="A96" s="129">
        <v>33</v>
      </c>
      <c r="B96" s="130">
        <v>42191</v>
      </c>
      <c r="C96" s="130"/>
      <c r="D96" s="131" t="s">
        <v>623</v>
      </c>
      <c r="E96" s="132" t="s">
        <v>544</v>
      </c>
      <c r="F96" s="133">
        <v>390</v>
      </c>
      <c r="G96" s="132"/>
      <c r="H96" s="132">
        <v>460</v>
      </c>
      <c r="I96" s="134">
        <v>460</v>
      </c>
      <c r="J96" s="135" t="s">
        <v>576</v>
      </c>
      <c r="K96" s="136">
        <f t="shared" ref="K96:K116" si="20">H96-F96</f>
        <v>70</v>
      </c>
      <c r="L96" s="137">
        <f t="shared" ref="L96:L116" si="21">K96/F96</f>
        <v>0.17948717948717949</v>
      </c>
      <c r="M96" s="132" t="s">
        <v>546</v>
      </c>
      <c r="N96" s="138">
        <v>42478</v>
      </c>
      <c r="O96" s="54"/>
      <c r="P96" s="54"/>
      <c r="Q96" s="198"/>
      <c r="R96" s="54"/>
      <c r="S96" s="54"/>
      <c r="T96" s="37"/>
      <c r="U96" s="54"/>
      <c r="V96" s="37"/>
      <c r="W96" s="54"/>
      <c r="X96" s="37"/>
      <c r="Y96" s="54"/>
      <c r="Z96" s="37"/>
      <c r="AA96" s="54"/>
      <c r="AB96" s="37"/>
      <c r="AC96" s="54"/>
      <c r="AD96" s="37"/>
    </row>
    <row r="97" spans="1:30" ht="12.75" customHeight="1">
      <c r="A97" s="139">
        <v>34</v>
      </c>
      <c r="B97" s="140">
        <v>42195</v>
      </c>
      <c r="C97" s="140"/>
      <c r="D97" s="141" t="s">
        <v>624</v>
      </c>
      <c r="E97" s="142" t="s">
        <v>544</v>
      </c>
      <c r="F97" s="143">
        <v>122.5</v>
      </c>
      <c r="G97" s="143"/>
      <c r="H97" s="144">
        <v>61</v>
      </c>
      <c r="I97" s="144">
        <v>172</v>
      </c>
      <c r="J97" s="145" t="s">
        <v>625</v>
      </c>
      <c r="K97" s="146">
        <f t="shared" si="20"/>
        <v>-61.5</v>
      </c>
      <c r="L97" s="147">
        <f t="shared" si="21"/>
        <v>-0.50204081632653064</v>
      </c>
      <c r="M97" s="143" t="s">
        <v>556</v>
      </c>
      <c r="N97" s="140">
        <v>43333</v>
      </c>
      <c r="O97" s="54"/>
      <c r="P97" s="54"/>
      <c r="Q97" s="198"/>
      <c r="R97" s="54"/>
      <c r="S97" s="54"/>
      <c r="T97" s="37"/>
      <c r="U97" s="54"/>
      <c r="V97" s="37"/>
      <c r="W97" s="54"/>
      <c r="X97" s="37"/>
      <c r="Y97" s="54"/>
      <c r="Z97" s="37"/>
      <c r="AA97" s="54"/>
      <c r="AB97" s="37"/>
      <c r="AC97" s="54"/>
      <c r="AD97" s="37"/>
    </row>
    <row r="98" spans="1:30" ht="12.75" customHeight="1">
      <c r="A98" s="129">
        <v>35</v>
      </c>
      <c r="B98" s="130">
        <v>42219</v>
      </c>
      <c r="C98" s="130"/>
      <c r="D98" s="131" t="s">
        <v>626</v>
      </c>
      <c r="E98" s="132" t="s">
        <v>544</v>
      </c>
      <c r="F98" s="133">
        <v>297.5</v>
      </c>
      <c r="G98" s="132"/>
      <c r="H98" s="132">
        <v>350</v>
      </c>
      <c r="I98" s="134">
        <v>360</v>
      </c>
      <c r="J98" s="135" t="s">
        <v>627</v>
      </c>
      <c r="K98" s="136">
        <f t="shared" si="20"/>
        <v>52.5</v>
      </c>
      <c r="L98" s="137">
        <f t="shared" si="21"/>
        <v>0.17647058823529413</v>
      </c>
      <c r="M98" s="132" t="s">
        <v>546</v>
      </c>
      <c r="N98" s="138">
        <v>42232</v>
      </c>
      <c r="O98" s="54"/>
      <c r="P98" s="54"/>
      <c r="Q98" s="198"/>
      <c r="R98" s="54"/>
      <c r="S98" s="54"/>
      <c r="T98" s="37"/>
      <c r="U98" s="54"/>
      <c r="V98" s="37"/>
      <c r="W98" s="54"/>
      <c r="X98" s="37"/>
      <c r="Y98" s="54"/>
      <c r="Z98" s="37"/>
      <c r="AA98" s="54"/>
      <c r="AB98" s="37"/>
      <c r="AC98" s="54"/>
      <c r="AD98" s="37"/>
    </row>
    <row r="99" spans="1:30" ht="12.75" customHeight="1">
      <c r="A99" s="129">
        <v>36</v>
      </c>
      <c r="B99" s="130">
        <v>42219</v>
      </c>
      <c r="C99" s="130"/>
      <c r="D99" s="131" t="s">
        <v>628</v>
      </c>
      <c r="E99" s="132" t="s">
        <v>544</v>
      </c>
      <c r="F99" s="133">
        <v>115.5</v>
      </c>
      <c r="G99" s="132"/>
      <c r="H99" s="132">
        <v>149</v>
      </c>
      <c r="I99" s="134">
        <v>140</v>
      </c>
      <c r="J99" s="135" t="s">
        <v>629</v>
      </c>
      <c r="K99" s="136">
        <f t="shared" si="20"/>
        <v>33.5</v>
      </c>
      <c r="L99" s="137">
        <f t="shared" si="21"/>
        <v>0.29004329004329005</v>
      </c>
      <c r="M99" s="132" t="s">
        <v>546</v>
      </c>
      <c r="N99" s="138">
        <v>42740</v>
      </c>
      <c r="O99" s="54"/>
      <c r="P99" s="54"/>
      <c r="Q99" s="198"/>
      <c r="R99" s="54"/>
      <c r="S99" s="54"/>
      <c r="T99" s="37"/>
      <c r="U99" s="54"/>
      <c r="V99" s="37"/>
      <c r="W99" s="54"/>
      <c r="X99" s="37"/>
      <c r="Y99" s="54"/>
      <c r="Z99" s="37"/>
      <c r="AA99" s="54"/>
      <c r="AB99" s="37"/>
      <c r="AC99" s="54"/>
      <c r="AD99" s="37"/>
    </row>
    <row r="100" spans="1:30" ht="12.75" customHeight="1">
      <c r="A100" s="129">
        <v>37</v>
      </c>
      <c r="B100" s="130">
        <v>42251</v>
      </c>
      <c r="C100" s="130"/>
      <c r="D100" s="131" t="s">
        <v>500</v>
      </c>
      <c r="E100" s="132" t="s">
        <v>544</v>
      </c>
      <c r="F100" s="133">
        <v>226</v>
      </c>
      <c r="G100" s="132"/>
      <c r="H100" s="132">
        <v>292</v>
      </c>
      <c r="I100" s="134">
        <v>292</v>
      </c>
      <c r="J100" s="135" t="s">
        <v>630</v>
      </c>
      <c r="K100" s="136">
        <f t="shared" si="20"/>
        <v>66</v>
      </c>
      <c r="L100" s="137">
        <f t="shared" si="21"/>
        <v>0.29203539823008851</v>
      </c>
      <c r="M100" s="132" t="s">
        <v>546</v>
      </c>
      <c r="N100" s="138">
        <v>42286</v>
      </c>
      <c r="O100" s="54"/>
      <c r="P100" s="54"/>
      <c r="Q100" s="198"/>
      <c r="R100" s="54"/>
      <c r="S100" s="54"/>
      <c r="T100" s="37"/>
      <c r="U100" s="54"/>
      <c r="V100" s="37"/>
      <c r="W100" s="54"/>
      <c r="X100" s="37"/>
      <c r="Y100" s="54"/>
      <c r="Z100" s="37"/>
      <c r="AA100" s="54"/>
      <c r="AB100" s="37"/>
      <c r="AC100" s="54"/>
      <c r="AD100" s="37"/>
    </row>
    <row r="101" spans="1:30" ht="12.75" customHeight="1">
      <c r="A101" s="129">
        <v>38</v>
      </c>
      <c r="B101" s="130">
        <v>42254</v>
      </c>
      <c r="C101" s="130"/>
      <c r="D101" s="131" t="s">
        <v>618</v>
      </c>
      <c r="E101" s="132" t="s">
        <v>544</v>
      </c>
      <c r="F101" s="133">
        <v>232.5</v>
      </c>
      <c r="G101" s="132"/>
      <c r="H101" s="132">
        <v>312.5</v>
      </c>
      <c r="I101" s="134">
        <v>310</v>
      </c>
      <c r="J101" s="135" t="s">
        <v>576</v>
      </c>
      <c r="K101" s="136">
        <f t="shared" si="20"/>
        <v>80</v>
      </c>
      <c r="L101" s="137">
        <f t="shared" si="21"/>
        <v>0.34408602150537637</v>
      </c>
      <c r="M101" s="132" t="s">
        <v>546</v>
      </c>
      <c r="N101" s="138">
        <v>42823</v>
      </c>
      <c r="O101" s="54"/>
      <c r="P101" s="54"/>
      <c r="Q101" s="198"/>
      <c r="R101" s="54"/>
      <c r="S101" s="54"/>
      <c r="T101" s="37"/>
      <c r="U101" s="54"/>
      <c r="V101" s="37"/>
      <c r="W101" s="54"/>
      <c r="X101" s="37"/>
      <c r="Y101" s="54"/>
      <c r="Z101" s="37"/>
      <c r="AA101" s="54"/>
      <c r="AB101" s="37"/>
      <c r="AC101" s="54"/>
      <c r="AD101" s="37"/>
    </row>
    <row r="102" spans="1:30" ht="12.75" customHeight="1">
      <c r="A102" s="129">
        <v>39</v>
      </c>
      <c r="B102" s="130">
        <v>42268</v>
      </c>
      <c r="C102" s="130"/>
      <c r="D102" s="131" t="s">
        <v>631</v>
      </c>
      <c r="E102" s="132" t="s">
        <v>544</v>
      </c>
      <c r="F102" s="133">
        <v>196.5</v>
      </c>
      <c r="G102" s="132"/>
      <c r="H102" s="132">
        <v>238</v>
      </c>
      <c r="I102" s="134">
        <v>238</v>
      </c>
      <c r="J102" s="135" t="s">
        <v>630</v>
      </c>
      <c r="K102" s="136">
        <f t="shared" si="20"/>
        <v>41.5</v>
      </c>
      <c r="L102" s="137">
        <f t="shared" si="21"/>
        <v>0.21119592875318066</v>
      </c>
      <c r="M102" s="132" t="s">
        <v>546</v>
      </c>
      <c r="N102" s="138">
        <v>42291</v>
      </c>
      <c r="O102" s="54"/>
      <c r="P102" s="54"/>
      <c r="Q102" s="198"/>
      <c r="R102" s="54"/>
      <c r="S102" s="54"/>
      <c r="T102" s="37"/>
      <c r="U102" s="54"/>
      <c r="V102" s="37"/>
      <c r="W102" s="54"/>
      <c r="X102" s="37"/>
      <c r="Y102" s="54"/>
      <c r="Z102" s="37"/>
      <c r="AA102" s="54"/>
      <c r="AB102" s="37"/>
      <c r="AC102" s="54"/>
      <c r="AD102" s="37"/>
    </row>
    <row r="103" spans="1:30" ht="12.75" customHeight="1">
      <c r="A103" s="129">
        <v>40</v>
      </c>
      <c r="B103" s="130">
        <v>42271</v>
      </c>
      <c r="C103" s="130"/>
      <c r="D103" s="131" t="s">
        <v>574</v>
      </c>
      <c r="E103" s="132" t="s">
        <v>544</v>
      </c>
      <c r="F103" s="133">
        <v>65</v>
      </c>
      <c r="G103" s="132"/>
      <c r="H103" s="132">
        <v>82</v>
      </c>
      <c r="I103" s="134">
        <v>82</v>
      </c>
      <c r="J103" s="135" t="s">
        <v>630</v>
      </c>
      <c r="K103" s="136">
        <f t="shared" si="20"/>
        <v>17</v>
      </c>
      <c r="L103" s="137">
        <f t="shared" si="21"/>
        <v>0.26153846153846155</v>
      </c>
      <c r="M103" s="132" t="s">
        <v>546</v>
      </c>
      <c r="N103" s="138">
        <v>42578</v>
      </c>
      <c r="O103" s="54"/>
      <c r="P103" s="54"/>
      <c r="Q103" s="198"/>
      <c r="R103" s="54"/>
      <c r="S103" s="54"/>
      <c r="T103" s="37"/>
      <c r="U103" s="54"/>
      <c r="V103" s="37"/>
      <c r="W103" s="54"/>
      <c r="X103" s="37"/>
      <c r="Y103" s="54"/>
      <c r="Z103" s="37"/>
      <c r="AA103" s="54"/>
      <c r="AB103" s="37"/>
      <c r="AC103" s="54"/>
      <c r="AD103" s="37"/>
    </row>
    <row r="104" spans="1:30" ht="12.75" customHeight="1">
      <c r="A104" s="129">
        <v>41</v>
      </c>
      <c r="B104" s="130">
        <v>42291</v>
      </c>
      <c r="C104" s="130"/>
      <c r="D104" s="131" t="s">
        <v>632</v>
      </c>
      <c r="E104" s="132" t="s">
        <v>544</v>
      </c>
      <c r="F104" s="133">
        <v>144</v>
      </c>
      <c r="G104" s="132"/>
      <c r="H104" s="132">
        <v>182.5</v>
      </c>
      <c r="I104" s="134">
        <v>181</v>
      </c>
      <c r="J104" s="135" t="s">
        <v>630</v>
      </c>
      <c r="K104" s="136">
        <f t="shared" si="20"/>
        <v>38.5</v>
      </c>
      <c r="L104" s="137">
        <f t="shared" si="21"/>
        <v>0.2673611111111111</v>
      </c>
      <c r="M104" s="132" t="s">
        <v>546</v>
      </c>
      <c r="N104" s="138">
        <v>42817</v>
      </c>
      <c r="O104" s="54"/>
      <c r="P104" s="54"/>
      <c r="Q104" s="198"/>
      <c r="R104" s="54"/>
      <c r="S104" s="54"/>
      <c r="T104" s="37"/>
      <c r="U104" s="54"/>
      <c r="V104" s="37"/>
      <c r="W104" s="54"/>
      <c r="X104" s="37"/>
      <c r="Y104" s="54"/>
      <c r="Z104" s="37"/>
      <c r="AA104" s="54"/>
      <c r="AB104" s="37"/>
      <c r="AC104" s="54"/>
      <c r="AD104" s="37"/>
    </row>
    <row r="105" spans="1:30" ht="12.75" customHeight="1">
      <c r="A105" s="129">
        <v>42</v>
      </c>
      <c r="B105" s="130">
        <v>42291</v>
      </c>
      <c r="C105" s="130"/>
      <c r="D105" s="131" t="s">
        <v>633</v>
      </c>
      <c r="E105" s="132" t="s">
        <v>544</v>
      </c>
      <c r="F105" s="133">
        <v>264</v>
      </c>
      <c r="G105" s="132"/>
      <c r="H105" s="132">
        <v>311</v>
      </c>
      <c r="I105" s="134">
        <v>311</v>
      </c>
      <c r="J105" s="135" t="s">
        <v>630</v>
      </c>
      <c r="K105" s="136">
        <f t="shared" si="20"/>
        <v>47</v>
      </c>
      <c r="L105" s="137">
        <f t="shared" si="21"/>
        <v>0.17803030303030304</v>
      </c>
      <c r="M105" s="132" t="s">
        <v>546</v>
      </c>
      <c r="N105" s="138">
        <v>42604</v>
      </c>
      <c r="O105" s="54"/>
      <c r="P105" s="54"/>
      <c r="Q105" s="198"/>
      <c r="R105" s="54"/>
      <c r="S105" s="54"/>
      <c r="T105" s="37"/>
      <c r="U105" s="54"/>
      <c r="V105" s="37"/>
      <c r="W105" s="54"/>
      <c r="X105" s="37"/>
      <c r="Y105" s="54"/>
      <c r="Z105" s="37"/>
      <c r="AA105" s="54"/>
      <c r="AB105" s="37"/>
      <c r="AC105" s="54"/>
      <c r="AD105" s="37"/>
    </row>
    <row r="106" spans="1:30" ht="12.75" customHeight="1">
      <c r="A106" s="129">
        <v>43</v>
      </c>
      <c r="B106" s="130">
        <v>42318</v>
      </c>
      <c r="C106" s="130"/>
      <c r="D106" s="131" t="s">
        <v>634</v>
      </c>
      <c r="E106" s="132" t="s">
        <v>555</v>
      </c>
      <c r="F106" s="133">
        <v>549.5</v>
      </c>
      <c r="G106" s="132"/>
      <c r="H106" s="132">
        <v>630</v>
      </c>
      <c r="I106" s="134">
        <v>630</v>
      </c>
      <c r="J106" s="135" t="s">
        <v>630</v>
      </c>
      <c r="K106" s="136">
        <f t="shared" si="20"/>
        <v>80.5</v>
      </c>
      <c r="L106" s="137">
        <f t="shared" si="21"/>
        <v>0.1464968152866242</v>
      </c>
      <c r="M106" s="132" t="s">
        <v>546</v>
      </c>
      <c r="N106" s="138">
        <v>42419</v>
      </c>
      <c r="O106" s="54"/>
      <c r="P106" s="54"/>
      <c r="Q106" s="198"/>
      <c r="R106" s="54"/>
      <c r="S106" s="54"/>
      <c r="T106" s="37"/>
      <c r="U106" s="54"/>
      <c r="V106" s="37"/>
      <c r="W106" s="54"/>
      <c r="X106" s="37"/>
      <c r="Y106" s="54"/>
      <c r="Z106" s="37"/>
      <c r="AA106" s="54"/>
      <c r="AB106" s="37"/>
      <c r="AC106" s="54"/>
      <c r="AD106" s="37"/>
    </row>
    <row r="107" spans="1:30" ht="12.75" customHeight="1">
      <c r="A107" s="129">
        <v>44</v>
      </c>
      <c r="B107" s="130">
        <v>42342</v>
      </c>
      <c r="C107" s="130"/>
      <c r="D107" s="131" t="s">
        <v>635</v>
      </c>
      <c r="E107" s="132" t="s">
        <v>544</v>
      </c>
      <c r="F107" s="133">
        <v>1027.5</v>
      </c>
      <c r="G107" s="132"/>
      <c r="H107" s="132">
        <v>1315</v>
      </c>
      <c r="I107" s="134">
        <v>1250</v>
      </c>
      <c r="J107" s="135" t="s">
        <v>630</v>
      </c>
      <c r="K107" s="136">
        <f t="shared" si="20"/>
        <v>287.5</v>
      </c>
      <c r="L107" s="137">
        <f t="shared" si="21"/>
        <v>0.27980535279805352</v>
      </c>
      <c r="M107" s="132" t="s">
        <v>546</v>
      </c>
      <c r="N107" s="138">
        <v>43244</v>
      </c>
      <c r="O107" s="54"/>
      <c r="P107" s="54"/>
      <c r="Q107" s="198"/>
      <c r="R107" s="54"/>
      <c r="S107" s="54"/>
      <c r="T107" s="37"/>
      <c r="U107" s="54"/>
      <c r="V107" s="37"/>
      <c r="W107" s="54"/>
      <c r="X107" s="37"/>
      <c r="Y107" s="54"/>
      <c r="Z107" s="37"/>
      <c r="AA107" s="54"/>
      <c r="AB107" s="37"/>
      <c r="AC107" s="54"/>
      <c r="AD107" s="37"/>
    </row>
    <row r="108" spans="1:30" ht="12.75" customHeight="1">
      <c r="A108" s="129">
        <v>45</v>
      </c>
      <c r="B108" s="130">
        <v>42367</v>
      </c>
      <c r="C108" s="130"/>
      <c r="D108" s="131" t="s">
        <v>636</v>
      </c>
      <c r="E108" s="132" t="s">
        <v>544</v>
      </c>
      <c r="F108" s="133">
        <v>465</v>
      </c>
      <c r="G108" s="132"/>
      <c r="H108" s="132">
        <v>540</v>
      </c>
      <c r="I108" s="134">
        <v>540</v>
      </c>
      <c r="J108" s="135" t="s">
        <v>630</v>
      </c>
      <c r="K108" s="136">
        <f t="shared" si="20"/>
        <v>75</v>
      </c>
      <c r="L108" s="137">
        <f t="shared" si="21"/>
        <v>0.16129032258064516</v>
      </c>
      <c r="M108" s="132" t="s">
        <v>546</v>
      </c>
      <c r="N108" s="138">
        <v>42530</v>
      </c>
      <c r="O108" s="54"/>
      <c r="P108" s="54"/>
      <c r="Q108" s="198"/>
      <c r="R108" s="54"/>
      <c r="S108" s="54"/>
      <c r="T108" s="37"/>
      <c r="U108" s="54"/>
      <c r="V108" s="37"/>
      <c r="W108" s="54"/>
      <c r="X108" s="37"/>
      <c r="Y108" s="54"/>
      <c r="Z108" s="37"/>
      <c r="AA108" s="54"/>
      <c r="AB108" s="37"/>
      <c r="AC108" s="54"/>
      <c r="AD108" s="37"/>
    </row>
    <row r="109" spans="1:30" ht="12.75" customHeight="1">
      <c r="A109" s="129">
        <v>46</v>
      </c>
      <c r="B109" s="130">
        <v>42380</v>
      </c>
      <c r="C109" s="130"/>
      <c r="D109" s="131" t="s">
        <v>386</v>
      </c>
      <c r="E109" s="132" t="s">
        <v>555</v>
      </c>
      <c r="F109" s="133">
        <v>81</v>
      </c>
      <c r="G109" s="132"/>
      <c r="H109" s="132">
        <v>110</v>
      </c>
      <c r="I109" s="134">
        <v>110</v>
      </c>
      <c r="J109" s="135" t="s">
        <v>630</v>
      </c>
      <c r="K109" s="136">
        <f t="shared" si="20"/>
        <v>29</v>
      </c>
      <c r="L109" s="137">
        <f t="shared" si="21"/>
        <v>0.35802469135802467</v>
      </c>
      <c r="M109" s="132" t="s">
        <v>546</v>
      </c>
      <c r="N109" s="138">
        <v>42745</v>
      </c>
      <c r="O109" s="54"/>
      <c r="P109" s="54"/>
      <c r="Q109" s="198"/>
      <c r="R109" s="54"/>
      <c r="S109" s="54"/>
      <c r="T109" s="37"/>
      <c r="U109" s="54"/>
      <c r="V109" s="37"/>
      <c r="W109" s="54"/>
      <c r="X109" s="37"/>
      <c r="Y109" s="54"/>
      <c r="Z109" s="37"/>
      <c r="AA109" s="54"/>
      <c r="AB109" s="37"/>
      <c r="AC109" s="54"/>
      <c r="AD109" s="37"/>
    </row>
    <row r="110" spans="1:30" ht="12.75" customHeight="1">
      <c r="A110" s="129">
        <v>47</v>
      </c>
      <c r="B110" s="130">
        <v>42382</v>
      </c>
      <c r="C110" s="130"/>
      <c r="D110" s="131" t="s">
        <v>637</v>
      </c>
      <c r="E110" s="132" t="s">
        <v>555</v>
      </c>
      <c r="F110" s="133">
        <v>417.5</v>
      </c>
      <c r="G110" s="132"/>
      <c r="H110" s="132">
        <v>547</v>
      </c>
      <c r="I110" s="134">
        <v>535</v>
      </c>
      <c r="J110" s="135" t="s">
        <v>630</v>
      </c>
      <c r="K110" s="136">
        <f t="shared" si="20"/>
        <v>129.5</v>
      </c>
      <c r="L110" s="137">
        <f t="shared" si="21"/>
        <v>0.31017964071856285</v>
      </c>
      <c r="M110" s="132" t="s">
        <v>546</v>
      </c>
      <c r="N110" s="138">
        <v>42578</v>
      </c>
      <c r="O110" s="54"/>
      <c r="P110" s="54"/>
      <c r="Q110" s="198"/>
      <c r="R110" s="54"/>
      <c r="S110" s="54"/>
      <c r="T110" s="37"/>
      <c r="U110" s="54"/>
      <c r="V110" s="37"/>
      <c r="W110" s="54"/>
      <c r="X110" s="37"/>
      <c r="Y110" s="54"/>
      <c r="Z110" s="37"/>
      <c r="AA110" s="54"/>
      <c r="AB110" s="37"/>
      <c r="AC110" s="54"/>
      <c r="AD110" s="37"/>
    </row>
    <row r="111" spans="1:30" ht="12.75" customHeight="1">
      <c r="A111" s="129">
        <v>48</v>
      </c>
      <c r="B111" s="130">
        <v>42408</v>
      </c>
      <c r="C111" s="130"/>
      <c r="D111" s="131" t="s">
        <v>638</v>
      </c>
      <c r="E111" s="132" t="s">
        <v>544</v>
      </c>
      <c r="F111" s="133">
        <v>650</v>
      </c>
      <c r="G111" s="132"/>
      <c r="H111" s="132">
        <v>800</v>
      </c>
      <c r="I111" s="134">
        <v>800</v>
      </c>
      <c r="J111" s="135" t="s">
        <v>630</v>
      </c>
      <c r="K111" s="136">
        <f t="shared" si="20"/>
        <v>150</v>
      </c>
      <c r="L111" s="137">
        <f t="shared" si="21"/>
        <v>0.23076923076923078</v>
      </c>
      <c r="M111" s="132" t="s">
        <v>546</v>
      </c>
      <c r="N111" s="138">
        <v>43154</v>
      </c>
      <c r="O111" s="54"/>
      <c r="P111" s="54"/>
      <c r="Q111" s="198"/>
      <c r="R111" s="54"/>
      <c r="S111" s="54"/>
      <c r="T111" s="37"/>
      <c r="U111" s="54"/>
      <c r="V111" s="37"/>
      <c r="W111" s="54"/>
      <c r="X111" s="37"/>
      <c r="Y111" s="54"/>
      <c r="Z111" s="37"/>
      <c r="AA111" s="54"/>
      <c r="AB111" s="37"/>
      <c r="AC111" s="54"/>
      <c r="AD111" s="37"/>
    </row>
    <row r="112" spans="1:30" ht="12.75" customHeight="1">
      <c r="A112" s="129">
        <v>49</v>
      </c>
      <c r="B112" s="130">
        <v>42433</v>
      </c>
      <c r="C112" s="130"/>
      <c r="D112" s="131" t="s">
        <v>231</v>
      </c>
      <c r="E112" s="132" t="s">
        <v>544</v>
      </c>
      <c r="F112" s="133">
        <v>437.5</v>
      </c>
      <c r="G112" s="132"/>
      <c r="H112" s="132">
        <v>504.5</v>
      </c>
      <c r="I112" s="134">
        <v>522</v>
      </c>
      <c r="J112" s="135" t="s">
        <v>639</v>
      </c>
      <c r="K112" s="136">
        <f t="shared" si="20"/>
        <v>67</v>
      </c>
      <c r="L112" s="137">
        <f t="shared" si="21"/>
        <v>0.15314285714285714</v>
      </c>
      <c r="M112" s="132" t="s">
        <v>546</v>
      </c>
      <c r="N112" s="138">
        <v>42480</v>
      </c>
      <c r="O112" s="54"/>
      <c r="P112" s="54"/>
      <c r="Q112" s="198"/>
      <c r="R112" s="54"/>
      <c r="S112" s="54"/>
      <c r="T112" s="37"/>
      <c r="U112" s="54"/>
      <c r="V112" s="37"/>
      <c r="W112" s="54"/>
      <c r="X112" s="37"/>
      <c r="Y112" s="54"/>
      <c r="Z112" s="37"/>
      <c r="AA112" s="54"/>
      <c r="AB112" s="37"/>
      <c r="AC112" s="54"/>
      <c r="AD112" s="37"/>
    </row>
    <row r="113" spans="1:30" ht="12.75" customHeight="1">
      <c r="A113" s="129">
        <v>50</v>
      </c>
      <c r="B113" s="130">
        <v>42438</v>
      </c>
      <c r="C113" s="130"/>
      <c r="D113" s="131" t="s">
        <v>640</v>
      </c>
      <c r="E113" s="132" t="s">
        <v>544</v>
      </c>
      <c r="F113" s="133">
        <v>189.5</v>
      </c>
      <c r="G113" s="132"/>
      <c r="H113" s="132">
        <v>218</v>
      </c>
      <c r="I113" s="134">
        <v>218</v>
      </c>
      <c r="J113" s="135" t="s">
        <v>630</v>
      </c>
      <c r="K113" s="136">
        <f t="shared" si="20"/>
        <v>28.5</v>
      </c>
      <c r="L113" s="137">
        <f t="shared" si="21"/>
        <v>0.15039577836411611</v>
      </c>
      <c r="M113" s="132" t="s">
        <v>546</v>
      </c>
      <c r="N113" s="138">
        <v>43034</v>
      </c>
      <c r="O113" s="54"/>
      <c r="P113" s="54"/>
      <c r="Q113" s="198"/>
      <c r="R113" s="54"/>
      <c r="S113" s="54"/>
      <c r="T113" s="37"/>
      <c r="U113" s="54"/>
      <c r="V113" s="37"/>
      <c r="W113" s="54"/>
      <c r="X113" s="37"/>
      <c r="Y113" s="54"/>
      <c r="Z113" s="37"/>
      <c r="AA113" s="54"/>
      <c r="AB113" s="37"/>
      <c r="AC113" s="54"/>
      <c r="AD113" s="37"/>
    </row>
    <row r="114" spans="1:30" ht="12.75" customHeight="1">
      <c r="A114" s="139">
        <v>51</v>
      </c>
      <c r="B114" s="140">
        <v>42471</v>
      </c>
      <c r="C114" s="140"/>
      <c r="D114" s="148" t="s">
        <v>641</v>
      </c>
      <c r="E114" s="143" t="s">
        <v>544</v>
      </c>
      <c r="F114" s="143">
        <v>36.5</v>
      </c>
      <c r="G114" s="144"/>
      <c r="H114" s="144">
        <v>15.85</v>
      </c>
      <c r="I114" s="144">
        <v>60</v>
      </c>
      <c r="J114" s="145" t="s">
        <v>642</v>
      </c>
      <c r="K114" s="146">
        <f t="shared" si="20"/>
        <v>-20.65</v>
      </c>
      <c r="L114" s="147">
        <f t="shared" si="21"/>
        <v>-0.5657534246575342</v>
      </c>
      <c r="M114" s="143" t="s">
        <v>556</v>
      </c>
      <c r="N114" s="151">
        <v>43627</v>
      </c>
      <c r="O114" s="54"/>
      <c r="P114" s="54"/>
      <c r="Q114" s="198"/>
      <c r="R114" s="54"/>
      <c r="S114" s="54"/>
      <c r="T114" s="37"/>
      <c r="U114" s="54"/>
      <c r="V114" s="37"/>
      <c r="W114" s="54"/>
      <c r="X114" s="37"/>
      <c r="Y114" s="54"/>
      <c r="Z114" s="37"/>
      <c r="AA114" s="54"/>
      <c r="AB114" s="37"/>
      <c r="AC114" s="54"/>
      <c r="AD114" s="37"/>
    </row>
    <row r="115" spans="1:30" ht="12.75" customHeight="1">
      <c r="A115" s="129">
        <v>52</v>
      </c>
      <c r="B115" s="130">
        <v>42472</v>
      </c>
      <c r="C115" s="130"/>
      <c r="D115" s="131" t="s">
        <v>643</v>
      </c>
      <c r="E115" s="132" t="s">
        <v>544</v>
      </c>
      <c r="F115" s="133">
        <v>93</v>
      </c>
      <c r="G115" s="132"/>
      <c r="H115" s="132">
        <v>149</v>
      </c>
      <c r="I115" s="134">
        <v>140</v>
      </c>
      <c r="J115" s="135" t="s">
        <v>644</v>
      </c>
      <c r="K115" s="136">
        <f t="shared" si="20"/>
        <v>56</v>
      </c>
      <c r="L115" s="137">
        <f t="shared" si="21"/>
        <v>0.60215053763440862</v>
      </c>
      <c r="M115" s="132" t="s">
        <v>546</v>
      </c>
      <c r="N115" s="138">
        <v>42740</v>
      </c>
      <c r="O115" s="54"/>
      <c r="P115" s="54"/>
      <c r="Q115" s="198"/>
      <c r="R115" s="54"/>
      <c r="S115" s="54"/>
      <c r="T115" s="37"/>
      <c r="U115" s="54"/>
      <c r="V115" s="37"/>
      <c r="W115" s="54"/>
      <c r="X115" s="37"/>
      <c r="Y115" s="54"/>
      <c r="Z115" s="37"/>
      <c r="AA115" s="54"/>
      <c r="AB115" s="37"/>
      <c r="AC115" s="54"/>
      <c r="AD115" s="37"/>
    </row>
    <row r="116" spans="1:30" ht="12.75" customHeight="1">
      <c r="A116" s="129">
        <v>53</v>
      </c>
      <c r="B116" s="130">
        <v>42472</v>
      </c>
      <c r="C116" s="130"/>
      <c r="D116" s="131" t="s">
        <v>645</v>
      </c>
      <c r="E116" s="132" t="s">
        <v>544</v>
      </c>
      <c r="F116" s="133">
        <v>130</v>
      </c>
      <c r="G116" s="132"/>
      <c r="H116" s="132">
        <v>150</v>
      </c>
      <c r="I116" s="134" t="s">
        <v>646</v>
      </c>
      <c r="J116" s="135" t="s">
        <v>630</v>
      </c>
      <c r="K116" s="136">
        <f t="shared" si="20"/>
        <v>20</v>
      </c>
      <c r="L116" s="137">
        <f t="shared" si="21"/>
        <v>0.15384615384615385</v>
      </c>
      <c r="M116" s="132" t="s">
        <v>546</v>
      </c>
      <c r="N116" s="138">
        <v>42564</v>
      </c>
      <c r="O116" s="54"/>
      <c r="P116" s="54"/>
      <c r="Q116" s="198"/>
      <c r="R116" s="54"/>
      <c r="S116" s="54"/>
      <c r="T116" s="37"/>
      <c r="U116" s="54"/>
      <c r="V116" s="37"/>
      <c r="W116" s="54"/>
      <c r="X116" s="37"/>
      <c r="Y116" s="54"/>
      <c r="Z116" s="37"/>
      <c r="AA116" s="54"/>
      <c r="AB116" s="37"/>
      <c r="AC116" s="54"/>
      <c r="AD116" s="37"/>
    </row>
    <row r="117" spans="1:30" ht="12.75" customHeight="1">
      <c r="A117" s="129">
        <v>54</v>
      </c>
      <c r="B117" s="130">
        <v>42473</v>
      </c>
      <c r="C117" s="130"/>
      <c r="D117" s="131" t="s">
        <v>647</v>
      </c>
      <c r="E117" s="132" t="s">
        <v>544</v>
      </c>
      <c r="F117" s="133">
        <v>196</v>
      </c>
      <c r="G117" s="132"/>
      <c r="H117" s="132">
        <v>299</v>
      </c>
      <c r="I117" s="134">
        <v>299</v>
      </c>
      <c r="J117" s="135" t="s">
        <v>630</v>
      </c>
      <c r="K117" s="136">
        <v>103</v>
      </c>
      <c r="L117" s="137">
        <v>0.52551020408163296</v>
      </c>
      <c r="M117" s="132" t="s">
        <v>546</v>
      </c>
      <c r="N117" s="138">
        <v>42620</v>
      </c>
      <c r="O117" s="54"/>
      <c r="P117" s="54"/>
      <c r="Q117" s="198"/>
      <c r="R117" s="54"/>
      <c r="S117" s="54"/>
      <c r="T117" s="37"/>
      <c r="U117" s="54"/>
      <c r="V117" s="37"/>
      <c r="W117" s="54"/>
      <c r="X117" s="37"/>
      <c r="Y117" s="54"/>
      <c r="Z117" s="37"/>
      <c r="AA117" s="54"/>
      <c r="AB117" s="37"/>
      <c r="AC117" s="54"/>
      <c r="AD117" s="37"/>
    </row>
    <row r="118" spans="1:30" ht="12.75" customHeight="1">
      <c r="A118" s="129">
        <v>55</v>
      </c>
      <c r="B118" s="130">
        <v>42473</v>
      </c>
      <c r="C118" s="130"/>
      <c r="D118" s="131" t="s">
        <v>648</v>
      </c>
      <c r="E118" s="132" t="s">
        <v>544</v>
      </c>
      <c r="F118" s="133">
        <v>88</v>
      </c>
      <c r="G118" s="132"/>
      <c r="H118" s="132">
        <v>103</v>
      </c>
      <c r="I118" s="134">
        <v>103</v>
      </c>
      <c r="J118" s="135" t="s">
        <v>630</v>
      </c>
      <c r="K118" s="136">
        <v>15</v>
      </c>
      <c r="L118" s="137">
        <v>0.170454545454545</v>
      </c>
      <c r="M118" s="132" t="s">
        <v>546</v>
      </c>
      <c r="N118" s="138">
        <v>42530</v>
      </c>
      <c r="O118" s="54"/>
      <c r="P118" s="54"/>
      <c r="Q118" s="198"/>
      <c r="R118" s="54"/>
      <c r="S118" s="54"/>
      <c r="T118" s="37"/>
      <c r="U118" s="54"/>
      <c r="V118" s="37"/>
      <c r="W118" s="54"/>
      <c r="X118" s="37"/>
      <c r="Y118" s="54"/>
      <c r="Z118" s="37"/>
      <c r="AA118" s="54"/>
      <c r="AB118" s="37"/>
      <c r="AC118" s="54"/>
      <c r="AD118" s="37"/>
    </row>
    <row r="119" spans="1:30" ht="12.75" customHeight="1">
      <c r="A119" s="129">
        <v>56</v>
      </c>
      <c r="B119" s="130">
        <v>42492</v>
      </c>
      <c r="C119" s="130"/>
      <c r="D119" s="131" t="s">
        <v>649</v>
      </c>
      <c r="E119" s="132" t="s">
        <v>544</v>
      </c>
      <c r="F119" s="133">
        <v>127.5</v>
      </c>
      <c r="G119" s="132"/>
      <c r="H119" s="132">
        <v>148</v>
      </c>
      <c r="I119" s="134" t="s">
        <v>650</v>
      </c>
      <c r="J119" s="135" t="s">
        <v>630</v>
      </c>
      <c r="K119" s="136">
        <f>H119-F119</f>
        <v>20.5</v>
      </c>
      <c r="L119" s="137">
        <f>K119/F119</f>
        <v>0.16078431372549021</v>
      </c>
      <c r="M119" s="132" t="s">
        <v>546</v>
      </c>
      <c r="N119" s="138">
        <v>42564</v>
      </c>
      <c r="O119" s="54"/>
      <c r="P119" s="54"/>
      <c r="Q119" s="198"/>
      <c r="R119" s="54"/>
      <c r="S119" s="54"/>
      <c r="T119" s="37"/>
      <c r="U119" s="54"/>
      <c r="V119" s="37"/>
      <c r="W119" s="54"/>
      <c r="X119" s="37"/>
      <c r="Y119" s="54"/>
      <c r="Z119" s="37"/>
      <c r="AA119" s="54"/>
      <c r="AB119" s="37"/>
      <c r="AC119" s="54"/>
      <c r="AD119" s="37"/>
    </row>
    <row r="120" spans="1:30" ht="12.75" customHeight="1">
      <c r="A120" s="129">
        <v>57</v>
      </c>
      <c r="B120" s="130">
        <v>42493</v>
      </c>
      <c r="C120" s="130"/>
      <c r="D120" s="131" t="s">
        <v>651</v>
      </c>
      <c r="E120" s="132" t="s">
        <v>544</v>
      </c>
      <c r="F120" s="133">
        <v>675</v>
      </c>
      <c r="G120" s="132"/>
      <c r="H120" s="132">
        <v>815</v>
      </c>
      <c r="I120" s="134" t="s">
        <v>652</v>
      </c>
      <c r="J120" s="135" t="s">
        <v>630</v>
      </c>
      <c r="K120" s="136">
        <f>H120-F120</f>
        <v>140</v>
      </c>
      <c r="L120" s="137">
        <f>K120/F120</f>
        <v>0.2074074074074074</v>
      </c>
      <c r="M120" s="132" t="s">
        <v>546</v>
      </c>
      <c r="N120" s="138">
        <v>43154</v>
      </c>
      <c r="O120" s="54"/>
      <c r="P120" s="54"/>
      <c r="Q120" s="198"/>
      <c r="R120" s="54"/>
      <c r="S120" s="54"/>
      <c r="T120" s="37"/>
      <c r="U120" s="54"/>
      <c r="V120" s="37"/>
      <c r="W120" s="54"/>
      <c r="X120" s="37"/>
      <c r="Y120" s="54"/>
      <c r="Z120" s="37"/>
      <c r="AA120" s="54"/>
      <c r="AB120" s="37"/>
      <c r="AC120" s="54"/>
      <c r="AD120" s="37"/>
    </row>
    <row r="121" spans="1:30" ht="12.75" customHeight="1">
      <c r="A121" s="139">
        <v>58</v>
      </c>
      <c r="B121" s="140">
        <v>42522</v>
      </c>
      <c r="C121" s="140"/>
      <c r="D121" s="141" t="s">
        <v>653</v>
      </c>
      <c r="E121" s="142" t="s">
        <v>544</v>
      </c>
      <c r="F121" s="143">
        <v>500</v>
      </c>
      <c r="G121" s="143"/>
      <c r="H121" s="144">
        <v>232.5</v>
      </c>
      <c r="I121" s="144" t="s">
        <v>654</v>
      </c>
      <c r="J121" s="145" t="s">
        <v>655</v>
      </c>
      <c r="K121" s="146">
        <f>H121-F121</f>
        <v>-267.5</v>
      </c>
      <c r="L121" s="147">
        <f>K121/F121</f>
        <v>-0.53500000000000003</v>
      </c>
      <c r="M121" s="143" t="s">
        <v>556</v>
      </c>
      <c r="N121" s="140">
        <v>43735</v>
      </c>
      <c r="O121" s="54"/>
      <c r="P121" s="54"/>
      <c r="Q121" s="198"/>
      <c r="R121" s="54"/>
      <c r="S121" s="54"/>
      <c r="T121" s="37"/>
      <c r="U121" s="54"/>
      <c r="V121" s="37"/>
      <c r="W121" s="54"/>
      <c r="X121" s="37"/>
      <c r="Y121" s="54"/>
      <c r="Z121" s="37"/>
      <c r="AA121" s="54"/>
      <c r="AB121" s="37"/>
      <c r="AC121" s="54"/>
      <c r="AD121" s="37"/>
    </row>
    <row r="122" spans="1:30" ht="12.75" customHeight="1">
      <c r="A122" s="129">
        <v>59</v>
      </c>
      <c r="B122" s="130">
        <v>42527</v>
      </c>
      <c r="C122" s="130"/>
      <c r="D122" s="131" t="s">
        <v>502</v>
      </c>
      <c r="E122" s="132" t="s">
        <v>544</v>
      </c>
      <c r="F122" s="133">
        <v>110</v>
      </c>
      <c r="G122" s="132"/>
      <c r="H122" s="132">
        <v>126.5</v>
      </c>
      <c r="I122" s="134">
        <v>125</v>
      </c>
      <c r="J122" s="135" t="s">
        <v>582</v>
      </c>
      <c r="K122" s="136">
        <f>H122-F122</f>
        <v>16.5</v>
      </c>
      <c r="L122" s="137">
        <f>K122/F122</f>
        <v>0.15</v>
      </c>
      <c r="M122" s="132" t="s">
        <v>546</v>
      </c>
      <c r="N122" s="138">
        <v>42552</v>
      </c>
      <c r="O122" s="54"/>
      <c r="P122" s="54"/>
      <c r="Q122" s="198"/>
      <c r="R122" s="54"/>
      <c r="S122" s="54"/>
      <c r="T122" s="37"/>
      <c r="U122" s="54"/>
      <c r="V122" s="37"/>
      <c r="W122" s="54"/>
      <c r="X122" s="37"/>
      <c r="Y122" s="54"/>
      <c r="Z122" s="37"/>
      <c r="AA122" s="54"/>
      <c r="AB122" s="37"/>
      <c r="AC122" s="54"/>
      <c r="AD122" s="37"/>
    </row>
    <row r="123" spans="1:30" ht="12.75" customHeight="1">
      <c r="A123" s="129">
        <v>60</v>
      </c>
      <c r="B123" s="130">
        <v>42538</v>
      </c>
      <c r="C123" s="130"/>
      <c r="D123" s="131" t="s">
        <v>656</v>
      </c>
      <c r="E123" s="132" t="s">
        <v>544</v>
      </c>
      <c r="F123" s="133">
        <v>44</v>
      </c>
      <c r="G123" s="132"/>
      <c r="H123" s="132">
        <v>69.5</v>
      </c>
      <c r="I123" s="134">
        <v>69.5</v>
      </c>
      <c r="J123" s="135" t="s">
        <v>657</v>
      </c>
      <c r="K123" s="136">
        <f>H123-F123</f>
        <v>25.5</v>
      </c>
      <c r="L123" s="137">
        <f>K123/F123</f>
        <v>0.57954545454545459</v>
      </c>
      <c r="M123" s="132" t="s">
        <v>546</v>
      </c>
      <c r="N123" s="138">
        <v>42977</v>
      </c>
      <c r="O123" s="54"/>
      <c r="P123" s="54"/>
      <c r="Q123" s="198"/>
      <c r="R123" s="54"/>
      <c r="S123" s="54"/>
      <c r="T123" s="37"/>
      <c r="U123" s="54"/>
      <c r="V123" s="37"/>
      <c r="W123" s="54"/>
      <c r="X123" s="37"/>
      <c r="Y123" s="54"/>
      <c r="Z123" s="37"/>
      <c r="AA123" s="54"/>
      <c r="AB123" s="37"/>
      <c r="AC123" s="54"/>
      <c r="AD123" s="37"/>
    </row>
    <row r="124" spans="1:30" ht="12.75" customHeight="1">
      <c r="A124" s="129">
        <v>61</v>
      </c>
      <c r="B124" s="130">
        <v>42549</v>
      </c>
      <c r="C124" s="130"/>
      <c r="D124" s="131" t="s">
        <v>658</v>
      </c>
      <c r="E124" s="132" t="s">
        <v>544</v>
      </c>
      <c r="F124" s="133">
        <v>262.5</v>
      </c>
      <c r="G124" s="132"/>
      <c r="H124" s="132">
        <v>340</v>
      </c>
      <c r="I124" s="134">
        <v>333</v>
      </c>
      <c r="J124" s="135" t="s">
        <v>659</v>
      </c>
      <c r="K124" s="136">
        <v>77.5</v>
      </c>
      <c r="L124" s="137">
        <v>0.29523809523809502</v>
      </c>
      <c r="M124" s="132" t="s">
        <v>546</v>
      </c>
      <c r="N124" s="138">
        <v>43017</v>
      </c>
      <c r="O124" s="54"/>
      <c r="P124" s="54"/>
      <c r="Q124" s="198"/>
      <c r="R124" s="54"/>
      <c r="S124" s="54"/>
      <c r="T124" s="37"/>
      <c r="U124" s="54"/>
      <c r="V124" s="37"/>
      <c r="W124" s="54"/>
      <c r="X124" s="37"/>
      <c r="Y124" s="54"/>
      <c r="Z124" s="37"/>
      <c r="AA124" s="54"/>
      <c r="AB124" s="37"/>
      <c r="AC124" s="54"/>
      <c r="AD124" s="37"/>
    </row>
    <row r="125" spans="1:30" ht="12.75" customHeight="1">
      <c r="A125" s="129">
        <v>62</v>
      </c>
      <c r="B125" s="130">
        <v>42549</v>
      </c>
      <c r="C125" s="130"/>
      <c r="D125" s="131" t="s">
        <v>660</v>
      </c>
      <c r="E125" s="132" t="s">
        <v>544</v>
      </c>
      <c r="F125" s="133">
        <v>840</v>
      </c>
      <c r="G125" s="132"/>
      <c r="H125" s="132">
        <v>1230</v>
      </c>
      <c r="I125" s="134">
        <v>1230</v>
      </c>
      <c r="J125" s="135" t="s">
        <v>630</v>
      </c>
      <c r="K125" s="136">
        <v>390</v>
      </c>
      <c r="L125" s="137">
        <v>0.46428571428571402</v>
      </c>
      <c r="M125" s="132" t="s">
        <v>546</v>
      </c>
      <c r="N125" s="138">
        <v>42649</v>
      </c>
      <c r="O125" s="54"/>
      <c r="P125" s="54"/>
      <c r="Q125" s="198"/>
      <c r="R125" s="54"/>
      <c r="S125" s="54"/>
      <c r="T125" s="37"/>
      <c r="U125" s="54"/>
      <c r="V125" s="37"/>
      <c r="W125" s="54"/>
      <c r="X125" s="37"/>
      <c r="Y125" s="54"/>
      <c r="Z125" s="37"/>
      <c r="AA125" s="54"/>
      <c r="AB125" s="37"/>
      <c r="AC125" s="54"/>
      <c r="AD125" s="37"/>
    </row>
    <row r="126" spans="1:30" ht="12.75" customHeight="1">
      <c r="A126" s="152">
        <v>63</v>
      </c>
      <c r="B126" s="153">
        <v>42556</v>
      </c>
      <c r="C126" s="153"/>
      <c r="D126" s="154" t="s">
        <v>661</v>
      </c>
      <c r="E126" s="155" t="s">
        <v>544</v>
      </c>
      <c r="F126" s="155">
        <v>395</v>
      </c>
      <c r="G126" s="156"/>
      <c r="H126" s="156">
        <f>(468.5+342.5)/2</f>
        <v>405.5</v>
      </c>
      <c r="I126" s="156">
        <v>510</v>
      </c>
      <c r="J126" s="157" t="s">
        <v>662</v>
      </c>
      <c r="K126" s="158">
        <f t="shared" ref="K126:K132" si="22">H126-F126</f>
        <v>10.5</v>
      </c>
      <c r="L126" s="159">
        <f t="shared" ref="L126:L132" si="23">K126/F126</f>
        <v>2.6582278481012658E-2</v>
      </c>
      <c r="M126" s="155" t="s">
        <v>563</v>
      </c>
      <c r="N126" s="153">
        <v>43606</v>
      </c>
      <c r="O126" s="54"/>
      <c r="P126" s="54"/>
      <c r="Q126" s="198"/>
      <c r="R126" s="54"/>
      <c r="S126" s="54"/>
      <c r="T126" s="37"/>
      <c r="U126" s="54"/>
      <c r="V126" s="37"/>
      <c r="W126" s="54"/>
      <c r="X126" s="37"/>
      <c r="Y126" s="54"/>
      <c r="Z126" s="37"/>
      <c r="AA126" s="54"/>
      <c r="AB126" s="37"/>
      <c r="AC126" s="54"/>
      <c r="AD126" s="37"/>
    </row>
    <row r="127" spans="1:30" ht="12.75" customHeight="1">
      <c r="A127" s="139">
        <v>64</v>
      </c>
      <c r="B127" s="140">
        <v>42584</v>
      </c>
      <c r="C127" s="140"/>
      <c r="D127" s="141" t="s">
        <v>663</v>
      </c>
      <c r="E127" s="142" t="s">
        <v>555</v>
      </c>
      <c r="F127" s="143">
        <f>169.5-12.8</f>
        <v>156.69999999999999</v>
      </c>
      <c r="G127" s="143"/>
      <c r="H127" s="144">
        <v>77</v>
      </c>
      <c r="I127" s="144" t="s">
        <v>664</v>
      </c>
      <c r="J127" s="145" t="s">
        <v>665</v>
      </c>
      <c r="K127" s="146">
        <f t="shared" si="22"/>
        <v>-79.699999999999989</v>
      </c>
      <c r="L127" s="147">
        <f t="shared" si="23"/>
        <v>-0.50861518825781749</v>
      </c>
      <c r="M127" s="143" t="s">
        <v>556</v>
      </c>
      <c r="N127" s="140">
        <v>43522</v>
      </c>
      <c r="O127" s="54"/>
      <c r="P127" s="54"/>
      <c r="Q127" s="198"/>
      <c r="R127" s="54"/>
      <c r="S127" s="54"/>
      <c r="T127" s="37"/>
      <c r="U127" s="54"/>
      <c r="V127" s="37"/>
      <c r="W127" s="54"/>
      <c r="X127" s="37"/>
      <c r="Y127" s="54"/>
      <c r="Z127" s="37"/>
      <c r="AA127" s="54"/>
      <c r="AB127" s="37"/>
      <c r="AC127" s="54"/>
      <c r="AD127" s="37"/>
    </row>
    <row r="128" spans="1:30" ht="12.75" customHeight="1">
      <c r="A128" s="139">
        <v>65</v>
      </c>
      <c r="B128" s="140">
        <v>42586</v>
      </c>
      <c r="C128" s="140"/>
      <c r="D128" s="141" t="s">
        <v>666</v>
      </c>
      <c r="E128" s="142" t="s">
        <v>544</v>
      </c>
      <c r="F128" s="143">
        <v>400</v>
      </c>
      <c r="G128" s="143"/>
      <c r="H128" s="144">
        <v>305</v>
      </c>
      <c r="I128" s="144">
        <v>475</v>
      </c>
      <c r="J128" s="145" t="s">
        <v>667</v>
      </c>
      <c r="K128" s="146">
        <f t="shared" si="22"/>
        <v>-95</v>
      </c>
      <c r="L128" s="147">
        <f t="shared" si="23"/>
        <v>-0.23749999999999999</v>
      </c>
      <c r="M128" s="143" t="s">
        <v>556</v>
      </c>
      <c r="N128" s="140">
        <v>43606</v>
      </c>
      <c r="O128" s="54"/>
      <c r="P128" s="54"/>
      <c r="Q128" s="198"/>
      <c r="R128" s="54"/>
      <c r="S128" s="54"/>
      <c r="T128" s="37"/>
      <c r="U128" s="54"/>
      <c r="V128" s="37"/>
      <c r="W128" s="54"/>
      <c r="X128" s="37"/>
      <c r="Y128" s="54"/>
      <c r="Z128" s="37"/>
      <c r="AA128" s="54"/>
      <c r="AB128" s="37"/>
      <c r="AC128" s="54"/>
      <c r="AD128" s="37"/>
    </row>
    <row r="129" spans="1:30" ht="12.75" customHeight="1">
      <c r="A129" s="129">
        <v>66</v>
      </c>
      <c r="B129" s="130">
        <v>42593</v>
      </c>
      <c r="C129" s="130"/>
      <c r="D129" s="131" t="s">
        <v>668</v>
      </c>
      <c r="E129" s="132" t="s">
        <v>544</v>
      </c>
      <c r="F129" s="133">
        <v>86.5</v>
      </c>
      <c r="G129" s="132"/>
      <c r="H129" s="132">
        <v>130</v>
      </c>
      <c r="I129" s="134">
        <v>130</v>
      </c>
      <c r="J129" s="135" t="s">
        <v>669</v>
      </c>
      <c r="K129" s="136">
        <f t="shared" si="22"/>
        <v>43.5</v>
      </c>
      <c r="L129" s="137">
        <f t="shared" si="23"/>
        <v>0.50289017341040465</v>
      </c>
      <c r="M129" s="132" t="s">
        <v>546</v>
      </c>
      <c r="N129" s="138">
        <v>43091</v>
      </c>
      <c r="O129" s="54"/>
      <c r="P129" s="54"/>
      <c r="Q129" s="198"/>
      <c r="R129" s="54"/>
      <c r="S129" s="54"/>
      <c r="T129" s="37"/>
      <c r="U129" s="54"/>
      <c r="V129" s="37"/>
      <c r="W129" s="54"/>
      <c r="X129" s="37"/>
      <c r="Y129" s="54"/>
      <c r="Z129" s="37"/>
      <c r="AA129" s="54"/>
      <c r="AB129" s="37"/>
      <c r="AC129" s="54"/>
      <c r="AD129" s="37"/>
    </row>
    <row r="130" spans="1:30" ht="12.75" customHeight="1">
      <c r="A130" s="139">
        <v>67</v>
      </c>
      <c r="B130" s="140">
        <v>42600</v>
      </c>
      <c r="C130" s="140"/>
      <c r="D130" s="141" t="s">
        <v>119</v>
      </c>
      <c r="E130" s="142" t="s">
        <v>544</v>
      </c>
      <c r="F130" s="143">
        <v>133.5</v>
      </c>
      <c r="G130" s="143"/>
      <c r="H130" s="144">
        <v>126.5</v>
      </c>
      <c r="I130" s="144">
        <v>178</v>
      </c>
      <c r="J130" s="145" t="s">
        <v>670</v>
      </c>
      <c r="K130" s="146">
        <f t="shared" si="22"/>
        <v>-7</v>
      </c>
      <c r="L130" s="147">
        <f t="shared" si="23"/>
        <v>-5.2434456928838954E-2</v>
      </c>
      <c r="M130" s="143" t="s">
        <v>556</v>
      </c>
      <c r="N130" s="140">
        <v>42615</v>
      </c>
      <c r="O130" s="54"/>
      <c r="P130" s="54"/>
      <c r="Q130" s="198"/>
      <c r="R130" s="54"/>
      <c r="S130" s="54"/>
      <c r="T130" s="37"/>
      <c r="U130" s="54"/>
      <c r="V130" s="37"/>
      <c r="W130" s="54"/>
      <c r="X130" s="37"/>
      <c r="Y130" s="54"/>
      <c r="Z130" s="37"/>
      <c r="AA130" s="54"/>
      <c r="AB130" s="37"/>
      <c r="AC130" s="54"/>
      <c r="AD130" s="37"/>
    </row>
    <row r="131" spans="1:30" ht="12.75" customHeight="1">
      <c r="A131" s="129">
        <v>68</v>
      </c>
      <c r="B131" s="130">
        <v>42613</v>
      </c>
      <c r="C131" s="130"/>
      <c r="D131" s="131" t="s">
        <v>671</v>
      </c>
      <c r="E131" s="132" t="s">
        <v>544</v>
      </c>
      <c r="F131" s="133">
        <v>560</v>
      </c>
      <c r="G131" s="132"/>
      <c r="H131" s="132">
        <v>725</v>
      </c>
      <c r="I131" s="134">
        <v>725</v>
      </c>
      <c r="J131" s="135" t="s">
        <v>576</v>
      </c>
      <c r="K131" s="136">
        <f t="shared" si="22"/>
        <v>165</v>
      </c>
      <c r="L131" s="137">
        <f t="shared" si="23"/>
        <v>0.29464285714285715</v>
      </c>
      <c r="M131" s="132" t="s">
        <v>546</v>
      </c>
      <c r="N131" s="138">
        <v>42456</v>
      </c>
      <c r="O131" s="54"/>
      <c r="P131" s="54"/>
      <c r="Q131" s="198"/>
      <c r="R131" s="54"/>
      <c r="S131" s="54"/>
      <c r="T131" s="37"/>
      <c r="U131" s="54"/>
      <c r="V131" s="37"/>
      <c r="W131" s="54"/>
      <c r="X131" s="37"/>
      <c r="Y131" s="54"/>
      <c r="Z131" s="37"/>
      <c r="AA131" s="54"/>
      <c r="AB131" s="37"/>
      <c r="AC131" s="54"/>
      <c r="AD131" s="37"/>
    </row>
    <row r="132" spans="1:30" ht="12.75" customHeight="1">
      <c r="A132" s="129">
        <v>69</v>
      </c>
      <c r="B132" s="130">
        <v>42614</v>
      </c>
      <c r="C132" s="130"/>
      <c r="D132" s="131" t="s">
        <v>672</v>
      </c>
      <c r="E132" s="132" t="s">
        <v>544</v>
      </c>
      <c r="F132" s="133">
        <v>160.5</v>
      </c>
      <c r="G132" s="132"/>
      <c r="H132" s="132">
        <v>210</v>
      </c>
      <c r="I132" s="134">
        <v>210</v>
      </c>
      <c r="J132" s="135" t="s">
        <v>576</v>
      </c>
      <c r="K132" s="136">
        <f t="shared" si="22"/>
        <v>49.5</v>
      </c>
      <c r="L132" s="137">
        <f t="shared" si="23"/>
        <v>0.30841121495327101</v>
      </c>
      <c r="M132" s="132" t="s">
        <v>546</v>
      </c>
      <c r="N132" s="138">
        <v>42871</v>
      </c>
      <c r="O132" s="54"/>
      <c r="P132" s="54"/>
      <c r="Q132" s="198"/>
      <c r="R132" s="54"/>
      <c r="S132" s="54"/>
      <c r="T132" s="37"/>
      <c r="U132" s="54"/>
      <c r="V132" s="37"/>
      <c r="W132" s="54"/>
      <c r="X132" s="37"/>
      <c r="Y132" s="54"/>
      <c r="Z132" s="37"/>
      <c r="AA132" s="54"/>
      <c r="AB132" s="37"/>
      <c r="AC132" s="54"/>
      <c r="AD132" s="37"/>
    </row>
    <row r="133" spans="1:30" ht="12.75" customHeight="1">
      <c r="A133" s="129">
        <v>70</v>
      </c>
      <c r="B133" s="130">
        <v>42646</v>
      </c>
      <c r="C133" s="130"/>
      <c r="D133" s="131" t="s">
        <v>395</v>
      </c>
      <c r="E133" s="132" t="s">
        <v>544</v>
      </c>
      <c r="F133" s="133">
        <v>430</v>
      </c>
      <c r="G133" s="132"/>
      <c r="H133" s="132">
        <v>596</v>
      </c>
      <c r="I133" s="134">
        <v>575</v>
      </c>
      <c r="J133" s="135" t="s">
        <v>673</v>
      </c>
      <c r="K133" s="136">
        <v>166</v>
      </c>
      <c r="L133" s="137">
        <v>0.38604651162790699</v>
      </c>
      <c r="M133" s="132" t="s">
        <v>546</v>
      </c>
      <c r="N133" s="138">
        <v>42769</v>
      </c>
      <c r="O133" s="54"/>
      <c r="P133" s="54"/>
      <c r="Q133" s="198"/>
      <c r="R133" s="54"/>
      <c r="S133" s="54"/>
      <c r="T133" s="37"/>
      <c r="U133" s="54"/>
      <c r="V133" s="37"/>
      <c r="W133" s="54"/>
      <c r="X133" s="37"/>
      <c r="Y133" s="54"/>
      <c r="Z133" s="37"/>
      <c r="AA133" s="54"/>
      <c r="AB133" s="37"/>
      <c r="AC133" s="54"/>
      <c r="AD133" s="37"/>
    </row>
    <row r="134" spans="1:30" ht="12.75" customHeight="1">
      <c r="A134" s="129">
        <v>71</v>
      </c>
      <c r="B134" s="130">
        <v>42657</v>
      </c>
      <c r="C134" s="130"/>
      <c r="D134" s="131" t="s">
        <v>674</v>
      </c>
      <c r="E134" s="132" t="s">
        <v>544</v>
      </c>
      <c r="F134" s="133">
        <v>280</v>
      </c>
      <c r="G134" s="132"/>
      <c r="H134" s="132">
        <v>345</v>
      </c>
      <c r="I134" s="134">
        <v>345</v>
      </c>
      <c r="J134" s="135" t="s">
        <v>576</v>
      </c>
      <c r="K134" s="136">
        <f t="shared" ref="K134:K139" si="24">H134-F134</f>
        <v>65</v>
      </c>
      <c r="L134" s="137">
        <f>K134/F134</f>
        <v>0.23214285714285715</v>
      </c>
      <c r="M134" s="132" t="s">
        <v>546</v>
      </c>
      <c r="N134" s="138">
        <v>42814</v>
      </c>
      <c r="O134" s="54"/>
      <c r="P134" s="54"/>
      <c r="Q134" s="198"/>
      <c r="R134" s="54"/>
      <c r="S134" s="54"/>
      <c r="T134" s="37"/>
      <c r="U134" s="54"/>
      <c r="V134" s="37"/>
      <c r="W134" s="54"/>
      <c r="X134" s="37"/>
      <c r="Y134" s="54"/>
      <c r="Z134" s="37"/>
      <c r="AA134" s="54"/>
      <c r="AB134" s="37"/>
      <c r="AC134" s="54"/>
      <c r="AD134" s="37"/>
    </row>
    <row r="135" spans="1:30" ht="12.75" customHeight="1">
      <c r="A135" s="129">
        <v>72</v>
      </c>
      <c r="B135" s="130">
        <v>42657</v>
      </c>
      <c r="C135" s="130"/>
      <c r="D135" s="131" t="s">
        <v>675</v>
      </c>
      <c r="E135" s="132" t="s">
        <v>544</v>
      </c>
      <c r="F135" s="133">
        <v>245</v>
      </c>
      <c r="G135" s="132"/>
      <c r="H135" s="132">
        <v>325.5</v>
      </c>
      <c r="I135" s="134">
        <v>330</v>
      </c>
      <c r="J135" s="135" t="s">
        <v>676</v>
      </c>
      <c r="K135" s="136">
        <f t="shared" si="24"/>
        <v>80.5</v>
      </c>
      <c r="L135" s="137">
        <f>K135/F135</f>
        <v>0.32857142857142857</v>
      </c>
      <c r="M135" s="132" t="s">
        <v>546</v>
      </c>
      <c r="N135" s="138">
        <v>42769</v>
      </c>
      <c r="O135" s="54"/>
      <c r="P135" s="54"/>
      <c r="Q135" s="198"/>
      <c r="R135" s="54"/>
      <c r="S135" s="54"/>
      <c r="T135" s="37"/>
      <c r="U135" s="54"/>
      <c r="V135" s="37"/>
      <c r="W135" s="54"/>
      <c r="X135" s="37"/>
      <c r="Y135" s="54"/>
      <c r="Z135" s="37"/>
      <c r="AA135" s="54"/>
      <c r="AB135" s="37"/>
      <c r="AC135" s="54"/>
      <c r="AD135" s="37"/>
    </row>
    <row r="136" spans="1:30" ht="12.75" customHeight="1">
      <c r="A136" s="129">
        <v>73</v>
      </c>
      <c r="B136" s="130">
        <v>42660</v>
      </c>
      <c r="C136" s="130"/>
      <c r="D136" s="131" t="s">
        <v>677</v>
      </c>
      <c r="E136" s="132" t="s">
        <v>544</v>
      </c>
      <c r="F136" s="133">
        <v>125</v>
      </c>
      <c r="G136" s="132"/>
      <c r="H136" s="132">
        <v>160</v>
      </c>
      <c r="I136" s="134">
        <v>160</v>
      </c>
      <c r="J136" s="135" t="s">
        <v>630</v>
      </c>
      <c r="K136" s="136">
        <f t="shared" si="24"/>
        <v>35</v>
      </c>
      <c r="L136" s="137">
        <v>0.28000000000000003</v>
      </c>
      <c r="M136" s="132" t="s">
        <v>546</v>
      </c>
      <c r="N136" s="138">
        <v>42803</v>
      </c>
      <c r="O136" s="54"/>
      <c r="P136" s="54"/>
      <c r="Q136" s="198"/>
      <c r="R136" s="54"/>
      <c r="S136" s="54"/>
      <c r="T136" s="37"/>
      <c r="U136" s="54"/>
      <c r="V136" s="37"/>
      <c r="W136" s="54"/>
      <c r="X136" s="37"/>
      <c r="Y136" s="54"/>
      <c r="Z136" s="37"/>
      <c r="AA136" s="54"/>
      <c r="AB136" s="37"/>
      <c r="AC136" s="54"/>
      <c r="AD136" s="37"/>
    </row>
    <row r="137" spans="1:30" ht="12.75" customHeight="1">
      <c r="A137" s="129">
        <v>74</v>
      </c>
      <c r="B137" s="130">
        <v>42660</v>
      </c>
      <c r="C137" s="130"/>
      <c r="D137" s="131" t="s">
        <v>678</v>
      </c>
      <c r="E137" s="132" t="s">
        <v>544</v>
      </c>
      <c r="F137" s="133">
        <v>114</v>
      </c>
      <c r="G137" s="132"/>
      <c r="H137" s="132">
        <v>145</v>
      </c>
      <c r="I137" s="134">
        <v>145</v>
      </c>
      <c r="J137" s="135" t="s">
        <v>630</v>
      </c>
      <c r="K137" s="136">
        <f t="shared" si="24"/>
        <v>31</v>
      </c>
      <c r="L137" s="137">
        <f>K137/F137</f>
        <v>0.27192982456140352</v>
      </c>
      <c r="M137" s="132" t="s">
        <v>546</v>
      </c>
      <c r="N137" s="138">
        <v>42859</v>
      </c>
      <c r="O137" s="54"/>
      <c r="P137" s="54"/>
      <c r="Q137" s="198"/>
      <c r="R137" s="54"/>
      <c r="S137" s="54"/>
      <c r="T137" s="37"/>
      <c r="U137" s="54"/>
      <c r="V137" s="37"/>
      <c r="W137" s="54"/>
      <c r="X137" s="37"/>
      <c r="Y137" s="54"/>
      <c r="Z137" s="37"/>
      <c r="AA137" s="54"/>
      <c r="AB137" s="37"/>
      <c r="AC137" s="54"/>
      <c r="AD137" s="37"/>
    </row>
    <row r="138" spans="1:30" ht="12.75" customHeight="1">
      <c r="A138" s="129">
        <v>75</v>
      </c>
      <c r="B138" s="130">
        <v>42660</v>
      </c>
      <c r="C138" s="130"/>
      <c r="D138" s="131" t="s">
        <v>679</v>
      </c>
      <c r="E138" s="132" t="s">
        <v>544</v>
      </c>
      <c r="F138" s="133">
        <v>212</v>
      </c>
      <c r="G138" s="132"/>
      <c r="H138" s="132">
        <v>280</v>
      </c>
      <c r="I138" s="134">
        <v>276</v>
      </c>
      <c r="J138" s="135" t="s">
        <v>680</v>
      </c>
      <c r="K138" s="136">
        <f t="shared" si="24"/>
        <v>68</v>
      </c>
      <c r="L138" s="137">
        <f>K138/F138</f>
        <v>0.32075471698113206</v>
      </c>
      <c r="M138" s="132" t="s">
        <v>546</v>
      </c>
      <c r="N138" s="138">
        <v>42858</v>
      </c>
      <c r="O138" s="54"/>
      <c r="P138" s="54"/>
      <c r="Q138" s="198"/>
      <c r="R138" s="54"/>
      <c r="S138" s="54"/>
      <c r="T138" s="37"/>
      <c r="U138" s="54"/>
      <c r="V138" s="37"/>
      <c r="W138" s="54"/>
      <c r="X138" s="37"/>
      <c r="Y138" s="54"/>
      <c r="Z138" s="37"/>
      <c r="AA138" s="54"/>
      <c r="AB138" s="37"/>
      <c r="AC138" s="54"/>
      <c r="AD138" s="37"/>
    </row>
    <row r="139" spans="1:30" ht="12.75" customHeight="1">
      <c r="A139" s="129">
        <v>76</v>
      </c>
      <c r="B139" s="130">
        <v>42678</v>
      </c>
      <c r="C139" s="130"/>
      <c r="D139" s="131" t="s">
        <v>438</v>
      </c>
      <c r="E139" s="132" t="s">
        <v>544</v>
      </c>
      <c r="F139" s="133">
        <v>155</v>
      </c>
      <c r="G139" s="132"/>
      <c r="H139" s="132">
        <v>210</v>
      </c>
      <c r="I139" s="134">
        <v>210</v>
      </c>
      <c r="J139" s="135" t="s">
        <v>681</v>
      </c>
      <c r="K139" s="136">
        <f t="shared" si="24"/>
        <v>55</v>
      </c>
      <c r="L139" s="137">
        <f>K139/F139</f>
        <v>0.35483870967741937</v>
      </c>
      <c r="M139" s="132" t="s">
        <v>546</v>
      </c>
      <c r="N139" s="138">
        <v>42944</v>
      </c>
      <c r="O139" s="54"/>
      <c r="P139" s="54"/>
      <c r="Q139" s="198"/>
      <c r="R139" s="54"/>
      <c r="S139" s="54"/>
      <c r="T139" s="37"/>
      <c r="U139" s="54"/>
      <c r="V139" s="37"/>
      <c r="W139" s="54"/>
      <c r="X139" s="37"/>
      <c r="Y139" s="54"/>
      <c r="Z139" s="37"/>
      <c r="AA139" s="54"/>
      <c r="AB139" s="37"/>
      <c r="AC139" s="54"/>
      <c r="AD139" s="37"/>
    </row>
    <row r="140" spans="1:30" ht="12.75" customHeight="1">
      <c r="A140" s="139">
        <v>77</v>
      </c>
      <c r="B140" s="140">
        <v>42710</v>
      </c>
      <c r="C140" s="140"/>
      <c r="D140" s="141" t="s">
        <v>682</v>
      </c>
      <c r="E140" s="142" t="s">
        <v>544</v>
      </c>
      <c r="F140" s="143">
        <v>150.5</v>
      </c>
      <c r="G140" s="143"/>
      <c r="H140" s="144">
        <v>72.5</v>
      </c>
      <c r="I140" s="144">
        <v>174</v>
      </c>
      <c r="J140" s="145" t="s">
        <v>683</v>
      </c>
      <c r="K140" s="146">
        <v>-78</v>
      </c>
      <c r="L140" s="147">
        <v>-0.51827242524916906</v>
      </c>
      <c r="M140" s="143" t="s">
        <v>556</v>
      </c>
      <c r="N140" s="140">
        <v>43333</v>
      </c>
      <c r="O140" s="54"/>
      <c r="P140" s="54"/>
      <c r="Q140" s="198"/>
      <c r="R140" s="54"/>
      <c r="S140" s="54"/>
      <c r="T140" s="37"/>
      <c r="U140" s="54"/>
      <c r="V140" s="37"/>
      <c r="W140" s="54"/>
      <c r="X140" s="37"/>
      <c r="Y140" s="54"/>
      <c r="Z140" s="37"/>
      <c r="AA140" s="54"/>
      <c r="AB140" s="37"/>
      <c r="AC140" s="54"/>
      <c r="AD140" s="37"/>
    </row>
    <row r="141" spans="1:30" ht="12.75" customHeight="1">
      <c r="A141" s="129">
        <v>78</v>
      </c>
      <c r="B141" s="130">
        <v>42712</v>
      </c>
      <c r="C141" s="130"/>
      <c r="D141" s="131" t="s">
        <v>684</v>
      </c>
      <c r="E141" s="132" t="s">
        <v>544</v>
      </c>
      <c r="F141" s="133">
        <v>380</v>
      </c>
      <c r="G141" s="132"/>
      <c r="H141" s="132">
        <v>478</v>
      </c>
      <c r="I141" s="134">
        <v>468</v>
      </c>
      <c r="J141" s="135" t="s">
        <v>630</v>
      </c>
      <c r="K141" s="136">
        <f>H141-F141</f>
        <v>98</v>
      </c>
      <c r="L141" s="137">
        <f>K141/F141</f>
        <v>0.25789473684210529</v>
      </c>
      <c r="M141" s="132" t="s">
        <v>546</v>
      </c>
      <c r="N141" s="138">
        <v>43025</v>
      </c>
      <c r="O141" s="54"/>
      <c r="P141" s="54"/>
      <c r="Q141" s="198"/>
      <c r="R141" s="54"/>
      <c r="S141" s="54"/>
      <c r="T141" s="37"/>
      <c r="U141" s="54"/>
      <c r="V141" s="37"/>
      <c r="W141" s="54"/>
      <c r="X141" s="37"/>
      <c r="Y141" s="54"/>
      <c r="Z141" s="37"/>
      <c r="AA141" s="54"/>
      <c r="AB141" s="37"/>
      <c r="AC141" s="54"/>
      <c r="AD141" s="37"/>
    </row>
    <row r="142" spans="1:30" ht="12.75" customHeight="1">
      <c r="A142" s="129">
        <v>79</v>
      </c>
      <c r="B142" s="130">
        <v>42734</v>
      </c>
      <c r="C142" s="130"/>
      <c r="D142" s="131" t="s">
        <v>118</v>
      </c>
      <c r="E142" s="132" t="s">
        <v>544</v>
      </c>
      <c r="F142" s="133">
        <v>305</v>
      </c>
      <c r="G142" s="132"/>
      <c r="H142" s="132">
        <v>375</v>
      </c>
      <c r="I142" s="134">
        <v>375</v>
      </c>
      <c r="J142" s="135" t="s">
        <v>630</v>
      </c>
      <c r="K142" s="136">
        <f>H142-F142</f>
        <v>70</v>
      </c>
      <c r="L142" s="137">
        <f>K142/F142</f>
        <v>0.22950819672131148</v>
      </c>
      <c r="M142" s="132" t="s">
        <v>546</v>
      </c>
      <c r="N142" s="138">
        <v>42768</v>
      </c>
      <c r="O142" s="54"/>
      <c r="P142" s="54"/>
      <c r="Q142" s="198"/>
      <c r="R142" s="54"/>
      <c r="S142" s="54"/>
      <c r="T142" s="37"/>
      <c r="U142" s="54"/>
      <c r="V142" s="37"/>
      <c r="W142" s="54"/>
      <c r="X142" s="37"/>
      <c r="Y142" s="54"/>
      <c r="Z142" s="37"/>
      <c r="AA142" s="54"/>
      <c r="AB142" s="37"/>
      <c r="AC142" s="54"/>
      <c r="AD142" s="37"/>
    </row>
    <row r="143" spans="1:30" ht="12.75" customHeight="1">
      <c r="A143" s="129">
        <v>80</v>
      </c>
      <c r="B143" s="130">
        <v>42739</v>
      </c>
      <c r="C143" s="130"/>
      <c r="D143" s="131" t="s">
        <v>102</v>
      </c>
      <c r="E143" s="132" t="s">
        <v>544</v>
      </c>
      <c r="F143" s="133">
        <v>99.5</v>
      </c>
      <c r="G143" s="132"/>
      <c r="H143" s="132">
        <v>158</v>
      </c>
      <c r="I143" s="134">
        <v>158</v>
      </c>
      <c r="J143" s="135" t="s">
        <v>630</v>
      </c>
      <c r="K143" s="136">
        <f>H143-F143</f>
        <v>58.5</v>
      </c>
      <c r="L143" s="137">
        <f>K143/F143</f>
        <v>0.5879396984924623</v>
      </c>
      <c r="M143" s="132" t="s">
        <v>546</v>
      </c>
      <c r="N143" s="138">
        <v>42898</v>
      </c>
      <c r="O143" s="54"/>
      <c r="P143" s="54"/>
      <c r="Q143" s="198"/>
      <c r="R143" s="54"/>
      <c r="S143" s="54"/>
      <c r="T143" s="37"/>
      <c r="U143" s="54"/>
      <c r="V143" s="37"/>
      <c r="W143" s="54"/>
      <c r="X143" s="37"/>
      <c r="Y143" s="54"/>
      <c r="Z143" s="37"/>
      <c r="AA143" s="54"/>
      <c r="AB143" s="37"/>
      <c r="AC143" s="54"/>
      <c r="AD143" s="37"/>
    </row>
    <row r="144" spans="1:30" ht="12.75" customHeight="1">
      <c r="A144" s="129">
        <v>81</v>
      </c>
      <c r="B144" s="130">
        <v>42739</v>
      </c>
      <c r="C144" s="130"/>
      <c r="D144" s="131" t="s">
        <v>102</v>
      </c>
      <c r="E144" s="132" t="s">
        <v>544</v>
      </c>
      <c r="F144" s="133">
        <v>99.5</v>
      </c>
      <c r="G144" s="132"/>
      <c r="H144" s="132">
        <v>158</v>
      </c>
      <c r="I144" s="134">
        <v>158</v>
      </c>
      <c r="J144" s="135" t="s">
        <v>630</v>
      </c>
      <c r="K144" s="136">
        <v>58.5</v>
      </c>
      <c r="L144" s="137">
        <v>0.58793969849246197</v>
      </c>
      <c r="M144" s="132" t="s">
        <v>546</v>
      </c>
      <c r="N144" s="138">
        <v>42898</v>
      </c>
      <c r="O144" s="54"/>
      <c r="P144" s="54"/>
      <c r="Q144" s="198"/>
      <c r="R144" s="54"/>
      <c r="S144" s="54"/>
      <c r="T144" s="37"/>
      <c r="U144" s="54"/>
      <c r="V144" s="37"/>
      <c r="W144" s="54"/>
      <c r="X144" s="37"/>
      <c r="Y144" s="54"/>
      <c r="Z144" s="37"/>
      <c r="AA144" s="54"/>
      <c r="AB144" s="37"/>
      <c r="AC144" s="54"/>
      <c r="AD144" s="37"/>
    </row>
    <row r="145" spans="1:30" ht="12.75" customHeight="1">
      <c r="A145" s="129">
        <v>82</v>
      </c>
      <c r="B145" s="130">
        <v>42786</v>
      </c>
      <c r="C145" s="130"/>
      <c r="D145" s="131" t="s">
        <v>204</v>
      </c>
      <c r="E145" s="132" t="s">
        <v>544</v>
      </c>
      <c r="F145" s="133">
        <v>140.5</v>
      </c>
      <c r="G145" s="132"/>
      <c r="H145" s="132">
        <v>220</v>
      </c>
      <c r="I145" s="134">
        <v>220</v>
      </c>
      <c r="J145" s="135" t="s">
        <v>630</v>
      </c>
      <c r="K145" s="136">
        <f>H145-F145</f>
        <v>79.5</v>
      </c>
      <c r="L145" s="137">
        <f>K145/F145</f>
        <v>0.5658362989323843</v>
      </c>
      <c r="M145" s="132" t="s">
        <v>546</v>
      </c>
      <c r="N145" s="138">
        <v>42864</v>
      </c>
      <c r="O145" s="54"/>
      <c r="P145" s="54"/>
      <c r="Q145" s="198"/>
      <c r="R145" s="54"/>
      <c r="S145" s="54"/>
      <c r="T145" s="37"/>
      <c r="U145" s="54"/>
      <c r="V145" s="37"/>
      <c r="W145" s="54"/>
      <c r="X145" s="37"/>
      <c r="Y145" s="54"/>
      <c r="Z145" s="37"/>
      <c r="AA145" s="54"/>
      <c r="AB145" s="37"/>
      <c r="AC145" s="54"/>
      <c r="AD145" s="37"/>
    </row>
    <row r="146" spans="1:30" ht="12.75" customHeight="1">
      <c r="A146" s="129">
        <v>83</v>
      </c>
      <c r="B146" s="130">
        <v>42786</v>
      </c>
      <c r="C146" s="130"/>
      <c r="D146" s="131" t="s">
        <v>685</v>
      </c>
      <c r="E146" s="132" t="s">
        <v>544</v>
      </c>
      <c r="F146" s="133">
        <v>202.5</v>
      </c>
      <c r="G146" s="132"/>
      <c r="H146" s="132">
        <v>234</v>
      </c>
      <c r="I146" s="134">
        <v>234</v>
      </c>
      <c r="J146" s="135" t="s">
        <v>630</v>
      </c>
      <c r="K146" s="136">
        <v>31.5</v>
      </c>
      <c r="L146" s="137">
        <v>0.155555555555556</v>
      </c>
      <c r="M146" s="132" t="s">
        <v>546</v>
      </c>
      <c r="N146" s="138">
        <v>42836</v>
      </c>
      <c r="O146" s="54"/>
      <c r="P146" s="54"/>
      <c r="Q146" s="198"/>
      <c r="R146" s="54"/>
      <c r="S146" s="54"/>
      <c r="T146" s="37"/>
      <c r="U146" s="54"/>
      <c r="V146" s="37"/>
      <c r="W146" s="54"/>
      <c r="X146" s="37"/>
      <c r="Y146" s="54"/>
      <c r="Z146" s="37"/>
      <c r="AA146" s="54"/>
      <c r="AB146" s="37"/>
      <c r="AC146" s="54"/>
      <c r="AD146" s="37"/>
    </row>
    <row r="147" spans="1:30" ht="12.75" customHeight="1">
      <c r="A147" s="129">
        <v>84</v>
      </c>
      <c r="B147" s="130">
        <v>42818</v>
      </c>
      <c r="C147" s="130"/>
      <c r="D147" s="131" t="s">
        <v>686</v>
      </c>
      <c r="E147" s="132" t="s">
        <v>544</v>
      </c>
      <c r="F147" s="133">
        <v>300.5</v>
      </c>
      <c r="G147" s="132"/>
      <c r="H147" s="132">
        <v>417.5</v>
      </c>
      <c r="I147" s="134">
        <v>420</v>
      </c>
      <c r="J147" s="135" t="s">
        <v>687</v>
      </c>
      <c r="K147" s="136">
        <f>H147-F147</f>
        <v>117</v>
      </c>
      <c r="L147" s="137">
        <f>K147/F147</f>
        <v>0.38935108153078202</v>
      </c>
      <c r="M147" s="132" t="s">
        <v>546</v>
      </c>
      <c r="N147" s="138">
        <v>43070</v>
      </c>
      <c r="O147" s="54"/>
      <c r="P147" s="54"/>
      <c r="Q147" s="198"/>
      <c r="R147" s="54"/>
      <c r="S147" s="54"/>
      <c r="T147" s="37"/>
      <c r="U147" s="54"/>
      <c r="V147" s="37"/>
      <c r="W147" s="54"/>
      <c r="X147" s="37"/>
      <c r="Y147" s="54"/>
      <c r="Z147" s="37"/>
      <c r="AA147" s="54"/>
      <c r="AB147" s="37"/>
      <c r="AC147" s="54"/>
      <c r="AD147" s="37"/>
    </row>
    <row r="148" spans="1:30" ht="12.75" customHeight="1">
      <c r="A148" s="129">
        <v>85</v>
      </c>
      <c r="B148" s="130">
        <v>42818</v>
      </c>
      <c r="C148" s="130"/>
      <c r="D148" s="131" t="s">
        <v>660</v>
      </c>
      <c r="E148" s="132" t="s">
        <v>544</v>
      </c>
      <c r="F148" s="133">
        <v>850</v>
      </c>
      <c r="G148" s="132"/>
      <c r="H148" s="132">
        <v>1042.5</v>
      </c>
      <c r="I148" s="134">
        <v>1023</v>
      </c>
      <c r="J148" s="135" t="s">
        <v>688</v>
      </c>
      <c r="K148" s="136">
        <v>192.5</v>
      </c>
      <c r="L148" s="137">
        <v>0.22647058823529401</v>
      </c>
      <c r="M148" s="132" t="s">
        <v>546</v>
      </c>
      <c r="N148" s="138">
        <v>42830</v>
      </c>
      <c r="O148" s="54"/>
      <c r="P148" s="54"/>
      <c r="Q148" s="198"/>
      <c r="R148" s="54"/>
      <c r="S148" s="54"/>
      <c r="T148" s="37"/>
      <c r="U148" s="54"/>
      <c r="V148" s="37"/>
      <c r="W148" s="54"/>
      <c r="X148" s="37"/>
      <c r="Y148" s="54"/>
      <c r="Z148" s="37"/>
      <c r="AA148" s="54"/>
      <c r="AB148" s="37"/>
      <c r="AC148" s="54"/>
      <c r="AD148" s="37"/>
    </row>
    <row r="149" spans="1:30" ht="12.75" customHeight="1">
      <c r="A149" s="129">
        <v>86</v>
      </c>
      <c r="B149" s="130">
        <v>42830</v>
      </c>
      <c r="C149" s="130"/>
      <c r="D149" s="131" t="s">
        <v>464</v>
      </c>
      <c r="E149" s="132" t="s">
        <v>544</v>
      </c>
      <c r="F149" s="133">
        <v>785</v>
      </c>
      <c r="G149" s="132"/>
      <c r="H149" s="132">
        <v>930</v>
      </c>
      <c r="I149" s="134">
        <v>920</v>
      </c>
      <c r="J149" s="135" t="s">
        <v>689</v>
      </c>
      <c r="K149" s="136">
        <f>H149-F149</f>
        <v>145</v>
      </c>
      <c r="L149" s="137">
        <f>K149/F149</f>
        <v>0.18471337579617833</v>
      </c>
      <c r="M149" s="132" t="s">
        <v>546</v>
      </c>
      <c r="N149" s="138">
        <v>42976</v>
      </c>
      <c r="O149" s="54"/>
      <c r="P149" s="54"/>
      <c r="Q149" s="198"/>
      <c r="R149" s="54"/>
      <c r="S149" s="54"/>
      <c r="T149" s="37"/>
      <c r="U149" s="54"/>
      <c r="V149" s="37"/>
      <c r="W149" s="54"/>
      <c r="X149" s="37"/>
      <c r="Y149" s="54"/>
      <c r="Z149" s="37"/>
      <c r="AA149" s="54"/>
      <c r="AB149" s="37"/>
      <c r="AC149" s="54"/>
      <c r="AD149" s="37"/>
    </row>
    <row r="150" spans="1:30" ht="12.75" customHeight="1">
      <c r="A150" s="139">
        <v>87</v>
      </c>
      <c r="B150" s="140">
        <v>42831</v>
      </c>
      <c r="C150" s="140"/>
      <c r="D150" s="141" t="s">
        <v>690</v>
      </c>
      <c r="E150" s="142" t="s">
        <v>544</v>
      </c>
      <c r="F150" s="143">
        <v>40</v>
      </c>
      <c r="G150" s="143"/>
      <c r="H150" s="144">
        <v>13.1</v>
      </c>
      <c r="I150" s="144">
        <v>60</v>
      </c>
      <c r="J150" s="145" t="s">
        <v>691</v>
      </c>
      <c r="K150" s="146">
        <v>-26.9</v>
      </c>
      <c r="L150" s="147">
        <v>-0.67249999999999999</v>
      </c>
      <c r="M150" s="143" t="s">
        <v>556</v>
      </c>
      <c r="N150" s="140">
        <v>43138</v>
      </c>
      <c r="O150" s="54"/>
      <c r="P150" s="54"/>
      <c r="Q150" s="198"/>
      <c r="R150" s="54"/>
      <c r="S150" s="54"/>
      <c r="T150" s="37"/>
      <c r="U150" s="54"/>
      <c r="V150" s="37"/>
      <c r="W150" s="54"/>
      <c r="X150" s="37"/>
      <c r="Y150" s="54"/>
      <c r="Z150" s="37"/>
      <c r="AA150" s="54"/>
      <c r="AB150" s="37"/>
      <c r="AC150" s="54"/>
      <c r="AD150" s="37"/>
    </row>
    <row r="151" spans="1:30" ht="12.75" customHeight="1">
      <c r="A151" s="129">
        <v>88</v>
      </c>
      <c r="B151" s="130">
        <v>42837</v>
      </c>
      <c r="C151" s="130"/>
      <c r="D151" s="131" t="s">
        <v>100</v>
      </c>
      <c r="E151" s="132" t="s">
        <v>544</v>
      </c>
      <c r="F151" s="133">
        <v>289.5</v>
      </c>
      <c r="G151" s="132"/>
      <c r="H151" s="132">
        <v>354</v>
      </c>
      <c r="I151" s="134">
        <v>360</v>
      </c>
      <c r="J151" s="135" t="s">
        <v>692</v>
      </c>
      <c r="K151" s="136">
        <f t="shared" ref="K151:K159" si="25">H151-F151</f>
        <v>64.5</v>
      </c>
      <c r="L151" s="137">
        <f t="shared" ref="L151:L159" si="26">K151/F151</f>
        <v>0.22279792746113988</v>
      </c>
      <c r="M151" s="132" t="s">
        <v>546</v>
      </c>
      <c r="N151" s="138">
        <v>43040</v>
      </c>
      <c r="O151" s="54"/>
      <c r="P151" s="54"/>
      <c r="Q151" s="198"/>
      <c r="R151" s="54"/>
      <c r="S151" s="54"/>
      <c r="T151" s="37"/>
      <c r="U151" s="54"/>
      <c r="V151" s="37"/>
      <c r="W151" s="54"/>
      <c r="X151" s="37"/>
      <c r="Y151" s="54"/>
      <c r="Z151" s="37"/>
      <c r="AA151" s="54"/>
      <c r="AB151" s="37"/>
      <c r="AC151" s="54"/>
      <c r="AD151" s="37"/>
    </row>
    <row r="152" spans="1:30" ht="12.75" customHeight="1">
      <c r="A152" s="129">
        <v>89</v>
      </c>
      <c r="B152" s="130">
        <v>42845</v>
      </c>
      <c r="C152" s="130"/>
      <c r="D152" s="131" t="s">
        <v>412</v>
      </c>
      <c r="E152" s="132" t="s">
        <v>544</v>
      </c>
      <c r="F152" s="133">
        <v>700</v>
      </c>
      <c r="G152" s="132"/>
      <c r="H152" s="132">
        <v>840</v>
      </c>
      <c r="I152" s="134">
        <v>840</v>
      </c>
      <c r="J152" s="135" t="s">
        <v>693</v>
      </c>
      <c r="K152" s="136">
        <f t="shared" si="25"/>
        <v>140</v>
      </c>
      <c r="L152" s="137">
        <f t="shared" si="26"/>
        <v>0.2</v>
      </c>
      <c r="M152" s="132" t="s">
        <v>546</v>
      </c>
      <c r="N152" s="138">
        <v>42893</v>
      </c>
      <c r="O152" s="54"/>
      <c r="P152" s="54"/>
      <c r="Q152" s="198"/>
      <c r="R152" s="54"/>
      <c r="S152" s="54"/>
      <c r="T152" s="37"/>
      <c r="U152" s="54"/>
      <c r="V152" s="37"/>
      <c r="W152" s="54"/>
      <c r="X152" s="37"/>
      <c r="Y152" s="54"/>
      <c r="Z152" s="37"/>
      <c r="AA152" s="54"/>
      <c r="AB152" s="37"/>
      <c r="AC152" s="54"/>
      <c r="AD152" s="37"/>
    </row>
    <row r="153" spans="1:30" ht="12.75" customHeight="1">
      <c r="A153" s="129">
        <v>90</v>
      </c>
      <c r="B153" s="130">
        <v>42887</v>
      </c>
      <c r="C153" s="130"/>
      <c r="D153" s="131" t="s">
        <v>694</v>
      </c>
      <c r="E153" s="132" t="s">
        <v>544</v>
      </c>
      <c r="F153" s="133">
        <v>130</v>
      </c>
      <c r="G153" s="132"/>
      <c r="H153" s="132">
        <v>144.25</v>
      </c>
      <c r="I153" s="134">
        <v>170</v>
      </c>
      <c r="J153" s="135" t="s">
        <v>695</v>
      </c>
      <c r="K153" s="136">
        <f t="shared" si="25"/>
        <v>14.25</v>
      </c>
      <c r="L153" s="137">
        <f t="shared" si="26"/>
        <v>0.10961538461538461</v>
      </c>
      <c r="M153" s="132" t="s">
        <v>546</v>
      </c>
      <c r="N153" s="138">
        <v>43675</v>
      </c>
      <c r="O153" s="54"/>
      <c r="P153" s="54"/>
      <c r="Q153" s="198"/>
      <c r="R153" s="54"/>
      <c r="S153" s="54"/>
      <c r="T153" s="37"/>
      <c r="U153" s="54"/>
      <c r="V153" s="37"/>
      <c r="W153" s="54"/>
      <c r="X153" s="37"/>
      <c r="Y153" s="54"/>
      <c r="Z153" s="37"/>
      <c r="AA153" s="54"/>
      <c r="AB153" s="37"/>
      <c r="AC153" s="54"/>
      <c r="AD153" s="37"/>
    </row>
    <row r="154" spans="1:30" ht="12.75" customHeight="1">
      <c r="A154" s="129">
        <v>91</v>
      </c>
      <c r="B154" s="130">
        <v>42901</v>
      </c>
      <c r="C154" s="130"/>
      <c r="D154" s="131" t="s">
        <v>696</v>
      </c>
      <c r="E154" s="132" t="s">
        <v>544</v>
      </c>
      <c r="F154" s="133">
        <v>214.5</v>
      </c>
      <c r="G154" s="132"/>
      <c r="H154" s="132">
        <v>262</v>
      </c>
      <c r="I154" s="134">
        <v>262</v>
      </c>
      <c r="J154" s="135" t="s">
        <v>565</v>
      </c>
      <c r="K154" s="136">
        <f t="shared" si="25"/>
        <v>47.5</v>
      </c>
      <c r="L154" s="137">
        <f t="shared" si="26"/>
        <v>0.22144522144522144</v>
      </c>
      <c r="M154" s="132" t="s">
        <v>546</v>
      </c>
      <c r="N154" s="138">
        <v>42977</v>
      </c>
      <c r="O154" s="54"/>
      <c r="P154" s="54"/>
      <c r="Q154" s="198"/>
      <c r="R154" s="54"/>
      <c r="S154" s="54"/>
      <c r="T154" s="37"/>
      <c r="U154" s="54"/>
      <c r="V154" s="37"/>
      <c r="W154" s="54"/>
      <c r="X154" s="37"/>
      <c r="Y154" s="54"/>
      <c r="Z154" s="37"/>
      <c r="AA154" s="54"/>
      <c r="AB154" s="37"/>
      <c r="AC154" s="54"/>
      <c r="AD154" s="37"/>
    </row>
    <row r="155" spans="1:30" ht="12.75" customHeight="1">
      <c r="A155" s="160">
        <v>92</v>
      </c>
      <c r="B155" s="161">
        <v>42933</v>
      </c>
      <c r="C155" s="161"/>
      <c r="D155" s="162" t="s">
        <v>697</v>
      </c>
      <c r="E155" s="163" t="s">
        <v>544</v>
      </c>
      <c r="F155" s="164">
        <v>370</v>
      </c>
      <c r="G155" s="163"/>
      <c r="H155" s="163">
        <v>447.5</v>
      </c>
      <c r="I155" s="165">
        <v>450</v>
      </c>
      <c r="J155" s="166" t="s">
        <v>630</v>
      </c>
      <c r="K155" s="136">
        <f t="shared" si="25"/>
        <v>77.5</v>
      </c>
      <c r="L155" s="167">
        <f t="shared" si="26"/>
        <v>0.20945945945945946</v>
      </c>
      <c r="M155" s="163" t="s">
        <v>546</v>
      </c>
      <c r="N155" s="168">
        <v>43035</v>
      </c>
      <c r="O155" s="54"/>
      <c r="P155" s="54"/>
      <c r="Q155" s="198"/>
      <c r="R155" s="54"/>
      <c r="S155" s="54"/>
      <c r="T155" s="37"/>
      <c r="U155" s="54"/>
      <c r="V155" s="37"/>
      <c r="W155" s="54"/>
      <c r="X155" s="37"/>
      <c r="Y155" s="54"/>
      <c r="Z155" s="37"/>
      <c r="AA155" s="54"/>
      <c r="AB155" s="37"/>
      <c r="AC155" s="54"/>
      <c r="AD155" s="37"/>
    </row>
    <row r="156" spans="1:30" ht="12.75" customHeight="1">
      <c r="A156" s="160">
        <v>93</v>
      </c>
      <c r="B156" s="161">
        <v>42943</v>
      </c>
      <c r="C156" s="161"/>
      <c r="D156" s="162" t="s">
        <v>202</v>
      </c>
      <c r="E156" s="163" t="s">
        <v>544</v>
      </c>
      <c r="F156" s="164">
        <v>657.5</v>
      </c>
      <c r="G156" s="163"/>
      <c r="H156" s="163">
        <v>825</v>
      </c>
      <c r="I156" s="165">
        <v>820</v>
      </c>
      <c r="J156" s="166" t="s">
        <v>630</v>
      </c>
      <c r="K156" s="136">
        <f t="shared" si="25"/>
        <v>167.5</v>
      </c>
      <c r="L156" s="167">
        <f t="shared" si="26"/>
        <v>0.25475285171102663</v>
      </c>
      <c r="M156" s="163" t="s">
        <v>546</v>
      </c>
      <c r="N156" s="168">
        <v>43090</v>
      </c>
      <c r="O156" s="54"/>
      <c r="P156" s="54"/>
      <c r="Q156" s="198"/>
      <c r="R156" s="54"/>
      <c r="S156" s="54"/>
      <c r="T156" s="37"/>
      <c r="U156" s="54"/>
      <c r="V156" s="37"/>
      <c r="W156" s="54"/>
      <c r="X156" s="37"/>
      <c r="Y156" s="54"/>
      <c r="Z156" s="37"/>
      <c r="AA156" s="54"/>
      <c r="AB156" s="37"/>
      <c r="AC156" s="54"/>
      <c r="AD156" s="37"/>
    </row>
    <row r="157" spans="1:30" ht="12.75" customHeight="1">
      <c r="A157" s="129">
        <v>94</v>
      </c>
      <c r="B157" s="130">
        <v>42964</v>
      </c>
      <c r="C157" s="130"/>
      <c r="D157" s="131" t="s">
        <v>373</v>
      </c>
      <c r="E157" s="132" t="s">
        <v>544</v>
      </c>
      <c r="F157" s="133">
        <v>605</v>
      </c>
      <c r="G157" s="132"/>
      <c r="H157" s="132">
        <v>750</v>
      </c>
      <c r="I157" s="134">
        <v>750</v>
      </c>
      <c r="J157" s="135" t="s">
        <v>689</v>
      </c>
      <c r="K157" s="136">
        <f t="shared" si="25"/>
        <v>145</v>
      </c>
      <c r="L157" s="137">
        <f t="shared" si="26"/>
        <v>0.23966942148760331</v>
      </c>
      <c r="M157" s="132" t="s">
        <v>546</v>
      </c>
      <c r="N157" s="138">
        <v>43027</v>
      </c>
      <c r="O157" s="54"/>
      <c r="P157" s="54"/>
      <c r="Q157" s="198"/>
      <c r="R157" s="54"/>
      <c r="S157" s="54"/>
      <c r="T157" s="37"/>
      <c r="U157" s="54"/>
      <c r="V157" s="37"/>
      <c r="W157" s="54"/>
      <c r="X157" s="37"/>
      <c r="Y157" s="54"/>
      <c r="Z157" s="37"/>
      <c r="AA157" s="54"/>
      <c r="AB157" s="37"/>
      <c r="AC157" s="54"/>
      <c r="AD157" s="37"/>
    </row>
    <row r="158" spans="1:30" ht="12.75" customHeight="1">
      <c r="A158" s="139">
        <v>95</v>
      </c>
      <c r="B158" s="140">
        <v>42979</v>
      </c>
      <c r="C158" s="140"/>
      <c r="D158" s="148" t="s">
        <v>698</v>
      </c>
      <c r="E158" s="143" t="s">
        <v>544</v>
      </c>
      <c r="F158" s="143">
        <v>255</v>
      </c>
      <c r="G158" s="144"/>
      <c r="H158" s="144">
        <v>217.25</v>
      </c>
      <c r="I158" s="144">
        <v>320</v>
      </c>
      <c r="J158" s="145" t="s">
        <v>699</v>
      </c>
      <c r="K158" s="146">
        <f t="shared" si="25"/>
        <v>-37.75</v>
      </c>
      <c r="L158" s="149">
        <f t="shared" si="26"/>
        <v>-0.14803921568627451</v>
      </c>
      <c r="M158" s="143" t="s">
        <v>556</v>
      </c>
      <c r="N158" s="140">
        <v>43661</v>
      </c>
      <c r="O158" s="54"/>
      <c r="P158" s="54"/>
      <c r="Q158" s="198"/>
      <c r="R158" s="54"/>
      <c r="S158" s="54"/>
      <c r="T158" s="37"/>
      <c r="U158" s="54"/>
      <c r="V158" s="37"/>
      <c r="W158" s="54"/>
      <c r="X158" s="37"/>
      <c r="Y158" s="54"/>
      <c r="Z158" s="37"/>
      <c r="AA158" s="54"/>
      <c r="AB158" s="37"/>
      <c r="AC158" s="54"/>
      <c r="AD158" s="37"/>
    </row>
    <row r="159" spans="1:30" ht="12.75" customHeight="1">
      <c r="A159" s="129">
        <v>96</v>
      </c>
      <c r="B159" s="130">
        <v>42997</v>
      </c>
      <c r="C159" s="130"/>
      <c r="D159" s="131" t="s">
        <v>700</v>
      </c>
      <c r="E159" s="132" t="s">
        <v>544</v>
      </c>
      <c r="F159" s="133">
        <v>215</v>
      </c>
      <c r="G159" s="132"/>
      <c r="H159" s="132">
        <v>258</v>
      </c>
      <c r="I159" s="134">
        <v>258</v>
      </c>
      <c r="J159" s="135" t="s">
        <v>630</v>
      </c>
      <c r="K159" s="136">
        <f t="shared" si="25"/>
        <v>43</v>
      </c>
      <c r="L159" s="137">
        <f t="shared" si="26"/>
        <v>0.2</v>
      </c>
      <c r="M159" s="132" t="s">
        <v>546</v>
      </c>
      <c r="N159" s="138">
        <v>43040</v>
      </c>
      <c r="O159" s="54"/>
      <c r="P159" s="54"/>
      <c r="Q159" s="198"/>
      <c r="R159" s="54"/>
      <c r="S159" s="54"/>
      <c r="T159" s="37"/>
      <c r="U159" s="54"/>
      <c r="V159" s="37"/>
      <c r="W159" s="54"/>
      <c r="X159" s="37"/>
      <c r="Y159" s="54"/>
      <c r="Z159" s="37"/>
      <c r="AA159" s="54"/>
      <c r="AB159" s="37"/>
      <c r="AC159" s="54"/>
      <c r="AD159" s="37"/>
    </row>
    <row r="160" spans="1:30" ht="12.75" customHeight="1">
      <c r="A160" s="129">
        <v>97</v>
      </c>
      <c r="B160" s="130">
        <v>42997</v>
      </c>
      <c r="C160" s="130"/>
      <c r="D160" s="131" t="s">
        <v>700</v>
      </c>
      <c r="E160" s="132" t="s">
        <v>544</v>
      </c>
      <c r="F160" s="133">
        <v>215</v>
      </c>
      <c r="G160" s="132"/>
      <c r="H160" s="132">
        <v>258</v>
      </c>
      <c r="I160" s="134">
        <v>258</v>
      </c>
      <c r="J160" s="166" t="s">
        <v>630</v>
      </c>
      <c r="K160" s="136">
        <v>43</v>
      </c>
      <c r="L160" s="137">
        <v>0.2</v>
      </c>
      <c r="M160" s="132" t="s">
        <v>546</v>
      </c>
      <c r="N160" s="138">
        <v>43040</v>
      </c>
      <c r="O160" s="54"/>
      <c r="P160" s="54"/>
      <c r="Q160" s="198"/>
      <c r="R160" s="54"/>
      <c r="S160" s="54"/>
      <c r="T160" s="37"/>
      <c r="U160" s="54"/>
      <c r="V160" s="37"/>
      <c r="W160" s="54"/>
      <c r="X160" s="37"/>
      <c r="Y160" s="54"/>
      <c r="Z160" s="37"/>
      <c r="AA160" s="54"/>
      <c r="AB160" s="37"/>
      <c r="AC160" s="54"/>
      <c r="AD160" s="37"/>
    </row>
    <row r="161" spans="1:30" ht="12.75" customHeight="1">
      <c r="A161" s="160">
        <v>98</v>
      </c>
      <c r="B161" s="161">
        <v>42998</v>
      </c>
      <c r="C161" s="161"/>
      <c r="D161" s="162" t="s">
        <v>701</v>
      </c>
      <c r="E161" s="163" t="s">
        <v>544</v>
      </c>
      <c r="F161" s="133">
        <v>75</v>
      </c>
      <c r="G161" s="163"/>
      <c r="H161" s="163">
        <v>90</v>
      </c>
      <c r="I161" s="165">
        <v>90</v>
      </c>
      <c r="J161" s="135" t="s">
        <v>702</v>
      </c>
      <c r="K161" s="136">
        <f t="shared" ref="K161:K166" si="27">H161-F161</f>
        <v>15</v>
      </c>
      <c r="L161" s="137">
        <f t="shared" ref="L161:L166" si="28">K161/F161</f>
        <v>0.2</v>
      </c>
      <c r="M161" s="132" t="s">
        <v>546</v>
      </c>
      <c r="N161" s="138">
        <v>43019</v>
      </c>
      <c r="O161" s="54"/>
      <c r="P161" s="54"/>
      <c r="Q161" s="198"/>
      <c r="R161" s="54"/>
      <c r="S161" s="54"/>
      <c r="T161" s="37"/>
      <c r="U161" s="54"/>
      <c r="V161" s="37"/>
      <c r="W161" s="54"/>
      <c r="X161" s="37"/>
      <c r="Y161" s="54"/>
      <c r="Z161" s="37"/>
      <c r="AA161" s="54"/>
      <c r="AB161" s="37"/>
      <c r="AC161" s="54"/>
      <c r="AD161" s="37"/>
    </row>
    <row r="162" spans="1:30" ht="12.75" customHeight="1">
      <c r="A162" s="160">
        <v>99</v>
      </c>
      <c r="B162" s="161">
        <v>43011</v>
      </c>
      <c r="C162" s="161"/>
      <c r="D162" s="162" t="s">
        <v>703</v>
      </c>
      <c r="E162" s="163" t="s">
        <v>544</v>
      </c>
      <c r="F162" s="164">
        <v>315</v>
      </c>
      <c r="G162" s="163"/>
      <c r="H162" s="163">
        <v>392</v>
      </c>
      <c r="I162" s="165">
        <v>384</v>
      </c>
      <c r="J162" s="166" t="s">
        <v>704</v>
      </c>
      <c r="K162" s="136">
        <f t="shared" si="27"/>
        <v>77</v>
      </c>
      <c r="L162" s="167">
        <f t="shared" si="28"/>
        <v>0.24444444444444444</v>
      </c>
      <c r="M162" s="163" t="s">
        <v>546</v>
      </c>
      <c r="N162" s="168">
        <v>43017</v>
      </c>
      <c r="O162" s="54"/>
      <c r="P162" s="54"/>
      <c r="Q162" s="198"/>
      <c r="R162" s="54"/>
      <c r="S162" s="54"/>
      <c r="T162" s="37"/>
      <c r="U162" s="54"/>
      <c r="V162" s="37"/>
      <c r="W162" s="54"/>
      <c r="X162" s="37"/>
      <c r="Y162" s="54"/>
      <c r="Z162" s="37"/>
      <c r="AA162" s="54"/>
      <c r="AB162" s="37"/>
      <c r="AC162" s="54"/>
      <c r="AD162" s="37"/>
    </row>
    <row r="163" spans="1:30" ht="12.75" customHeight="1">
      <c r="A163" s="160">
        <v>100</v>
      </c>
      <c r="B163" s="161">
        <v>43013</v>
      </c>
      <c r="C163" s="161"/>
      <c r="D163" s="162" t="s">
        <v>442</v>
      </c>
      <c r="E163" s="163" t="s">
        <v>544</v>
      </c>
      <c r="F163" s="164">
        <v>145</v>
      </c>
      <c r="G163" s="163"/>
      <c r="H163" s="163">
        <v>179</v>
      </c>
      <c r="I163" s="165">
        <v>180</v>
      </c>
      <c r="J163" s="166" t="s">
        <v>705</v>
      </c>
      <c r="K163" s="136">
        <f t="shared" si="27"/>
        <v>34</v>
      </c>
      <c r="L163" s="167">
        <f t="shared" si="28"/>
        <v>0.23448275862068965</v>
      </c>
      <c r="M163" s="163" t="s">
        <v>546</v>
      </c>
      <c r="N163" s="168">
        <v>43025</v>
      </c>
      <c r="O163" s="54"/>
      <c r="P163" s="54"/>
      <c r="Q163" s="198"/>
      <c r="R163" s="54"/>
      <c r="S163" s="54"/>
      <c r="T163" s="37"/>
      <c r="U163" s="54"/>
      <c r="V163" s="37"/>
      <c r="W163" s="54"/>
      <c r="X163" s="37"/>
      <c r="Y163" s="54"/>
      <c r="Z163" s="37"/>
      <c r="AA163" s="54"/>
      <c r="AB163" s="37"/>
      <c r="AC163" s="54"/>
      <c r="AD163" s="37"/>
    </row>
    <row r="164" spans="1:30" ht="12.75" customHeight="1">
      <c r="A164" s="160">
        <v>101</v>
      </c>
      <c r="B164" s="161">
        <v>43014</v>
      </c>
      <c r="C164" s="161"/>
      <c r="D164" s="162" t="s">
        <v>348</v>
      </c>
      <c r="E164" s="163" t="s">
        <v>544</v>
      </c>
      <c r="F164" s="164">
        <v>256</v>
      </c>
      <c r="G164" s="163"/>
      <c r="H164" s="163">
        <v>323</v>
      </c>
      <c r="I164" s="165">
        <v>320</v>
      </c>
      <c r="J164" s="166" t="s">
        <v>630</v>
      </c>
      <c r="K164" s="136">
        <f t="shared" si="27"/>
        <v>67</v>
      </c>
      <c r="L164" s="167">
        <f t="shared" si="28"/>
        <v>0.26171875</v>
      </c>
      <c r="M164" s="163" t="s">
        <v>546</v>
      </c>
      <c r="N164" s="168">
        <v>43067</v>
      </c>
      <c r="O164" s="54"/>
      <c r="P164" s="54"/>
      <c r="Q164" s="198"/>
      <c r="R164" s="54"/>
      <c r="S164" s="54"/>
      <c r="T164" s="37"/>
      <c r="U164" s="54"/>
      <c r="V164" s="37"/>
      <c r="W164" s="54"/>
      <c r="X164" s="37"/>
      <c r="Y164" s="54"/>
      <c r="Z164" s="37"/>
      <c r="AA164" s="54"/>
      <c r="AB164" s="37"/>
      <c r="AC164" s="54"/>
      <c r="AD164" s="37"/>
    </row>
    <row r="165" spans="1:30" ht="12.75" customHeight="1">
      <c r="A165" s="160">
        <v>102</v>
      </c>
      <c r="B165" s="161">
        <v>43017</v>
      </c>
      <c r="C165" s="161"/>
      <c r="D165" s="162" t="s">
        <v>362</v>
      </c>
      <c r="E165" s="163" t="s">
        <v>544</v>
      </c>
      <c r="F165" s="164">
        <v>137.5</v>
      </c>
      <c r="G165" s="163"/>
      <c r="H165" s="163">
        <v>184</v>
      </c>
      <c r="I165" s="165">
        <v>183</v>
      </c>
      <c r="J165" s="166" t="s">
        <v>706</v>
      </c>
      <c r="K165" s="136">
        <f t="shared" si="27"/>
        <v>46.5</v>
      </c>
      <c r="L165" s="167">
        <f t="shared" si="28"/>
        <v>0.33818181818181819</v>
      </c>
      <c r="M165" s="163" t="s">
        <v>546</v>
      </c>
      <c r="N165" s="168">
        <v>43108</v>
      </c>
      <c r="O165" s="54"/>
      <c r="P165" s="54"/>
      <c r="Q165" s="198"/>
      <c r="R165" s="54"/>
      <c r="S165" s="54"/>
      <c r="T165" s="37"/>
      <c r="U165" s="54"/>
      <c r="V165" s="37"/>
      <c r="W165" s="54"/>
      <c r="X165" s="37"/>
      <c r="Y165" s="54"/>
      <c r="Z165" s="37"/>
      <c r="AA165" s="54"/>
      <c r="AB165" s="37"/>
      <c r="AC165" s="54"/>
      <c r="AD165" s="37"/>
    </row>
    <row r="166" spans="1:30" ht="12.75" customHeight="1">
      <c r="A166" s="160">
        <v>103</v>
      </c>
      <c r="B166" s="161">
        <v>43018</v>
      </c>
      <c r="C166" s="161"/>
      <c r="D166" s="162" t="s">
        <v>707</v>
      </c>
      <c r="E166" s="163" t="s">
        <v>544</v>
      </c>
      <c r="F166" s="164">
        <v>125.5</v>
      </c>
      <c r="G166" s="163"/>
      <c r="H166" s="163">
        <v>158</v>
      </c>
      <c r="I166" s="165">
        <v>155</v>
      </c>
      <c r="J166" s="166" t="s">
        <v>708</v>
      </c>
      <c r="K166" s="136">
        <f t="shared" si="27"/>
        <v>32.5</v>
      </c>
      <c r="L166" s="167">
        <f t="shared" si="28"/>
        <v>0.25896414342629481</v>
      </c>
      <c r="M166" s="163" t="s">
        <v>546</v>
      </c>
      <c r="N166" s="168">
        <v>43067</v>
      </c>
      <c r="O166" s="54"/>
      <c r="P166" s="54"/>
      <c r="Q166" s="198"/>
      <c r="R166" s="54"/>
      <c r="S166" s="54"/>
      <c r="T166" s="37"/>
      <c r="U166" s="54"/>
      <c r="V166" s="37"/>
      <c r="W166" s="54"/>
      <c r="X166" s="37"/>
      <c r="Y166" s="54"/>
      <c r="Z166" s="37"/>
      <c r="AA166" s="54"/>
      <c r="AB166" s="37"/>
      <c r="AC166" s="54"/>
      <c r="AD166" s="37"/>
    </row>
    <row r="167" spans="1:30" ht="12.75" customHeight="1">
      <c r="A167" s="160">
        <v>104</v>
      </c>
      <c r="B167" s="161">
        <v>43018</v>
      </c>
      <c r="C167" s="161"/>
      <c r="D167" s="162" t="s">
        <v>709</v>
      </c>
      <c r="E167" s="163" t="s">
        <v>544</v>
      </c>
      <c r="F167" s="164">
        <v>895</v>
      </c>
      <c r="G167" s="163"/>
      <c r="H167" s="163">
        <v>1122.5</v>
      </c>
      <c r="I167" s="165">
        <v>1078</v>
      </c>
      <c r="J167" s="166" t="s">
        <v>710</v>
      </c>
      <c r="K167" s="136">
        <v>227.5</v>
      </c>
      <c r="L167" s="167">
        <v>0.25418994413407803</v>
      </c>
      <c r="M167" s="163" t="s">
        <v>546</v>
      </c>
      <c r="N167" s="168">
        <v>43117</v>
      </c>
      <c r="O167" s="54"/>
      <c r="P167" s="54"/>
      <c r="Q167" s="198"/>
      <c r="R167" s="54"/>
      <c r="S167" s="54"/>
      <c r="T167" s="37"/>
      <c r="U167" s="54"/>
      <c r="V167" s="37"/>
      <c r="W167" s="54"/>
      <c r="X167" s="37"/>
      <c r="Y167" s="54"/>
      <c r="Z167" s="37"/>
      <c r="AA167" s="54"/>
      <c r="AB167" s="37"/>
      <c r="AC167" s="54"/>
      <c r="AD167" s="37"/>
    </row>
    <row r="168" spans="1:30" ht="12.75" customHeight="1">
      <c r="A168" s="160">
        <v>105</v>
      </c>
      <c r="B168" s="161">
        <v>43020</v>
      </c>
      <c r="C168" s="161"/>
      <c r="D168" s="162" t="s">
        <v>357</v>
      </c>
      <c r="E168" s="163" t="s">
        <v>544</v>
      </c>
      <c r="F168" s="164">
        <v>525</v>
      </c>
      <c r="G168" s="163"/>
      <c r="H168" s="163">
        <v>629</v>
      </c>
      <c r="I168" s="165">
        <v>629</v>
      </c>
      <c r="J168" s="166" t="s">
        <v>630</v>
      </c>
      <c r="K168" s="136">
        <v>104</v>
      </c>
      <c r="L168" s="167">
        <v>0.19809523809523799</v>
      </c>
      <c r="M168" s="163" t="s">
        <v>546</v>
      </c>
      <c r="N168" s="168">
        <v>43119</v>
      </c>
      <c r="O168" s="54"/>
      <c r="P168" s="54"/>
      <c r="Q168" s="198"/>
      <c r="R168" s="54"/>
      <c r="S168" s="54"/>
      <c r="T168" s="37"/>
      <c r="U168" s="54"/>
      <c r="V168" s="37"/>
      <c r="W168" s="54"/>
      <c r="X168" s="37"/>
      <c r="Y168" s="54"/>
      <c r="Z168" s="37"/>
      <c r="AA168" s="54"/>
      <c r="AB168" s="37"/>
      <c r="AC168" s="54"/>
      <c r="AD168" s="37"/>
    </row>
    <row r="169" spans="1:30" ht="12.75" customHeight="1">
      <c r="A169" s="160">
        <v>106</v>
      </c>
      <c r="B169" s="161">
        <v>43046</v>
      </c>
      <c r="C169" s="161"/>
      <c r="D169" s="162" t="s">
        <v>390</v>
      </c>
      <c r="E169" s="163" t="s">
        <v>544</v>
      </c>
      <c r="F169" s="164">
        <v>740</v>
      </c>
      <c r="G169" s="163"/>
      <c r="H169" s="163">
        <v>892.5</v>
      </c>
      <c r="I169" s="165">
        <v>900</v>
      </c>
      <c r="J169" s="166" t="s">
        <v>711</v>
      </c>
      <c r="K169" s="136">
        <f>H169-F169</f>
        <v>152.5</v>
      </c>
      <c r="L169" s="167">
        <f>K169/F169</f>
        <v>0.20608108108108109</v>
      </c>
      <c r="M169" s="163" t="s">
        <v>546</v>
      </c>
      <c r="N169" s="168">
        <v>43052</v>
      </c>
      <c r="O169" s="54"/>
      <c r="P169" s="54"/>
      <c r="Q169" s="198"/>
      <c r="R169" s="54"/>
      <c r="S169" s="54"/>
      <c r="T169" s="37"/>
      <c r="U169" s="54"/>
      <c r="V169" s="37"/>
      <c r="W169" s="54"/>
      <c r="X169" s="37"/>
      <c r="Y169" s="54"/>
      <c r="Z169" s="37"/>
      <c r="AA169" s="54"/>
      <c r="AB169" s="37"/>
      <c r="AC169" s="54"/>
      <c r="AD169" s="37"/>
    </row>
    <row r="170" spans="1:30" ht="12.75" customHeight="1">
      <c r="A170" s="129">
        <v>107</v>
      </c>
      <c r="B170" s="130">
        <v>43073</v>
      </c>
      <c r="C170" s="130"/>
      <c r="D170" s="131" t="s">
        <v>712</v>
      </c>
      <c r="E170" s="132" t="s">
        <v>544</v>
      </c>
      <c r="F170" s="133">
        <v>118.5</v>
      </c>
      <c r="G170" s="132"/>
      <c r="H170" s="132">
        <v>143.5</v>
      </c>
      <c r="I170" s="134">
        <v>145</v>
      </c>
      <c r="J170" s="135" t="s">
        <v>713</v>
      </c>
      <c r="K170" s="136">
        <f>H170-F170</f>
        <v>25</v>
      </c>
      <c r="L170" s="137">
        <f>K170/F170</f>
        <v>0.2109704641350211</v>
      </c>
      <c r="M170" s="132" t="s">
        <v>546</v>
      </c>
      <c r="N170" s="138">
        <v>43097</v>
      </c>
      <c r="O170" s="54"/>
      <c r="P170" s="54"/>
      <c r="Q170" s="198"/>
      <c r="R170" s="54"/>
      <c r="S170" s="54"/>
      <c r="T170" s="37"/>
      <c r="U170" s="54"/>
      <c r="V170" s="37"/>
      <c r="W170" s="54"/>
      <c r="X170" s="37"/>
      <c r="Y170" s="54"/>
      <c r="Z170" s="37"/>
      <c r="AA170" s="54"/>
      <c r="AB170" s="37"/>
      <c r="AC170" s="54"/>
      <c r="AD170" s="37"/>
    </row>
    <row r="171" spans="1:30" ht="12.75" customHeight="1">
      <c r="A171" s="139">
        <v>108</v>
      </c>
      <c r="B171" s="140">
        <v>43090</v>
      </c>
      <c r="C171" s="140"/>
      <c r="D171" s="141" t="s">
        <v>417</v>
      </c>
      <c r="E171" s="142" t="s">
        <v>544</v>
      </c>
      <c r="F171" s="143">
        <v>715</v>
      </c>
      <c r="G171" s="143"/>
      <c r="H171" s="144">
        <v>500</v>
      </c>
      <c r="I171" s="144">
        <v>872</v>
      </c>
      <c r="J171" s="145" t="s">
        <v>714</v>
      </c>
      <c r="K171" s="146">
        <f>H171-F171</f>
        <v>-215</v>
      </c>
      <c r="L171" s="147">
        <f>K171/F171</f>
        <v>-0.30069930069930068</v>
      </c>
      <c r="M171" s="143" t="s">
        <v>556</v>
      </c>
      <c r="N171" s="140">
        <v>43670</v>
      </c>
      <c r="O171" s="54"/>
      <c r="P171" s="54"/>
      <c r="Q171" s="198"/>
      <c r="R171" s="54"/>
      <c r="S171" s="54"/>
      <c r="T171" s="37"/>
      <c r="U171" s="54"/>
      <c r="V171" s="37"/>
      <c r="W171" s="54"/>
      <c r="X171" s="37"/>
      <c r="Y171" s="54"/>
      <c r="Z171" s="37"/>
      <c r="AA171" s="54"/>
      <c r="AB171" s="37"/>
      <c r="AC171" s="54"/>
      <c r="AD171" s="37"/>
    </row>
    <row r="172" spans="1:30" ht="12.75" customHeight="1">
      <c r="A172" s="129">
        <v>109</v>
      </c>
      <c r="B172" s="130">
        <v>43098</v>
      </c>
      <c r="C172" s="130"/>
      <c r="D172" s="131" t="s">
        <v>703</v>
      </c>
      <c r="E172" s="132" t="s">
        <v>544</v>
      </c>
      <c r="F172" s="133">
        <v>435</v>
      </c>
      <c r="G172" s="132"/>
      <c r="H172" s="132">
        <v>542.5</v>
      </c>
      <c r="I172" s="134">
        <v>539</v>
      </c>
      <c r="J172" s="135" t="s">
        <v>630</v>
      </c>
      <c r="K172" s="136">
        <v>107.5</v>
      </c>
      <c r="L172" s="137">
        <v>0.247126436781609</v>
      </c>
      <c r="M172" s="132" t="s">
        <v>546</v>
      </c>
      <c r="N172" s="138">
        <v>43206</v>
      </c>
      <c r="O172" s="54"/>
      <c r="P172" s="54"/>
      <c r="Q172" s="198"/>
      <c r="R172" s="54"/>
      <c r="S172" s="54"/>
      <c r="T172" s="37"/>
      <c r="U172" s="54"/>
      <c r="V172" s="37"/>
      <c r="W172" s="54"/>
      <c r="X172" s="37"/>
      <c r="Y172" s="54"/>
      <c r="Z172" s="37"/>
      <c r="AA172" s="54"/>
      <c r="AB172" s="37"/>
      <c r="AC172" s="54"/>
      <c r="AD172" s="37"/>
    </row>
    <row r="173" spans="1:30" ht="12.75" customHeight="1">
      <c r="A173" s="129">
        <v>110</v>
      </c>
      <c r="B173" s="130">
        <v>43098</v>
      </c>
      <c r="C173" s="130"/>
      <c r="D173" s="131" t="s">
        <v>516</v>
      </c>
      <c r="E173" s="132" t="s">
        <v>544</v>
      </c>
      <c r="F173" s="133">
        <v>885</v>
      </c>
      <c r="G173" s="132"/>
      <c r="H173" s="132">
        <v>1090</v>
      </c>
      <c r="I173" s="134">
        <v>1084</v>
      </c>
      <c r="J173" s="135" t="s">
        <v>630</v>
      </c>
      <c r="K173" s="136">
        <v>205</v>
      </c>
      <c r="L173" s="137">
        <v>0.23163841807909599</v>
      </c>
      <c r="M173" s="132" t="s">
        <v>546</v>
      </c>
      <c r="N173" s="138">
        <v>43213</v>
      </c>
      <c r="O173" s="54"/>
      <c r="P173" s="54"/>
      <c r="Q173" s="198"/>
      <c r="R173" s="54"/>
      <c r="S173" s="54"/>
      <c r="T173" s="37"/>
      <c r="U173" s="54"/>
      <c r="V173" s="37"/>
      <c r="W173" s="54"/>
      <c r="X173" s="37"/>
      <c r="Y173" s="54"/>
      <c r="Z173" s="37"/>
      <c r="AA173" s="54"/>
      <c r="AB173" s="37"/>
      <c r="AC173" s="54"/>
      <c r="AD173" s="37"/>
    </row>
    <row r="174" spans="1:30" ht="12.75" customHeight="1">
      <c r="A174" s="169">
        <v>111</v>
      </c>
      <c r="B174" s="170">
        <v>43192</v>
      </c>
      <c r="C174" s="170"/>
      <c r="D174" s="148" t="s">
        <v>715</v>
      </c>
      <c r="E174" s="143" t="s">
        <v>544</v>
      </c>
      <c r="F174" s="171">
        <v>478.5</v>
      </c>
      <c r="G174" s="143"/>
      <c r="H174" s="143">
        <v>442</v>
      </c>
      <c r="I174" s="144">
        <v>613</v>
      </c>
      <c r="J174" s="145" t="s">
        <v>716</v>
      </c>
      <c r="K174" s="146">
        <f>H174-F174</f>
        <v>-36.5</v>
      </c>
      <c r="L174" s="147">
        <f>K174/F174</f>
        <v>-7.6280041797283177E-2</v>
      </c>
      <c r="M174" s="143" t="s">
        <v>556</v>
      </c>
      <c r="N174" s="140">
        <v>43762</v>
      </c>
      <c r="O174" s="54"/>
      <c r="P174" s="54"/>
      <c r="Q174" s="198"/>
      <c r="R174" s="54"/>
      <c r="S174" s="54"/>
      <c r="T174" s="37"/>
      <c r="U174" s="54"/>
      <c r="V174" s="37"/>
      <c r="W174" s="54"/>
      <c r="X174" s="37"/>
      <c r="Y174" s="54"/>
      <c r="Z174" s="37"/>
      <c r="AA174" s="54"/>
      <c r="AB174" s="37"/>
      <c r="AC174" s="54"/>
      <c r="AD174" s="37"/>
    </row>
    <row r="175" spans="1:30" ht="12.75" customHeight="1">
      <c r="A175" s="139">
        <v>112</v>
      </c>
      <c r="B175" s="140">
        <v>43194</v>
      </c>
      <c r="C175" s="140"/>
      <c r="D175" s="141" t="s">
        <v>717</v>
      </c>
      <c r="E175" s="142" t="s">
        <v>544</v>
      </c>
      <c r="F175" s="143">
        <f>141.5-7.3</f>
        <v>134.19999999999999</v>
      </c>
      <c r="G175" s="143"/>
      <c r="H175" s="144">
        <v>77</v>
      </c>
      <c r="I175" s="144">
        <v>180</v>
      </c>
      <c r="J175" s="145" t="s">
        <v>718</v>
      </c>
      <c r="K175" s="146">
        <f>H175-F175</f>
        <v>-57.199999999999989</v>
      </c>
      <c r="L175" s="147">
        <f>K175/F175</f>
        <v>-0.42622950819672129</v>
      </c>
      <c r="M175" s="143" t="s">
        <v>556</v>
      </c>
      <c r="N175" s="140">
        <v>43522</v>
      </c>
      <c r="O175" s="54"/>
      <c r="P175" s="54"/>
      <c r="Q175" s="198"/>
      <c r="R175" s="54"/>
      <c r="S175" s="54"/>
      <c r="T175" s="37"/>
      <c r="U175" s="54"/>
      <c r="V175" s="37"/>
      <c r="W175" s="54"/>
      <c r="X175" s="37"/>
      <c r="Y175" s="54"/>
      <c r="Z175" s="37"/>
      <c r="AA175" s="54"/>
      <c r="AB175" s="37"/>
      <c r="AC175" s="54"/>
      <c r="AD175" s="37"/>
    </row>
    <row r="176" spans="1:30" ht="12.75" customHeight="1">
      <c r="A176" s="139">
        <v>113</v>
      </c>
      <c r="B176" s="140">
        <v>43209</v>
      </c>
      <c r="C176" s="140"/>
      <c r="D176" s="141" t="s">
        <v>719</v>
      </c>
      <c r="E176" s="142" t="s">
        <v>544</v>
      </c>
      <c r="F176" s="143">
        <v>430</v>
      </c>
      <c r="G176" s="143"/>
      <c r="H176" s="144">
        <v>220</v>
      </c>
      <c r="I176" s="144">
        <v>537</v>
      </c>
      <c r="J176" s="145" t="s">
        <v>720</v>
      </c>
      <c r="K176" s="146">
        <f>H176-F176</f>
        <v>-210</v>
      </c>
      <c r="L176" s="147">
        <f>K176/F176</f>
        <v>-0.48837209302325579</v>
      </c>
      <c r="M176" s="143" t="s">
        <v>556</v>
      </c>
      <c r="N176" s="140">
        <v>43252</v>
      </c>
      <c r="O176" s="54"/>
      <c r="P176" s="54"/>
      <c r="Q176" s="198"/>
      <c r="R176" s="54"/>
      <c r="S176" s="54"/>
      <c r="T176" s="37"/>
      <c r="U176" s="54"/>
      <c r="V176" s="37"/>
      <c r="W176" s="54"/>
      <c r="X176" s="37"/>
      <c r="Y176" s="54"/>
      <c r="Z176" s="37"/>
      <c r="AA176" s="54"/>
      <c r="AB176" s="37"/>
      <c r="AC176" s="54"/>
      <c r="AD176" s="37"/>
    </row>
    <row r="177" spans="1:30" ht="12.75" customHeight="1">
      <c r="A177" s="160">
        <v>114</v>
      </c>
      <c r="B177" s="161">
        <v>43220</v>
      </c>
      <c r="C177" s="161"/>
      <c r="D177" s="162" t="s">
        <v>721</v>
      </c>
      <c r="E177" s="163" t="s">
        <v>544</v>
      </c>
      <c r="F177" s="163">
        <v>153.5</v>
      </c>
      <c r="G177" s="163"/>
      <c r="H177" s="163">
        <v>196</v>
      </c>
      <c r="I177" s="165">
        <v>196</v>
      </c>
      <c r="J177" s="135" t="s">
        <v>722</v>
      </c>
      <c r="K177" s="136">
        <f>H177-F177</f>
        <v>42.5</v>
      </c>
      <c r="L177" s="137">
        <f>K177/F177</f>
        <v>0.27687296416938112</v>
      </c>
      <c r="M177" s="132" t="s">
        <v>546</v>
      </c>
      <c r="N177" s="138">
        <v>43605</v>
      </c>
      <c r="O177" s="54"/>
      <c r="P177" s="54"/>
      <c r="Q177" s="198"/>
      <c r="R177" s="54"/>
      <c r="S177" s="54"/>
      <c r="T177" s="37"/>
      <c r="U177" s="54"/>
      <c r="V177" s="37"/>
      <c r="W177" s="54"/>
      <c r="X177" s="37"/>
      <c r="Y177" s="54"/>
      <c r="Z177" s="37"/>
      <c r="AA177" s="54"/>
      <c r="AB177" s="37"/>
      <c r="AC177" s="54"/>
      <c r="AD177" s="37"/>
    </row>
    <row r="178" spans="1:30" ht="12.75" customHeight="1">
      <c r="A178" s="139">
        <v>115</v>
      </c>
      <c r="B178" s="140">
        <v>43306</v>
      </c>
      <c r="C178" s="140"/>
      <c r="D178" s="141" t="s">
        <v>690</v>
      </c>
      <c r="E178" s="142" t="s">
        <v>544</v>
      </c>
      <c r="F178" s="143">
        <v>27.5</v>
      </c>
      <c r="G178" s="143"/>
      <c r="H178" s="144">
        <v>13.1</v>
      </c>
      <c r="I178" s="144">
        <v>60</v>
      </c>
      <c r="J178" s="145" t="s">
        <v>723</v>
      </c>
      <c r="K178" s="146">
        <v>-14.4</v>
      </c>
      <c r="L178" s="147">
        <v>-0.52363636363636401</v>
      </c>
      <c r="M178" s="143" t="s">
        <v>556</v>
      </c>
      <c r="N178" s="140">
        <v>43138</v>
      </c>
      <c r="O178" s="54"/>
      <c r="P178" s="54"/>
      <c r="Q178" s="198"/>
      <c r="R178" s="54"/>
      <c r="S178" s="54"/>
      <c r="T178" s="37"/>
      <c r="U178" s="54"/>
      <c r="V178" s="37"/>
      <c r="W178" s="54"/>
      <c r="X178" s="37"/>
      <c r="Y178" s="54"/>
      <c r="Z178" s="37"/>
      <c r="AA178" s="54"/>
      <c r="AB178" s="37"/>
      <c r="AC178" s="54"/>
      <c r="AD178" s="37"/>
    </row>
    <row r="179" spans="1:30" ht="12.75" customHeight="1">
      <c r="A179" s="169">
        <v>116</v>
      </c>
      <c r="B179" s="170">
        <v>43318</v>
      </c>
      <c r="C179" s="170"/>
      <c r="D179" s="148" t="s">
        <v>724</v>
      </c>
      <c r="E179" s="143" t="s">
        <v>544</v>
      </c>
      <c r="F179" s="143">
        <v>148.5</v>
      </c>
      <c r="G179" s="143"/>
      <c r="H179" s="143">
        <v>102</v>
      </c>
      <c r="I179" s="144">
        <v>182</v>
      </c>
      <c r="J179" s="145" t="s">
        <v>725</v>
      </c>
      <c r="K179" s="146">
        <f>H179-F179</f>
        <v>-46.5</v>
      </c>
      <c r="L179" s="147">
        <f>K179/F179</f>
        <v>-0.31313131313131315</v>
      </c>
      <c r="M179" s="143" t="s">
        <v>556</v>
      </c>
      <c r="N179" s="140">
        <v>43661</v>
      </c>
      <c r="O179" s="54"/>
      <c r="P179" s="54"/>
      <c r="Q179" s="198"/>
      <c r="R179" s="54"/>
      <c r="S179" s="54"/>
      <c r="T179" s="37"/>
      <c r="U179" s="54"/>
      <c r="V179" s="37"/>
      <c r="W179" s="54"/>
      <c r="X179" s="37"/>
      <c r="Y179" s="54"/>
      <c r="Z179" s="37"/>
      <c r="AA179" s="54"/>
      <c r="AB179" s="37"/>
      <c r="AC179" s="54"/>
      <c r="AD179" s="37"/>
    </row>
    <row r="180" spans="1:30" ht="12.75" customHeight="1">
      <c r="A180" s="129">
        <v>117</v>
      </c>
      <c r="B180" s="130">
        <v>43335</v>
      </c>
      <c r="C180" s="130"/>
      <c r="D180" s="131" t="s">
        <v>726</v>
      </c>
      <c r="E180" s="132" t="s">
        <v>544</v>
      </c>
      <c r="F180" s="163">
        <v>285</v>
      </c>
      <c r="G180" s="132"/>
      <c r="H180" s="132">
        <v>355</v>
      </c>
      <c r="I180" s="134">
        <v>364</v>
      </c>
      <c r="J180" s="135" t="s">
        <v>727</v>
      </c>
      <c r="K180" s="136">
        <v>70</v>
      </c>
      <c r="L180" s="137">
        <v>0.24561403508771901</v>
      </c>
      <c r="M180" s="132" t="s">
        <v>546</v>
      </c>
      <c r="N180" s="138">
        <v>43455</v>
      </c>
      <c r="O180" s="54"/>
      <c r="P180" s="54"/>
      <c r="Q180" s="198"/>
      <c r="R180" s="54"/>
      <c r="S180" s="54"/>
      <c r="T180" s="37"/>
      <c r="U180" s="54"/>
      <c r="V180" s="37"/>
      <c r="W180" s="54"/>
      <c r="X180" s="37"/>
      <c r="Y180" s="54"/>
      <c r="Z180" s="37"/>
      <c r="AA180" s="54"/>
      <c r="AB180" s="37"/>
      <c r="AC180" s="54"/>
      <c r="AD180" s="37"/>
    </row>
    <row r="181" spans="1:30" ht="12.75" customHeight="1">
      <c r="A181" s="129">
        <v>118</v>
      </c>
      <c r="B181" s="130">
        <v>43341</v>
      </c>
      <c r="C181" s="130"/>
      <c r="D181" s="131" t="s">
        <v>382</v>
      </c>
      <c r="E181" s="132" t="s">
        <v>544</v>
      </c>
      <c r="F181" s="163">
        <v>525</v>
      </c>
      <c r="G181" s="132"/>
      <c r="H181" s="132">
        <v>585</v>
      </c>
      <c r="I181" s="134">
        <v>635</v>
      </c>
      <c r="J181" s="135" t="s">
        <v>728</v>
      </c>
      <c r="K181" s="136">
        <f t="shared" ref="K181:K212" si="29">H181-F181</f>
        <v>60</v>
      </c>
      <c r="L181" s="137">
        <f t="shared" ref="L181:L212" si="30">K181/F181</f>
        <v>0.11428571428571428</v>
      </c>
      <c r="M181" s="132" t="s">
        <v>546</v>
      </c>
      <c r="N181" s="138">
        <v>43662</v>
      </c>
      <c r="O181" s="54"/>
      <c r="P181" s="54"/>
      <c r="Q181" s="198"/>
      <c r="R181" s="54"/>
      <c r="S181" s="54"/>
      <c r="T181" s="37"/>
      <c r="U181" s="54"/>
      <c r="V181" s="37"/>
      <c r="W181" s="54"/>
      <c r="X181" s="37"/>
      <c r="Y181" s="54"/>
      <c r="Z181" s="37"/>
      <c r="AA181" s="54"/>
      <c r="AB181" s="37"/>
      <c r="AC181" s="54"/>
      <c r="AD181" s="37"/>
    </row>
    <row r="182" spans="1:30" ht="12.75" customHeight="1">
      <c r="A182" s="129">
        <v>119</v>
      </c>
      <c r="B182" s="130">
        <v>43395</v>
      </c>
      <c r="C182" s="130"/>
      <c r="D182" s="131" t="s">
        <v>373</v>
      </c>
      <c r="E182" s="132" t="s">
        <v>544</v>
      </c>
      <c r="F182" s="163">
        <v>475</v>
      </c>
      <c r="G182" s="132"/>
      <c r="H182" s="132">
        <v>574</v>
      </c>
      <c r="I182" s="134">
        <v>570</v>
      </c>
      <c r="J182" s="135" t="s">
        <v>630</v>
      </c>
      <c r="K182" s="136">
        <f t="shared" si="29"/>
        <v>99</v>
      </c>
      <c r="L182" s="137">
        <f t="shared" si="30"/>
        <v>0.20842105263157895</v>
      </c>
      <c r="M182" s="132" t="s">
        <v>546</v>
      </c>
      <c r="N182" s="138">
        <v>43403</v>
      </c>
      <c r="O182" s="54"/>
      <c r="P182" s="54"/>
      <c r="Q182" s="198"/>
      <c r="R182" s="54"/>
      <c r="S182" s="54"/>
      <c r="T182" s="37"/>
      <c r="U182" s="54"/>
      <c r="V182" s="37"/>
      <c r="W182" s="54"/>
      <c r="X182" s="37"/>
      <c r="Y182" s="54"/>
      <c r="Z182" s="37"/>
      <c r="AA182" s="54"/>
      <c r="AB182" s="37"/>
      <c r="AC182" s="54"/>
      <c r="AD182" s="37"/>
    </row>
    <row r="183" spans="1:30" ht="12.75" customHeight="1">
      <c r="A183" s="160">
        <v>120</v>
      </c>
      <c r="B183" s="161">
        <v>43397</v>
      </c>
      <c r="C183" s="161"/>
      <c r="D183" s="162" t="s">
        <v>729</v>
      </c>
      <c r="E183" s="163" t="s">
        <v>544</v>
      </c>
      <c r="F183" s="163">
        <v>707.5</v>
      </c>
      <c r="G183" s="163"/>
      <c r="H183" s="163">
        <v>872</v>
      </c>
      <c r="I183" s="165">
        <v>872</v>
      </c>
      <c r="J183" s="166" t="s">
        <v>630</v>
      </c>
      <c r="K183" s="136">
        <f t="shared" si="29"/>
        <v>164.5</v>
      </c>
      <c r="L183" s="167">
        <f t="shared" si="30"/>
        <v>0.23250883392226149</v>
      </c>
      <c r="M183" s="163" t="s">
        <v>546</v>
      </c>
      <c r="N183" s="168">
        <v>43482</v>
      </c>
      <c r="O183" s="54"/>
      <c r="P183" s="54"/>
      <c r="Q183" s="198"/>
      <c r="R183" s="54"/>
      <c r="S183" s="54"/>
      <c r="T183" s="37"/>
      <c r="U183" s="54"/>
      <c r="V183" s="37"/>
      <c r="W183" s="54"/>
      <c r="X183" s="37"/>
      <c r="Y183" s="54"/>
      <c r="Z183" s="37"/>
      <c r="AA183" s="54"/>
      <c r="AB183" s="37"/>
      <c r="AC183" s="54"/>
      <c r="AD183" s="37"/>
    </row>
    <row r="184" spans="1:30" ht="12.75" customHeight="1">
      <c r="A184" s="160">
        <v>121</v>
      </c>
      <c r="B184" s="161">
        <v>43398</v>
      </c>
      <c r="C184" s="161"/>
      <c r="D184" s="162" t="s">
        <v>730</v>
      </c>
      <c r="E184" s="163" t="s">
        <v>544</v>
      </c>
      <c r="F184" s="163">
        <v>162</v>
      </c>
      <c r="G184" s="163"/>
      <c r="H184" s="163">
        <v>204</v>
      </c>
      <c r="I184" s="165">
        <v>209</v>
      </c>
      <c r="J184" s="166" t="s">
        <v>731</v>
      </c>
      <c r="K184" s="136">
        <f t="shared" si="29"/>
        <v>42</v>
      </c>
      <c r="L184" s="167">
        <f t="shared" si="30"/>
        <v>0.25925925925925924</v>
      </c>
      <c r="M184" s="163" t="s">
        <v>546</v>
      </c>
      <c r="N184" s="168">
        <v>43539</v>
      </c>
      <c r="O184" s="54"/>
      <c r="P184" s="54"/>
      <c r="Q184" s="198"/>
      <c r="R184" s="54"/>
      <c r="S184" s="54"/>
      <c r="T184" s="37"/>
      <c r="U184" s="54"/>
      <c r="V184" s="37"/>
      <c r="W184" s="54"/>
      <c r="X184" s="37"/>
      <c r="Y184" s="54"/>
      <c r="Z184" s="37"/>
      <c r="AA184" s="54"/>
      <c r="AB184" s="37"/>
      <c r="AC184" s="54"/>
      <c r="AD184" s="37"/>
    </row>
    <row r="185" spans="1:30" ht="12.75" customHeight="1">
      <c r="A185" s="160">
        <v>122</v>
      </c>
      <c r="B185" s="161">
        <v>43399</v>
      </c>
      <c r="C185" s="161"/>
      <c r="D185" s="162" t="s">
        <v>458</v>
      </c>
      <c r="E185" s="163" t="s">
        <v>544</v>
      </c>
      <c r="F185" s="163">
        <v>240</v>
      </c>
      <c r="G185" s="163"/>
      <c r="H185" s="163">
        <v>297</v>
      </c>
      <c r="I185" s="165">
        <v>297</v>
      </c>
      <c r="J185" s="166" t="s">
        <v>630</v>
      </c>
      <c r="K185" s="172">
        <f t="shared" si="29"/>
        <v>57</v>
      </c>
      <c r="L185" s="167">
        <f t="shared" si="30"/>
        <v>0.23749999999999999</v>
      </c>
      <c r="M185" s="163" t="s">
        <v>546</v>
      </c>
      <c r="N185" s="168">
        <v>43417</v>
      </c>
      <c r="O185" s="54"/>
      <c r="P185" s="54"/>
      <c r="Q185" s="198"/>
      <c r="R185" s="54"/>
      <c r="S185" s="54"/>
      <c r="T185" s="37"/>
      <c r="U185" s="54"/>
      <c r="V185" s="37"/>
      <c r="W185" s="54"/>
      <c r="X185" s="37"/>
      <c r="Y185" s="54"/>
      <c r="Z185" s="37"/>
      <c r="AA185" s="54"/>
      <c r="AB185" s="37"/>
      <c r="AC185" s="54"/>
      <c r="AD185" s="37"/>
    </row>
    <row r="186" spans="1:30" ht="12.75" customHeight="1">
      <c r="A186" s="129">
        <v>123</v>
      </c>
      <c r="B186" s="130">
        <v>43439</v>
      </c>
      <c r="C186" s="130"/>
      <c r="D186" s="131" t="s">
        <v>732</v>
      </c>
      <c r="E186" s="132" t="s">
        <v>544</v>
      </c>
      <c r="F186" s="132">
        <v>202.5</v>
      </c>
      <c r="G186" s="132"/>
      <c r="H186" s="132">
        <v>255</v>
      </c>
      <c r="I186" s="134">
        <v>252</v>
      </c>
      <c r="J186" s="135" t="s">
        <v>630</v>
      </c>
      <c r="K186" s="136">
        <f t="shared" si="29"/>
        <v>52.5</v>
      </c>
      <c r="L186" s="137">
        <f t="shared" si="30"/>
        <v>0.25925925925925924</v>
      </c>
      <c r="M186" s="132" t="s">
        <v>546</v>
      </c>
      <c r="N186" s="138">
        <v>43542</v>
      </c>
      <c r="O186" s="54"/>
      <c r="P186" s="54"/>
      <c r="Q186" s="198"/>
      <c r="R186" s="54"/>
      <c r="S186" s="54"/>
      <c r="T186" s="37"/>
      <c r="U186" s="54"/>
      <c r="V186" s="37"/>
      <c r="W186" s="54"/>
      <c r="X186" s="37"/>
      <c r="Y186" s="54"/>
      <c r="Z186" s="37"/>
      <c r="AA186" s="54"/>
      <c r="AB186" s="37"/>
      <c r="AC186" s="54"/>
      <c r="AD186" s="37"/>
    </row>
    <row r="187" spans="1:30" ht="12.75" customHeight="1">
      <c r="A187" s="160">
        <v>124</v>
      </c>
      <c r="B187" s="161">
        <v>43465</v>
      </c>
      <c r="C187" s="130"/>
      <c r="D187" s="162" t="s">
        <v>155</v>
      </c>
      <c r="E187" s="163" t="s">
        <v>544</v>
      </c>
      <c r="F187" s="163">
        <v>710</v>
      </c>
      <c r="G187" s="163"/>
      <c r="H187" s="163">
        <v>866</v>
      </c>
      <c r="I187" s="165">
        <v>866</v>
      </c>
      <c r="J187" s="166" t="s">
        <v>630</v>
      </c>
      <c r="K187" s="136">
        <f t="shared" si="29"/>
        <v>156</v>
      </c>
      <c r="L187" s="137">
        <f t="shared" si="30"/>
        <v>0.21971830985915494</v>
      </c>
      <c r="M187" s="132" t="s">
        <v>546</v>
      </c>
      <c r="N187" s="138">
        <v>43553</v>
      </c>
      <c r="O187" s="54"/>
      <c r="P187" s="54"/>
      <c r="Q187" s="198"/>
      <c r="R187" s="54"/>
      <c r="S187" s="54"/>
      <c r="T187" s="37"/>
      <c r="U187" s="54"/>
      <c r="V187" s="37"/>
      <c r="W187" s="54"/>
      <c r="X187" s="37"/>
      <c r="Y187" s="54"/>
      <c r="Z187" s="37"/>
      <c r="AA187" s="54"/>
      <c r="AB187" s="37"/>
      <c r="AC187" s="54"/>
      <c r="AD187" s="37"/>
    </row>
    <row r="188" spans="1:30" ht="12.75" customHeight="1">
      <c r="A188" s="160">
        <v>125</v>
      </c>
      <c r="B188" s="161">
        <v>43522</v>
      </c>
      <c r="C188" s="161"/>
      <c r="D188" s="162" t="s">
        <v>169</v>
      </c>
      <c r="E188" s="163" t="s">
        <v>544</v>
      </c>
      <c r="F188" s="163">
        <v>337.25</v>
      </c>
      <c r="G188" s="163"/>
      <c r="H188" s="163">
        <v>398.5</v>
      </c>
      <c r="I188" s="165">
        <v>411</v>
      </c>
      <c r="J188" s="135" t="s">
        <v>733</v>
      </c>
      <c r="K188" s="136">
        <f t="shared" si="29"/>
        <v>61.25</v>
      </c>
      <c r="L188" s="137">
        <f t="shared" si="30"/>
        <v>0.1816160118606375</v>
      </c>
      <c r="M188" s="132" t="s">
        <v>546</v>
      </c>
      <c r="N188" s="138">
        <v>43760</v>
      </c>
      <c r="O188" s="54"/>
      <c r="P188" s="54"/>
      <c r="Q188" s="198"/>
      <c r="R188" s="54"/>
      <c r="S188" s="54"/>
      <c r="T188" s="37"/>
      <c r="U188" s="54"/>
      <c r="V188" s="37"/>
      <c r="W188" s="54"/>
      <c r="X188" s="37"/>
      <c r="Y188" s="54"/>
      <c r="Z188" s="37"/>
      <c r="AA188" s="54"/>
      <c r="AB188" s="37"/>
      <c r="AC188" s="54"/>
      <c r="AD188" s="37"/>
    </row>
    <row r="189" spans="1:30" ht="12.75" customHeight="1">
      <c r="A189" s="173">
        <v>126</v>
      </c>
      <c r="B189" s="174">
        <v>43559</v>
      </c>
      <c r="C189" s="174"/>
      <c r="D189" s="175" t="s">
        <v>734</v>
      </c>
      <c r="E189" s="176" t="s">
        <v>544</v>
      </c>
      <c r="F189" s="176">
        <v>130</v>
      </c>
      <c r="G189" s="176"/>
      <c r="H189" s="176">
        <v>65</v>
      </c>
      <c r="I189" s="177">
        <v>158</v>
      </c>
      <c r="J189" s="145" t="s">
        <v>735</v>
      </c>
      <c r="K189" s="146">
        <f t="shared" si="29"/>
        <v>-65</v>
      </c>
      <c r="L189" s="147">
        <f t="shared" si="30"/>
        <v>-0.5</v>
      </c>
      <c r="M189" s="143" t="s">
        <v>556</v>
      </c>
      <c r="N189" s="140">
        <v>43726</v>
      </c>
      <c r="O189" s="54"/>
      <c r="P189" s="54"/>
      <c r="Q189" s="198"/>
      <c r="R189" s="54"/>
      <c r="S189" s="54"/>
      <c r="T189" s="37"/>
      <c r="U189" s="54"/>
      <c r="V189" s="37"/>
      <c r="W189" s="54"/>
      <c r="X189" s="37"/>
      <c r="Y189" s="54"/>
      <c r="Z189" s="37"/>
      <c r="AA189" s="54"/>
      <c r="AB189" s="37"/>
      <c r="AC189" s="54"/>
      <c r="AD189" s="37"/>
    </row>
    <row r="190" spans="1:30" ht="12.75" customHeight="1">
      <c r="A190" s="160">
        <v>127</v>
      </c>
      <c r="B190" s="161">
        <v>43017</v>
      </c>
      <c r="C190" s="161"/>
      <c r="D190" s="162" t="s">
        <v>204</v>
      </c>
      <c r="E190" s="163" t="s">
        <v>544</v>
      </c>
      <c r="F190" s="163">
        <v>141.5</v>
      </c>
      <c r="G190" s="163"/>
      <c r="H190" s="163">
        <v>183.5</v>
      </c>
      <c r="I190" s="165">
        <v>210</v>
      </c>
      <c r="J190" s="135" t="s">
        <v>731</v>
      </c>
      <c r="K190" s="136">
        <f t="shared" si="29"/>
        <v>42</v>
      </c>
      <c r="L190" s="137">
        <f t="shared" si="30"/>
        <v>0.29681978798586572</v>
      </c>
      <c r="M190" s="132" t="s">
        <v>546</v>
      </c>
      <c r="N190" s="138">
        <v>43042</v>
      </c>
      <c r="O190" s="54"/>
      <c r="P190" s="54"/>
      <c r="Q190" s="198"/>
      <c r="R190" s="54"/>
      <c r="S190" s="54"/>
      <c r="T190" s="37"/>
      <c r="U190" s="54"/>
      <c r="V190" s="37"/>
      <c r="W190" s="54"/>
      <c r="X190" s="37"/>
      <c r="Y190" s="54"/>
      <c r="Z190" s="37"/>
      <c r="AA190" s="54"/>
      <c r="AB190" s="37"/>
      <c r="AC190" s="54"/>
      <c r="AD190" s="37"/>
    </row>
    <row r="191" spans="1:30" ht="12.75" customHeight="1">
      <c r="A191" s="173">
        <v>128</v>
      </c>
      <c r="B191" s="174">
        <v>43074</v>
      </c>
      <c r="C191" s="174"/>
      <c r="D191" s="175" t="s">
        <v>736</v>
      </c>
      <c r="E191" s="176" t="s">
        <v>544</v>
      </c>
      <c r="F191" s="171">
        <v>172</v>
      </c>
      <c r="G191" s="176"/>
      <c r="H191" s="176">
        <v>155.25</v>
      </c>
      <c r="I191" s="177">
        <v>230</v>
      </c>
      <c r="J191" s="145" t="s">
        <v>737</v>
      </c>
      <c r="K191" s="146">
        <f t="shared" si="29"/>
        <v>-16.75</v>
      </c>
      <c r="L191" s="147">
        <f t="shared" si="30"/>
        <v>-9.7383720930232565E-2</v>
      </c>
      <c r="M191" s="143" t="s">
        <v>556</v>
      </c>
      <c r="N191" s="140">
        <v>43787</v>
      </c>
      <c r="O191" s="54"/>
      <c r="P191" s="54"/>
      <c r="Q191" s="198"/>
      <c r="R191" s="54"/>
      <c r="S191" s="54"/>
      <c r="T191" s="37"/>
      <c r="U191" s="54"/>
      <c r="V191" s="37"/>
      <c r="W191" s="54"/>
      <c r="X191" s="37"/>
      <c r="Y191" s="54"/>
      <c r="Z191" s="37"/>
      <c r="AA191" s="54"/>
      <c r="AB191" s="37"/>
      <c r="AC191" s="54"/>
      <c r="AD191" s="37"/>
    </row>
    <row r="192" spans="1:30" ht="12.75" customHeight="1">
      <c r="A192" s="160">
        <v>129</v>
      </c>
      <c r="B192" s="161">
        <v>43398</v>
      </c>
      <c r="C192" s="161"/>
      <c r="D192" s="162" t="s">
        <v>117</v>
      </c>
      <c r="E192" s="163" t="s">
        <v>544</v>
      </c>
      <c r="F192" s="163">
        <v>698.5</v>
      </c>
      <c r="G192" s="163"/>
      <c r="H192" s="163">
        <v>890</v>
      </c>
      <c r="I192" s="165">
        <v>890</v>
      </c>
      <c r="J192" s="135" t="s">
        <v>738</v>
      </c>
      <c r="K192" s="136">
        <f t="shared" si="29"/>
        <v>191.5</v>
      </c>
      <c r="L192" s="137">
        <f t="shared" si="30"/>
        <v>0.27415891195418757</v>
      </c>
      <c r="M192" s="132" t="s">
        <v>546</v>
      </c>
      <c r="N192" s="138">
        <v>44328</v>
      </c>
      <c r="O192" s="54"/>
      <c r="P192" s="54"/>
      <c r="Q192" s="198"/>
      <c r="R192" s="54"/>
      <c r="S192" s="54"/>
      <c r="T192" s="37"/>
      <c r="U192" s="54"/>
      <c r="V192" s="37"/>
      <c r="W192" s="54"/>
      <c r="X192" s="37"/>
      <c r="Y192" s="54"/>
      <c r="Z192" s="37"/>
      <c r="AA192" s="54"/>
      <c r="AB192" s="37"/>
      <c r="AC192" s="54"/>
      <c r="AD192" s="37"/>
    </row>
    <row r="193" spans="1:30" ht="12.75" customHeight="1">
      <c r="A193" s="160">
        <v>130</v>
      </c>
      <c r="B193" s="161">
        <v>42877</v>
      </c>
      <c r="C193" s="161"/>
      <c r="D193" s="162" t="s">
        <v>739</v>
      </c>
      <c r="E193" s="163" t="s">
        <v>544</v>
      </c>
      <c r="F193" s="163">
        <v>127.6</v>
      </c>
      <c r="G193" s="163"/>
      <c r="H193" s="163">
        <v>138</v>
      </c>
      <c r="I193" s="165">
        <v>190</v>
      </c>
      <c r="J193" s="135" t="s">
        <v>740</v>
      </c>
      <c r="K193" s="136">
        <f t="shared" si="29"/>
        <v>10.400000000000006</v>
      </c>
      <c r="L193" s="137">
        <f t="shared" si="30"/>
        <v>8.1504702194357417E-2</v>
      </c>
      <c r="M193" s="132" t="s">
        <v>546</v>
      </c>
      <c r="N193" s="138">
        <v>43774</v>
      </c>
      <c r="O193" s="54"/>
      <c r="P193" s="54"/>
      <c r="Q193" s="198"/>
      <c r="R193" s="54"/>
      <c r="S193" s="54"/>
      <c r="T193" s="37"/>
      <c r="U193" s="54"/>
      <c r="V193" s="37"/>
      <c r="W193" s="54"/>
      <c r="X193" s="37"/>
      <c r="Y193" s="54"/>
      <c r="Z193" s="37"/>
      <c r="AA193" s="54"/>
      <c r="AB193" s="37"/>
      <c r="AC193" s="54"/>
      <c r="AD193" s="37"/>
    </row>
    <row r="194" spans="1:30" ht="12.75" customHeight="1">
      <c r="A194" s="160">
        <v>131</v>
      </c>
      <c r="B194" s="161">
        <v>43158</v>
      </c>
      <c r="C194" s="161"/>
      <c r="D194" s="162" t="s">
        <v>741</v>
      </c>
      <c r="E194" s="163" t="s">
        <v>544</v>
      </c>
      <c r="F194" s="163">
        <v>317</v>
      </c>
      <c r="G194" s="163"/>
      <c r="H194" s="163">
        <v>382.5</v>
      </c>
      <c r="I194" s="165">
        <v>398</v>
      </c>
      <c r="J194" s="135" t="s">
        <v>742</v>
      </c>
      <c r="K194" s="136">
        <f t="shared" si="29"/>
        <v>65.5</v>
      </c>
      <c r="L194" s="137">
        <f t="shared" si="30"/>
        <v>0.20662460567823343</v>
      </c>
      <c r="M194" s="132" t="s">
        <v>546</v>
      </c>
      <c r="N194" s="138">
        <v>44238</v>
      </c>
      <c r="O194" s="54"/>
      <c r="P194" s="54"/>
      <c r="Q194" s="198"/>
      <c r="R194" s="54"/>
      <c r="S194" s="54"/>
      <c r="T194" s="37"/>
      <c r="U194" s="54"/>
      <c r="V194" s="37"/>
      <c r="W194" s="54"/>
      <c r="X194" s="37"/>
      <c r="Y194" s="54"/>
      <c r="Z194" s="37"/>
      <c r="AA194" s="54"/>
      <c r="AB194" s="37"/>
      <c r="AC194" s="54"/>
      <c r="AD194" s="37"/>
    </row>
    <row r="195" spans="1:30" ht="12.75" customHeight="1">
      <c r="A195" s="173">
        <v>132</v>
      </c>
      <c r="B195" s="174">
        <v>43164</v>
      </c>
      <c r="C195" s="174"/>
      <c r="D195" s="175" t="s">
        <v>161</v>
      </c>
      <c r="E195" s="176" t="s">
        <v>544</v>
      </c>
      <c r="F195" s="171">
        <f>510-14.4</f>
        <v>495.6</v>
      </c>
      <c r="G195" s="176"/>
      <c r="H195" s="176">
        <v>350</v>
      </c>
      <c r="I195" s="177">
        <v>672</v>
      </c>
      <c r="J195" s="145" t="s">
        <v>743</v>
      </c>
      <c r="K195" s="146">
        <f t="shared" si="29"/>
        <v>-145.60000000000002</v>
      </c>
      <c r="L195" s="147">
        <f t="shared" si="30"/>
        <v>-0.29378531073446329</v>
      </c>
      <c r="M195" s="143" t="s">
        <v>556</v>
      </c>
      <c r="N195" s="140">
        <v>43887</v>
      </c>
      <c r="O195" s="54"/>
      <c r="P195" s="54"/>
      <c r="Q195" s="198"/>
      <c r="R195" s="54"/>
      <c r="S195" s="54"/>
      <c r="T195" s="37"/>
      <c r="U195" s="54"/>
      <c r="V195" s="37"/>
      <c r="W195" s="54"/>
      <c r="X195" s="37"/>
      <c r="Y195" s="54"/>
      <c r="Z195" s="37"/>
      <c r="AA195" s="54"/>
      <c r="AB195" s="37"/>
      <c r="AC195" s="54"/>
      <c r="AD195" s="37"/>
    </row>
    <row r="196" spans="1:30" ht="12.75" customHeight="1">
      <c r="A196" s="173">
        <v>133</v>
      </c>
      <c r="B196" s="174">
        <v>43237</v>
      </c>
      <c r="C196" s="174"/>
      <c r="D196" s="175" t="s">
        <v>744</v>
      </c>
      <c r="E196" s="176" t="s">
        <v>544</v>
      </c>
      <c r="F196" s="171">
        <v>230.3</v>
      </c>
      <c r="G196" s="176"/>
      <c r="H196" s="176">
        <v>102.5</v>
      </c>
      <c r="I196" s="177">
        <v>348</v>
      </c>
      <c r="J196" s="145" t="s">
        <v>745</v>
      </c>
      <c r="K196" s="146">
        <f t="shared" si="29"/>
        <v>-127.80000000000001</v>
      </c>
      <c r="L196" s="147">
        <f t="shared" si="30"/>
        <v>-0.55492835432045162</v>
      </c>
      <c r="M196" s="143" t="s">
        <v>556</v>
      </c>
      <c r="N196" s="140">
        <v>43896</v>
      </c>
      <c r="O196" s="54"/>
      <c r="P196" s="54"/>
      <c r="Q196" s="198"/>
      <c r="R196" s="54"/>
      <c r="S196" s="54"/>
      <c r="T196" s="37"/>
      <c r="U196" s="54"/>
      <c r="V196" s="37"/>
      <c r="W196" s="54"/>
      <c r="X196" s="37"/>
      <c r="Y196" s="54"/>
      <c r="Z196" s="37"/>
      <c r="AA196" s="54"/>
      <c r="AB196" s="37"/>
      <c r="AC196" s="54"/>
      <c r="AD196" s="37"/>
    </row>
    <row r="197" spans="1:30" ht="12.75" customHeight="1">
      <c r="A197" s="160">
        <v>134</v>
      </c>
      <c r="B197" s="161">
        <v>43258</v>
      </c>
      <c r="C197" s="161"/>
      <c r="D197" s="162" t="s">
        <v>421</v>
      </c>
      <c r="E197" s="163" t="s">
        <v>544</v>
      </c>
      <c r="F197" s="163">
        <f>342.5-5.1</f>
        <v>337.4</v>
      </c>
      <c r="G197" s="163"/>
      <c r="H197" s="163">
        <v>412.5</v>
      </c>
      <c r="I197" s="165">
        <v>439</v>
      </c>
      <c r="J197" s="135" t="s">
        <v>746</v>
      </c>
      <c r="K197" s="136">
        <f t="shared" si="29"/>
        <v>75.100000000000023</v>
      </c>
      <c r="L197" s="137">
        <f t="shared" si="30"/>
        <v>0.22258446947243635</v>
      </c>
      <c r="M197" s="132" t="s">
        <v>546</v>
      </c>
      <c r="N197" s="138">
        <v>44230</v>
      </c>
      <c r="O197" s="54"/>
      <c r="P197" s="54"/>
      <c r="Q197" s="198"/>
      <c r="R197" s="54"/>
      <c r="S197" s="54"/>
      <c r="T197" s="37"/>
      <c r="U197" s="54"/>
      <c r="V197" s="37"/>
      <c r="W197" s="54"/>
      <c r="X197" s="37"/>
      <c r="Y197" s="54"/>
      <c r="Z197" s="37"/>
      <c r="AA197" s="54"/>
      <c r="AB197" s="37"/>
      <c r="AC197" s="54"/>
      <c r="AD197" s="37"/>
    </row>
    <row r="198" spans="1:30" ht="12.75" customHeight="1">
      <c r="A198" s="154">
        <v>135</v>
      </c>
      <c r="B198" s="153">
        <v>43285</v>
      </c>
      <c r="C198" s="153"/>
      <c r="D198" s="154" t="s">
        <v>56</v>
      </c>
      <c r="E198" s="155" t="s">
        <v>544</v>
      </c>
      <c r="F198" s="155">
        <f>127.5-5.53</f>
        <v>121.97</v>
      </c>
      <c r="G198" s="156"/>
      <c r="H198" s="156">
        <v>122.5</v>
      </c>
      <c r="I198" s="156">
        <v>170</v>
      </c>
      <c r="J198" s="157" t="s">
        <v>747</v>
      </c>
      <c r="K198" s="158">
        <f t="shared" si="29"/>
        <v>0.53000000000000114</v>
      </c>
      <c r="L198" s="159">
        <f t="shared" si="30"/>
        <v>4.3453308190538747E-3</v>
      </c>
      <c r="M198" s="155" t="s">
        <v>563</v>
      </c>
      <c r="N198" s="153">
        <v>44431</v>
      </c>
      <c r="O198" s="54"/>
      <c r="P198" s="54"/>
      <c r="Q198" s="198"/>
      <c r="R198" s="37" t="s">
        <v>846</v>
      </c>
      <c r="S198" s="54"/>
      <c r="T198" s="37"/>
      <c r="U198" s="54"/>
      <c r="V198" s="37"/>
      <c r="W198" s="54"/>
      <c r="X198" s="37"/>
      <c r="Y198" s="54"/>
      <c r="Z198" s="37"/>
      <c r="AA198" s="54"/>
      <c r="AB198" s="37"/>
      <c r="AC198" s="54"/>
      <c r="AD198" s="37"/>
    </row>
    <row r="199" spans="1:30" ht="12.75" customHeight="1">
      <c r="A199" s="173">
        <v>136</v>
      </c>
      <c r="B199" s="174">
        <v>43294</v>
      </c>
      <c r="C199" s="174"/>
      <c r="D199" s="175" t="s">
        <v>748</v>
      </c>
      <c r="E199" s="176" t="s">
        <v>544</v>
      </c>
      <c r="F199" s="171">
        <v>46.5</v>
      </c>
      <c r="G199" s="176"/>
      <c r="H199" s="176">
        <v>17</v>
      </c>
      <c r="I199" s="177">
        <v>59</v>
      </c>
      <c r="J199" s="145" t="s">
        <v>749</v>
      </c>
      <c r="K199" s="146">
        <f t="shared" si="29"/>
        <v>-29.5</v>
      </c>
      <c r="L199" s="147">
        <f t="shared" si="30"/>
        <v>-0.63440860215053763</v>
      </c>
      <c r="M199" s="143" t="s">
        <v>556</v>
      </c>
      <c r="N199" s="140">
        <v>43887</v>
      </c>
      <c r="O199" s="54"/>
      <c r="P199" s="54"/>
      <c r="Q199" s="198"/>
      <c r="R199" s="37" t="s">
        <v>846</v>
      </c>
      <c r="S199" s="54"/>
      <c r="T199" s="37"/>
      <c r="U199" s="54"/>
      <c r="V199" s="37"/>
      <c r="W199" s="54"/>
      <c r="X199" s="37"/>
      <c r="Y199" s="54"/>
      <c r="Z199" s="37"/>
      <c r="AA199" s="54"/>
      <c r="AB199" s="37"/>
      <c r="AC199" s="54"/>
      <c r="AD199" s="37"/>
    </row>
    <row r="200" spans="1:30" ht="12.75" customHeight="1">
      <c r="A200" s="160">
        <v>137</v>
      </c>
      <c r="B200" s="161">
        <v>43396</v>
      </c>
      <c r="C200" s="161"/>
      <c r="D200" s="162" t="s">
        <v>405</v>
      </c>
      <c r="E200" s="163" t="s">
        <v>544</v>
      </c>
      <c r="F200" s="163">
        <v>156.5</v>
      </c>
      <c r="G200" s="163"/>
      <c r="H200" s="163">
        <v>207.5</v>
      </c>
      <c r="I200" s="165">
        <v>191</v>
      </c>
      <c r="J200" s="135" t="s">
        <v>630</v>
      </c>
      <c r="K200" s="136">
        <f t="shared" si="29"/>
        <v>51</v>
      </c>
      <c r="L200" s="137">
        <f t="shared" si="30"/>
        <v>0.32587859424920129</v>
      </c>
      <c r="M200" s="132" t="s">
        <v>546</v>
      </c>
      <c r="N200" s="138">
        <v>44369</v>
      </c>
      <c r="O200" s="54"/>
      <c r="P200" s="54"/>
      <c r="Q200" s="198"/>
      <c r="R200" s="37" t="s">
        <v>846</v>
      </c>
      <c r="S200" s="54"/>
      <c r="T200" s="37"/>
      <c r="U200" s="54"/>
      <c r="V200" s="37"/>
      <c r="W200" s="54"/>
      <c r="X200" s="37"/>
      <c r="Y200" s="54"/>
      <c r="Z200" s="37"/>
      <c r="AA200" s="54"/>
      <c r="AB200" s="37"/>
      <c r="AC200" s="54"/>
      <c r="AD200" s="37"/>
    </row>
    <row r="201" spans="1:30" ht="12.75" customHeight="1">
      <c r="A201" s="160">
        <v>138</v>
      </c>
      <c r="B201" s="161">
        <v>43439</v>
      </c>
      <c r="C201" s="161"/>
      <c r="D201" s="162" t="s">
        <v>336</v>
      </c>
      <c r="E201" s="163" t="s">
        <v>544</v>
      </c>
      <c r="F201" s="163">
        <v>259.5</v>
      </c>
      <c r="G201" s="163"/>
      <c r="H201" s="163">
        <v>320</v>
      </c>
      <c r="I201" s="165">
        <v>320</v>
      </c>
      <c r="J201" s="135" t="s">
        <v>630</v>
      </c>
      <c r="K201" s="136">
        <f t="shared" si="29"/>
        <v>60.5</v>
      </c>
      <c r="L201" s="137">
        <f t="shared" si="30"/>
        <v>0.23314065510597304</v>
      </c>
      <c r="M201" s="132" t="s">
        <v>546</v>
      </c>
      <c r="N201" s="138">
        <v>44323</v>
      </c>
      <c r="O201" s="54"/>
      <c r="P201" s="54"/>
      <c r="Q201" s="198"/>
      <c r="R201" s="37" t="s">
        <v>845</v>
      </c>
      <c r="S201" s="54"/>
      <c r="T201" s="37"/>
      <c r="U201" s="54"/>
      <c r="V201" s="37"/>
      <c r="W201" s="54"/>
      <c r="X201" s="37"/>
      <c r="Y201" s="54"/>
      <c r="Z201" s="37"/>
      <c r="AA201" s="54"/>
      <c r="AB201" s="37"/>
      <c r="AC201" s="54"/>
      <c r="AD201" s="37"/>
    </row>
    <row r="202" spans="1:30" ht="12.75" customHeight="1">
      <c r="A202" s="173">
        <v>139</v>
      </c>
      <c r="B202" s="174">
        <v>43439</v>
      </c>
      <c r="C202" s="174"/>
      <c r="D202" s="175" t="s">
        <v>750</v>
      </c>
      <c r="E202" s="176" t="s">
        <v>544</v>
      </c>
      <c r="F202" s="176">
        <v>715</v>
      </c>
      <c r="G202" s="176"/>
      <c r="H202" s="176">
        <v>445</v>
      </c>
      <c r="I202" s="177">
        <v>840</v>
      </c>
      <c r="J202" s="145" t="s">
        <v>751</v>
      </c>
      <c r="K202" s="146">
        <f t="shared" si="29"/>
        <v>-270</v>
      </c>
      <c r="L202" s="147">
        <f t="shared" si="30"/>
        <v>-0.3776223776223776</v>
      </c>
      <c r="M202" s="143" t="s">
        <v>556</v>
      </c>
      <c r="N202" s="140">
        <v>43800</v>
      </c>
      <c r="O202" s="54"/>
      <c r="P202" s="54"/>
      <c r="Q202" s="198"/>
      <c r="R202" s="37" t="s">
        <v>845</v>
      </c>
      <c r="S202" s="54"/>
      <c r="T202" s="37"/>
      <c r="U202" s="54"/>
      <c r="V202" s="37"/>
      <c r="W202" s="54"/>
      <c r="X202" s="37"/>
      <c r="Y202" s="54"/>
      <c r="Z202" s="37"/>
      <c r="AA202" s="54"/>
      <c r="AB202" s="37"/>
      <c r="AC202" s="54"/>
      <c r="AD202" s="37"/>
    </row>
    <row r="203" spans="1:30" ht="12.75" customHeight="1">
      <c r="A203" s="160">
        <v>140</v>
      </c>
      <c r="B203" s="161">
        <v>43469</v>
      </c>
      <c r="C203" s="161"/>
      <c r="D203" s="162" t="s">
        <v>175</v>
      </c>
      <c r="E203" s="163" t="s">
        <v>544</v>
      </c>
      <c r="F203" s="163">
        <v>875</v>
      </c>
      <c r="G203" s="163"/>
      <c r="H203" s="163">
        <v>1165</v>
      </c>
      <c r="I203" s="165">
        <v>1185</v>
      </c>
      <c r="J203" s="135" t="s">
        <v>752</v>
      </c>
      <c r="K203" s="136">
        <f t="shared" si="29"/>
        <v>290</v>
      </c>
      <c r="L203" s="137">
        <f t="shared" si="30"/>
        <v>0.33142857142857141</v>
      </c>
      <c r="M203" s="132" t="s">
        <v>546</v>
      </c>
      <c r="N203" s="138">
        <v>43847</v>
      </c>
      <c r="O203" s="54"/>
      <c r="P203" s="54"/>
      <c r="Q203" s="198"/>
      <c r="R203" s="37" t="s">
        <v>845</v>
      </c>
      <c r="S203" s="54"/>
      <c r="T203" s="37"/>
      <c r="U203" s="54"/>
      <c r="V203" s="37"/>
      <c r="W203" s="54"/>
      <c r="X203" s="37"/>
      <c r="Y203" s="54"/>
      <c r="Z203" s="37"/>
      <c r="AA203" s="54"/>
      <c r="AB203" s="37"/>
      <c r="AC203" s="54"/>
      <c r="AD203" s="37"/>
    </row>
    <row r="204" spans="1:30" ht="12.75" customHeight="1">
      <c r="A204" s="160">
        <v>141</v>
      </c>
      <c r="B204" s="161">
        <v>43559</v>
      </c>
      <c r="C204" s="161"/>
      <c r="D204" s="162" t="s">
        <v>354</v>
      </c>
      <c r="E204" s="163" t="s">
        <v>544</v>
      </c>
      <c r="F204" s="163">
        <f>387-14.63</f>
        <v>372.37</v>
      </c>
      <c r="G204" s="163"/>
      <c r="H204" s="163">
        <v>490</v>
      </c>
      <c r="I204" s="165">
        <v>490</v>
      </c>
      <c r="J204" s="135" t="s">
        <v>630</v>
      </c>
      <c r="K204" s="136">
        <f t="shared" si="29"/>
        <v>117.63</v>
      </c>
      <c r="L204" s="137">
        <f t="shared" si="30"/>
        <v>0.31589548030185027</v>
      </c>
      <c r="M204" s="132" t="s">
        <v>546</v>
      </c>
      <c r="N204" s="138">
        <v>43850</v>
      </c>
      <c r="O204" s="54"/>
      <c r="P204" s="54"/>
      <c r="Q204" s="198"/>
      <c r="R204" s="37" t="s">
        <v>846</v>
      </c>
      <c r="S204" s="54"/>
      <c r="T204" s="37"/>
      <c r="U204" s="54"/>
      <c r="V204" s="37"/>
      <c r="W204" s="54"/>
      <c r="X204" s="37"/>
      <c r="Y204" s="54"/>
      <c r="Z204" s="37"/>
      <c r="AA204" s="54"/>
      <c r="AB204" s="37"/>
      <c r="AC204" s="54"/>
      <c r="AD204" s="37"/>
    </row>
    <row r="205" spans="1:30" ht="12.75" customHeight="1">
      <c r="A205" s="173">
        <v>142</v>
      </c>
      <c r="B205" s="174">
        <v>43578</v>
      </c>
      <c r="C205" s="174"/>
      <c r="D205" s="175" t="s">
        <v>753</v>
      </c>
      <c r="E205" s="176" t="s">
        <v>555</v>
      </c>
      <c r="F205" s="176">
        <v>220</v>
      </c>
      <c r="G205" s="176"/>
      <c r="H205" s="176">
        <v>127.5</v>
      </c>
      <c r="I205" s="177">
        <v>284</v>
      </c>
      <c r="J205" s="145" t="s">
        <v>754</v>
      </c>
      <c r="K205" s="146">
        <f t="shared" si="29"/>
        <v>-92.5</v>
      </c>
      <c r="L205" s="147">
        <f t="shared" si="30"/>
        <v>-0.42045454545454547</v>
      </c>
      <c r="M205" s="143" t="s">
        <v>556</v>
      </c>
      <c r="N205" s="140">
        <v>43896</v>
      </c>
      <c r="O205" s="54"/>
      <c r="P205" s="54"/>
      <c r="Q205" s="198"/>
      <c r="R205" s="37" t="s">
        <v>845</v>
      </c>
      <c r="S205" s="54"/>
      <c r="T205" s="37"/>
      <c r="U205" s="54"/>
      <c r="V205" s="37"/>
      <c r="W205" s="54"/>
      <c r="X205" s="37"/>
      <c r="Y205" s="54"/>
      <c r="Z205" s="37"/>
      <c r="AA205" s="54"/>
      <c r="AB205" s="37"/>
      <c r="AC205" s="54"/>
      <c r="AD205" s="37"/>
    </row>
    <row r="206" spans="1:30" ht="12.75" customHeight="1">
      <c r="A206" s="160">
        <v>143</v>
      </c>
      <c r="B206" s="161">
        <v>43622</v>
      </c>
      <c r="C206" s="161"/>
      <c r="D206" s="162" t="s">
        <v>459</v>
      </c>
      <c r="E206" s="163" t="s">
        <v>555</v>
      </c>
      <c r="F206" s="163">
        <v>332.8</v>
      </c>
      <c r="G206" s="163"/>
      <c r="H206" s="163">
        <v>405</v>
      </c>
      <c r="I206" s="165">
        <v>419</v>
      </c>
      <c r="J206" s="135" t="s">
        <v>755</v>
      </c>
      <c r="K206" s="136">
        <f t="shared" si="29"/>
        <v>72.199999999999989</v>
      </c>
      <c r="L206" s="137">
        <f t="shared" si="30"/>
        <v>0.21694711538461534</v>
      </c>
      <c r="M206" s="132" t="s">
        <v>546</v>
      </c>
      <c r="N206" s="138">
        <v>43860</v>
      </c>
      <c r="O206" s="54"/>
      <c r="P206" s="54"/>
      <c r="Q206" s="198"/>
      <c r="R206" s="37" t="s">
        <v>845</v>
      </c>
      <c r="S206" s="54"/>
      <c r="T206" s="37"/>
      <c r="U206" s="54"/>
      <c r="V206" s="37"/>
      <c r="W206" s="54"/>
      <c r="X206" s="37"/>
      <c r="Y206" s="54"/>
      <c r="Z206" s="37"/>
      <c r="AA206" s="54"/>
      <c r="AB206" s="37"/>
      <c r="AC206" s="54"/>
      <c r="AD206" s="37"/>
    </row>
    <row r="207" spans="1:30" ht="12.75" customHeight="1">
      <c r="A207" s="154">
        <v>144</v>
      </c>
      <c r="B207" s="153">
        <v>43641</v>
      </c>
      <c r="C207" s="153"/>
      <c r="D207" s="154" t="s">
        <v>167</v>
      </c>
      <c r="E207" s="155" t="s">
        <v>544</v>
      </c>
      <c r="F207" s="155">
        <v>386</v>
      </c>
      <c r="G207" s="156"/>
      <c r="H207" s="156">
        <v>395</v>
      </c>
      <c r="I207" s="156">
        <v>452</v>
      </c>
      <c r="J207" s="157" t="s">
        <v>756</v>
      </c>
      <c r="K207" s="158">
        <f t="shared" si="29"/>
        <v>9</v>
      </c>
      <c r="L207" s="159">
        <f t="shared" si="30"/>
        <v>2.3316062176165803E-2</v>
      </c>
      <c r="M207" s="155" t="s">
        <v>563</v>
      </c>
      <c r="N207" s="153">
        <v>43868</v>
      </c>
      <c r="O207" s="54"/>
      <c r="P207" s="54"/>
      <c r="Q207" s="198"/>
      <c r="R207" s="37" t="s">
        <v>846</v>
      </c>
      <c r="S207" s="54"/>
      <c r="T207" s="37"/>
      <c r="U207" s="54"/>
      <c r="V207" s="37"/>
      <c r="W207" s="54"/>
      <c r="X207" s="37"/>
      <c r="Y207" s="54"/>
      <c r="Z207" s="37"/>
      <c r="AA207" s="54"/>
      <c r="AB207" s="37"/>
      <c r="AC207" s="54"/>
      <c r="AD207" s="37"/>
    </row>
    <row r="208" spans="1:30" ht="12.75" customHeight="1">
      <c r="A208" s="154">
        <v>145</v>
      </c>
      <c r="B208" s="153">
        <v>43707</v>
      </c>
      <c r="C208" s="153"/>
      <c r="D208" s="154" t="s">
        <v>142</v>
      </c>
      <c r="E208" s="155" t="s">
        <v>544</v>
      </c>
      <c r="F208" s="155">
        <v>137.5</v>
      </c>
      <c r="G208" s="156"/>
      <c r="H208" s="156">
        <v>138.5</v>
      </c>
      <c r="I208" s="156">
        <v>190</v>
      </c>
      <c r="J208" s="157" t="s">
        <v>757</v>
      </c>
      <c r="K208" s="158">
        <f t="shared" si="29"/>
        <v>1</v>
      </c>
      <c r="L208" s="159">
        <f t="shared" si="30"/>
        <v>7.2727272727272727E-3</v>
      </c>
      <c r="M208" s="155" t="s">
        <v>563</v>
      </c>
      <c r="N208" s="153">
        <v>44432</v>
      </c>
      <c r="O208" s="54"/>
      <c r="P208" s="54"/>
      <c r="Q208" s="198"/>
      <c r="R208" s="37" t="s">
        <v>846</v>
      </c>
      <c r="S208" s="54"/>
      <c r="T208" s="37"/>
      <c r="U208" s="54"/>
      <c r="V208" s="37"/>
      <c r="W208" s="54"/>
      <c r="X208" s="37"/>
      <c r="Y208" s="54"/>
      <c r="Z208" s="37"/>
      <c r="AA208" s="54"/>
      <c r="AB208" s="37"/>
      <c r="AC208" s="54"/>
      <c r="AD208" s="37"/>
    </row>
    <row r="209" spans="1:30" ht="12.75" customHeight="1">
      <c r="A209" s="160">
        <v>146</v>
      </c>
      <c r="B209" s="161">
        <v>43731</v>
      </c>
      <c r="C209" s="161"/>
      <c r="D209" s="162" t="s">
        <v>414</v>
      </c>
      <c r="E209" s="163" t="s">
        <v>544</v>
      </c>
      <c r="F209" s="163">
        <v>235</v>
      </c>
      <c r="G209" s="163"/>
      <c r="H209" s="163">
        <v>295</v>
      </c>
      <c r="I209" s="165">
        <v>296</v>
      </c>
      <c r="J209" s="135" t="s">
        <v>758</v>
      </c>
      <c r="K209" s="136">
        <f t="shared" si="29"/>
        <v>60</v>
      </c>
      <c r="L209" s="137">
        <f t="shared" si="30"/>
        <v>0.25531914893617019</v>
      </c>
      <c r="M209" s="132" t="s">
        <v>546</v>
      </c>
      <c r="N209" s="138">
        <v>43844</v>
      </c>
      <c r="O209" s="54"/>
      <c r="P209" s="54"/>
      <c r="Q209" s="198"/>
      <c r="R209" s="37" t="s">
        <v>845</v>
      </c>
      <c r="S209" s="54"/>
      <c r="T209" s="37"/>
      <c r="U209" s="54"/>
      <c r="V209" s="37"/>
      <c r="W209" s="54"/>
      <c r="X209" s="37"/>
      <c r="Y209" s="54"/>
      <c r="Z209" s="37"/>
      <c r="AA209" s="54"/>
      <c r="AB209" s="37"/>
      <c r="AC209" s="54"/>
      <c r="AD209" s="37"/>
    </row>
    <row r="210" spans="1:30" ht="12.75" customHeight="1">
      <c r="A210" s="160">
        <v>147</v>
      </c>
      <c r="B210" s="161">
        <v>43752</v>
      </c>
      <c r="C210" s="161"/>
      <c r="D210" s="162" t="s">
        <v>759</v>
      </c>
      <c r="E210" s="163" t="s">
        <v>544</v>
      </c>
      <c r="F210" s="163">
        <v>277.5</v>
      </c>
      <c r="G210" s="163"/>
      <c r="H210" s="163">
        <v>333</v>
      </c>
      <c r="I210" s="165">
        <v>333</v>
      </c>
      <c r="J210" s="135" t="s">
        <v>760</v>
      </c>
      <c r="K210" s="136">
        <f t="shared" si="29"/>
        <v>55.5</v>
      </c>
      <c r="L210" s="137">
        <f t="shared" si="30"/>
        <v>0.2</v>
      </c>
      <c r="M210" s="132" t="s">
        <v>546</v>
      </c>
      <c r="N210" s="138">
        <v>43846</v>
      </c>
      <c r="O210" s="54"/>
      <c r="P210" s="54"/>
      <c r="Q210" s="198"/>
      <c r="R210" s="37" t="s">
        <v>846</v>
      </c>
      <c r="S210" s="54"/>
      <c r="T210" s="37"/>
      <c r="U210" s="54"/>
      <c r="V210" s="37"/>
      <c r="W210" s="54"/>
      <c r="X210" s="37"/>
      <c r="Y210" s="54"/>
      <c r="Z210" s="37"/>
      <c r="AA210" s="54"/>
      <c r="AB210" s="37"/>
      <c r="AC210" s="54"/>
      <c r="AD210" s="37"/>
    </row>
    <row r="211" spans="1:30" ht="12.75" customHeight="1">
      <c r="A211" s="160">
        <v>148</v>
      </c>
      <c r="B211" s="161">
        <v>43752</v>
      </c>
      <c r="C211" s="161"/>
      <c r="D211" s="162" t="s">
        <v>761</v>
      </c>
      <c r="E211" s="163" t="s">
        <v>544</v>
      </c>
      <c r="F211" s="163">
        <v>930</v>
      </c>
      <c r="G211" s="163"/>
      <c r="H211" s="163">
        <v>1165</v>
      </c>
      <c r="I211" s="165">
        <v>1200</v>
      </c>
      <c r="J211" s="135" t="s">
        <v>762</v>
      </c>
      <c r="K211" s="136">
        <f t="shared" si="29"/>
        <v>235</v>
      </c>
      <c r="L211" s="137">
        <f t="shared" si="30"/>
        <v>0.25268817204301075</v>
      </c>
      <c r="M211" s="132" t="s">
        <v>546</v>
      </c>
      <c r="N211" s="138">
        <v>43847</v>
      </c>
      <c r="O211" s="54"/>
      <c r="P211" s="54"/>
      <c r="Q211" s="198"/>
      <c r="R211" s="37" t="s">
        <v>846</v>
      </c>
      <c r="S211" s="54"/>
      <c r="T211" s="37"/>
      <c r="U211" s="54"/>
      <c r="V211" s="37"/>
      <c r="W211" s="54"/>
      <c r="X211" s="37"/>
      <c r="Y211" s="54"/>
      <c r="Z211" s="37"/>
      <c r="AA211" s="54"/>
      <c r="AB211" s="37"/>
      <c r="AC211" s="54"/>
      <c r="AD211" s="37"/>
    </row>
    <row r="212" spans="1:30" ht="12.75" customHeight="1">
      <c r="A212" s="160">
        <v>149</v>
      </c>
      <c r="B212" s="161">
        <v>43753</v>
      </c>
      <c r="C212" s="161"/>
      <c r="D212" s="162" t="s">
        <v>763</v>
      </c>
      <c r="E212" s="163" t="s">
        <v>544</v>
      </c>
      <c r="F212" s="133">
        <v>111</v>
      </c>
      <c r="G212" s="163"/>
      <c r="H212" s="163">
        <v>141</v>
      </c>
      <c r="I212" s="165">
        <v>141</v>
      </c>
      <c r="J212" s="135" t="s">
        <v>764</v>
      </c>
      <c r="K212" s="136">
        <f t="shared" si="29"/>
        <v>30</v>
      </c>
      <c r="L212" s="137">
        <f t="shared" si="30"/>
        <v>0.27027027027027029</v>
      </c>
      <c r="M212" s="132" t="s">
        <v>546</v>
      </c>
      <c r="N212" s="138">
        <v>44328</v>
      </c>
      <c r="O212" s="54"/>
      <c r="P212" s="54"/>
      <c r="Q212" s="198"/>
      <c r="R212" s="37" t="s">
        <v>846</v>
      </c>
      <c r="S212" s="54"/>
      <c r="T212" s="37"/>
      <c r="U212" s="54"/>
      <c r="V212" s="37"/>
      <c r="W212" s="54"/>
      <c r="X212" s="37"/>
      <c r="Y212" s="54"/>
      <c r="Z212" s="37"/>
      <c r="AA212" s="54"/>
      <c r="AB212" s="37"/>
      <c r="AC212" s="54"/>
      <c r="AD212" s="37"/>
    </row>
    <row r="213" spans="1:30" ht="12.75" customHeight="1">
      <c r="A213" s="160">
        <v>150</v>
      </c>
      <c r="B213" s="161">
        <v>43753</v>
      </c>
      <c r="C213" s="161"/>
      <c r="D213" s="162" t="s">
        <v>765</v>
      </c>
      <c r="E213" s="163" t="s">
        <v>544</v>
      </c>
      <c r="F213" s="133">
        <v>296</v>
      </c>
      <c r="G213" s="163"/>
      <c r="H213" s="163">
        <v>370</v>
      </c>
      <c r="I213" s="165">
        <v>370</v>
      </c>
      <c r="J213" s="135" t="s">
        <v>630</v>
      </c>
      <c r="K213" s="136">
        <f t="shared" ref="K213:K238" si="31">H213-F213</f>
        <v>74</v>
      </c>
      <c r="L213" s="137">
        <f t="shared" ref="L213:L238" si="32">K213/F213</f>
        <v>0.25</v>
      </c>
      <c r="M213" s="132" t="s">
        <v>546</v>
      </c>
      <c r="N213" s="138">
        <v>43853</v>
      </c>
      <c r="O213" s="54"/>
      <c r="P213" s="54"/>
      <c r="Q213" s="198"/>
      <c r="R213" s="37" t="s">
        <v>846</v>
      </c>
      <c r="S213" s="54"/>
      <c r="T213" s="37"/>
      <c r="U213" s="54"/>
      <c r="V213" s="37"/>
      <c r="W213" s="54"/>
      <c r="X213" s="37"/>
      <c r="Y213" s="54"/>
      <c r="Z213" s="37"/>
      <c r="AA213" s="54"/>
      <c r="AB213" s="37"/>
      <c r="AC213" s="54"/>
      <c r="AD213" s="37"/>
    </row>
    <row r="214" spans="1:30" ht="12.75" customHeight="1">
      <c r="A214" s="160">
        <v>151</v>
      </c>
      <c r="B214" s="161">
        <v>43754</v>
      </c>
      <c r="C214" s="161"/>
      <c r="D214" s="162" t="s">
        <v>766</v>
      </c>
      <c r="E214" s="163" t="s">
        <v>544</v>
      </c>
      <c r="F214" s="133">
        <v>300</v>
      </c>
      <c r="G214" s="163"/>
      <c r="H214" s="163">
        <v>382.5</v>
      </c>
      <c r="I214" s="165">
        <v>344</v>
      </c>
      <c r="J214" s="135" t="s">
        <v>767</v>
      </c>
      <c r="K214" s="136">
        <f t="shared" si="31"/>
        <v>82.5</v>
      </c>
      <c r="L214" s="137">
        <f t="shared" si="32"/>
        <v>0.27500000000000002</v>
      </c>
      <c r="M214" s="132" t="s">
        <v>546</v>
      </c>
      <c r="N214" s="138">
        <v>44238</v>
      </c>
      <c r="O214" s="54"/>
      <c r="P214" s="54"/>
      <c r="Q214" s="198"/>
      <c r="R214" s="37" t="s">
        <v>846</v>
      </c>
      <c r="S214" s="54"/>
      <c r="T214" s="37"/>
      <c r="U214" s="54"/>
      <c r="V214" s="37"/>
      <c r="W214" s="54"/>
      <c r="X214" s="37"/>
      <c r="Y214" s="54"/>
      <c r="Z214" s="37"/>
      <c r="AA214" s="54"/>
      <c r="AB214" s="37"/>
      <c r="AC214" s="54"/>
      <c r="AD214" s="37"/>
    </row>
    <row r="215" spans="1:30" ht="12.75" customHeight="1">
      <c r="A215" s="160">
        <v>152</v>
      </c>
      <c r="B215" s="161">
        <v>43832</v>
      </c>
      <c r="C215" s="161"/>
      <c r="D215" s="162" t="s">
        <v>768</v>
      </c>
      <c r="E215" s="163" t="s">
        <v>544</v>
      </c>
      <c r="F215" s="133">
        <v>495</v>
      </c>
      <c r="G215" s="163"/>
      <c r="H215" s="163">
        <v>595</v>
      </c>
      <c r="I215" s="165">
        <v>590</v>
      </c>
      <c r="J215" s="135" t="s">
        <v>566</v>
      </c>
      <c r="K215" s="136">
        <f t="shared" si="31"/>
        <v>100</v>
      </c>
      <c r="L215" s="137">
        <f t="shared" si="32"/>
        <v>0.20202020202020202</v>
      </c>
      <c r="M215" s="132" t="s">
        <v>546</v>
      </c>
      <c r="N215" s="138">
        <v>44589</v>
      </c>
      <c r="O215" s="54"/>
      <c r="P215" s="54"/>
      <c r="Q215" s="198"/>
      <c r="R215" s="37" t="s">
        <v>846</v>
      </c>
      <c r="S215" s="54"/>
      <c r="T215" s="37"/>
      <c r="U215" s="54"/>
      <c r="V215" s="37"/>
      <c r="W215" s="54"/>
      <c r="X215" s="37"/>
      <c r="Y215" s="54"/>
      <c r="Z215" s="37"/>
      <c r="AA215" s="54"/>
      <c r="AB215" s="37"/>
      <c r="AC215" s="54"/>
      <c r="AD215" s="37"/>
    </row>
    <row r="216" spans="1:30" ht="12.75" customHeight="1">
      <c r="A216" s="160">
        <v>153</v>
      </c>
      <c r="B216" s="161">
        <v>43966</v>
      </c>
      <c r="C216" s="161"/>
      <c r="D216" s="162" t="s">
        <v>74</v>
      </c>
      <c r="E216" s="163" t="s">
        <v>544</v>
      </c>
      <c r="F216" s="133">
        <v>67.5</v>
      </c>
      <c r="G216" s="163"/>
      <c r="H216" s="163">
        <v>86</v>
      </c>
      <c r="I216" s="165">
        <v>86</v>
      </c>
      <c r="J216" s="135" t="s">
        <v>769</v>
      </c>
      <c r="K216" s="136">
        <f t="shared" si="31"/>
        <v>18.5</v>
      </c>
      <c r="L216" s="137">
        <f t="shared" si="32"/>
        <v>0.27407407407407408</v>
      </c>
      <c r="M216" s="132" t="s">
        <v>546</v>
      </c>
      <c r="N216" s="138">
        <v>44008</v>
      </c>
      <c r="O216" s="54"/>
      <c r="P216" s="54"/>
      <c r="Q216" s="198"/>
      <c r="R216" s="37" t="s">
        <v>846</v>
      </c>
      <c r="S216" s="54"/>
      <c r="T216" s="37"/>
      <c r="U216" s="54"/>
      <c r="V216" s="37"/>
      <c r="W216" s="54"/>
      <c r="X216" s="37"/>
      <c r="Y216" s="54"/>
      <c r="Z216" s="37"/>
      <c r="AA216" s="54"/>
      <c r="AB216" s="37"/>
      <c r="AC216" s="54"/>
      <c r="AD216" s="37"/>
    </row>
    <row r="217" spans="1:30" ht="12.75" customHeight="1">
      <c r="A217" s="160">
        <v>154</v>
      </c>
      <c r="B217" s="161">
        <v>44035</v>
      </c>
      <c r="C217" s="161"/>
      <c r="D217" s="162" t="s">
        <v>458</v>
      </c>
      <c r="E217" s="163" t="s">
        <v>544</v>
      </c>
      <c r="F217" s="133">
        <v>231</v>
      </c>
      <c r="G217" s="163"/>
      <c r="H217" s="163">
        <v>281</v>
      </c>
      <c r="I217" s="165">
        <v>281</v>
      </c>
      <c r="J217" s="135" t="s">
        <v>630</v>
      </c>
      <c r="K217" s="136">
        <f t="shared" si="31"/>
        <v>50</v>
      </c>
      <c r="L217" s="137">
        <f t="shared" si="32"/>
        <v>0.21645021645021645</v>
      </c>
      <c r="M217" s="132" t="s">
        <v>546</v>
      </c>
      <c r="N217" s="138">
        <v>44358</v>
      </c>
      <c r="O217" s="54"/>
      <c r="P217" s="54"/>
      <c r="Q217" s="198"/>
      <c r="R217" s="37" t="s">
        <v>846</v>
      </c>
      <c r="S217" s="54"/>
      <c r="T217" s="37"/>
      <c r="U217" s="54"/>
      <c r="V217" s="37"/>
      <c r="W217" s="54"/>
      <c r="X217" s="37"/>
      <c r="Y217" s="54"/>
      <c r="Z217" s="37"/>
      <c r="AA217" s="54"/>
      <c r="AB217" s="37"/>
      <c r="AC217" s="54"/>
      <c r="AD217" s="37"/>
    </row>
    <row r="218" spans="1:30" ht="12.75" customHeight="1">
      <c r="A218" s="160">
        <v>155</v>
      </c>
      <c r="B218" s="161">
        <v>44092</v>
      </c>
      <c r="C218" s="161"/>
      <c r="D218" s="162" t="s">
        <v>140</v>
      </c>
      <c r="E218" s="163" t="s">
        <v>544</v>
      </c>
      <c r="F218" s="163">
        <v>206</v>
      </c>
      <c r="G218" s="163"/>
      <c r="H218" s="163">
        <v>248</v>
      </c>
      <c r="I218" s="165">
        <v>248</v>
      </c>
      <c r="J218" s="135" t="s">
        <v>630</v>
      </c>
      <c r="K218" s="136">
        <f t="shared" si="31"/>
        <v>42</v>
      </c>
      <c r="L218" s="137">
        <f t="shared" si="32"/>
        <v>0.20388349514563106</v>
      </c>
      <c r="M218" s="132" t="s">
        <v>546</v>
      </c>
      <c r="N218" s="138">
        <v>44214</v>
      </c>
      <c r="O218" s="54"/>
      <c r="P218" s="54"/>
      <c r="Q218" s="198"/>
      <c r="R218" s="37" t="s">
        <v>845</v>
      </c>
      <c r="S218" s="54"/>
      <c r="T218" s="37"/>
      <c r="U218" s="54"/>
      <c r="V218" s="37"/>
      <c r="W218" s="54"/>
      <c r="X218" s="37"/>
      <c r="Y218" s="54"/>
      <c r="Z218" s="37"/>
      <c r="AA218" s="54"/>
      <c r="AB218" s="37"/>
      <c r="AC218" s="54"/>
      <c r="AD218" s="37"/>
    </row>
    <row r="219" spans="1:30" ht="12.75" customHeight="1">
      <c r="A219" s="160">
        <v>156</v>
      </c>
      <c r="B219" s="161">
        <v>44140</v>
      </c>
      <c r="C219" s="161"/>
      <c r="D219" s="162" t="s">
        <v>140</v>
      </c>
      <c r="E219" s="163" t="s">
        <v>544</v>
      </c>
      <c r="F219" s="163">
        <v>182.5</v>
      </c>
      <c r="G219" s="163"/>
      <c r="H219" s="163">
        <v>248</v>
      </c>
      <c r="I219" s="165">
        <v>248</v>
      </c>
      <c r="J219" s="135" t="s">
        <v>630</v>
      </c>
      <c r="K219" s="136">
        <f t="shared" si="31"/>
        <v>65.5</v>
      </c>
      <c r="L219" s="137">
        <f t="shared" si="32"/>
        <v>0.35890410958904112</v>
      </c>
      <c r="M219" s="132" t="s">
        <v>546</v>
      </c>
      <c r="N219" s="138">
        <v>44214</v>
      </c>
      <c r="O219" s="54"/>
      <c r="P219" s="54"/>
      <c r="Q219" s="198"/>
      <c r="R219" s="37" t="s">
        <v>845</v>
      </c>
      <c r="S219" s="54"/>
      <c r="T219" s="37"/>
      <c r="U219" s="54"/>
      <c r="V219" s="37"/>
      <c r="W219" s="54"/>
      <c r="X219" s="37"/>
      <c r="Y219" s="54"/>
      <c r="Z219" s="37"/>
      <c r="AA219" s="54"/>
      <c r="AB219" s="37"/>
      <c r="AC219" s="54"/>
      <c r="AD219" s="37"/>
    </row>
    <row r="220" spans="1:30" ht="12.75" customHeight="1">
      <c r="A220" s="160">
        <v>157</v>
      </c>
      <c r="B220" s="161">
        <v>44140</v>
      </c>
      <c r="C220" s="161"/>
      <c r="D220" s="162" t="s">
        <v>336</v>
      </c>
      <c r="E220" s="163" t="s">
        <v>544</v>
      </c>
      <c r="F220" s="163">
        <v>247.5</v>
      </c>
      <c r="G220" s="163"/>
      <c r="H220" s="163">
        <v>320</v>
      </c>
      <c r="I220" s="165">
        <v>320</v>
      </c>
      <c r="J220" s="135" t="s">
        <v>630</v>
      </c>
      <c r="K220" s="136">
        <f t="shared" si="31"/>
        <v>72.5</v>
      </c>
      <c r="L220" s="137">
        <f t="shared" si="32"/>
        <v>0.29292929292929293</v>
      </c>
      <c r="M220" s="132" t="s">
        <v>546</v>
      </c>
      <c r="N220" s="138">
        <v>44323</v>
      </c>
      <c r="O220" s="54"/>
      <c r="P220" s="54"/>
      <c r="Q220" s="198"/>
      <c r="R220" s="37" t="s">
        <v>846</v>
      </c>
      <c r="S220" s="54"/>
      <c r="T220" s="37"/>
      <c r="U220" s="54"/>
      <c r="V220" s="37"/>
      <c r="W220" s="54"/>
      <c r="X220" s="37"/>
      <c r="Y220" s="54"/>
      <c r="Z220" s="37"/>
      <c r="AA220" s="54"/>
      <c r="AB220" s="37"/>
      <c r="AC220" s="54"/>
      <c r="AD220" s="37"/>
    </row>
    <row r="221" spans="1:30" ht="12.75" customHeight="1">
      <c r="A221" s="160">
        <v>158</v>
      </c>
      <c r="B221" s="161">
        <v>44140</v>
      </c>
      <c r="C221" s="161"/>
      <c r="D221" s="162" t="s">
        <v>198</v>
      </c>
      <c r="E221" s="163" t="s">
        <v>544</v>
      </c>
      <c r="F221" s="133">
        <v>925</v>
      </c>
      <c r="G221" s="163"/>
      <c r="H221" s="163">
        <v>1095</v>
      </c>
      <c r="I221" s="165">
        <v>1093</v>
      </c>
      <c r="J221" s="135" t="s">
        <v>770</v>
      </c>
      <c r="K221" s="136">
        <f t="shared" si="31"/>
        <v>170</v>
      </c>
      <c r="L221" s="137">
        <f t="shared" si="32"/>
        <v>0.18378378378378379</v>
      </c>
      <c r="M221" s="132" t="s">
        <v>546</v>
      </c>
      <c r="N221" s="138">
        <v>44201</v>
      </c>
      <c r="O221" s="54"/>
      <c r="P221" s="54"/>
      <c r="Q221" s="198"/>
      <c r="R221" s="37" t="s">
        <v>845</v>
      </c>
      <c r="S221" s="54"/>
      <c r="T221" s="37"/>
      <c r="U221" s="54"/>
      <c r="V221" s="37"/>
      <c r="W221" s="54"/>
      <c r="X221" s="37"/>
      <c r="Y221" s="54"/>
      <c r="Z221" s="37"/>
      <c r="AA221" s="54"/>
      <c r="AB221" s="37"/>
      <c r="AC221" s="54"/>
      <c r="AD221" s="37"/>
    </row>
    <row r="222" spans="1:30" ht="12.75" customHeight="1">
      <c r="A222" s="160">
        <v>159</v>
      </c>
      <c r="B222" s="161">
        <v>44140</v>
      </c>
      <c r="C222" s="161"/>
      <c r="D222" s="162" t="s">
        <v>354</v>
      </c>
      <c r="E222" s="163" t="s">
        <v>544</v>
      </c>
      <c r="F222" s="133">
        <v>332.5</v>
      </c>
      <c r="G222" s="163"/>
      <c r="H222" s="163">
        <v>393</v>
      </c>
      <c r="I222" s="165">
        <v>406</v>
      </c>
      <c r="J222" s="135" t="s">
        <v>771</v>
      </c>
      <c r="K222" s="136">
        <f t="shared" si="31"/>
        <v>60.5</v>
      </c>
      <c r="L222" s="137">
        <f t="shared" si="32"/>
        <v>0.18195488721804512</v>
      </c>
      <c r="M222" s="132" t="s">
        <v>546</v>
      </c>
      <c r="N222" s="138">
        <v>44256</v>
      </c>
      <c r="O222" s="54"/>
      <c r="P222" s="54"/>
      <c r="Q222" s="198"/>
      <c r="R222" s="37" t="s">
        <v>846</v>
      </c>
      <c r="S222" s="54"/>
      <c r="T222" s="37"/>
      <c r="U222" s="54"/>
      <c r="V222" s="37"/>
      <c r="W222" s="54"/>
      <c r="X222" s="37"/>
      <c r="Y222" s="54"/>
      <c r="Z222" s="37"/>
      <c r="AA222" s="54"/>
      <c r="AB222" s="37"/>
      <c r="AC222" s="54"/>
      <c r="AD222" s="37"/>
    </row>
    <row r="223" spans="1:30" ht="12.75" customHeight="1">
      <c r="A223" s="160">
        <v>160</v>
      </c>
      <c r="B223" s="161">
        <v>44141</v>
      </c>
      <c r="C223" s="161"/>
      <c r="D223" s="162" t="s">
        <v>458</v>
      </c>
      <c r="E223" s="163" t="s">
        <v>544</v>
      </c>
      <c r="F223" s="133">
        <v>231</v>
      </c>
      <c r="G223" s="163"/>
      <c r="H223" s="163">
        <v>281</v>
      </c>
      <c r="I223" s="165">
        <v>281</v>
      </c>
      <c r="J223" s="135" t="s">
        <v>630</v>
      </c>
      <c r="K223" s="136">
        <f t="shared" si="31"/>
        <v>50</v>
      </c>
      <c r="L223" s="137">
        <f t="shared" si="32"/>
        <v>0.21645021645021645</v>
      </c>
      <c r="M223" s="132" t="s">
        <v>546</v>
      </c>
      <c r="N223" s="138">
        <v>44358</v>
      </c>
      <c r="O223" s="54"/>
      <c r="P223" s="54"/>
      <c r="Q223" s="198"/>
      <c r="R223" s="37" t="s">
        <v>845</v>
      </c>
      <c r="S223" s="54"/>
      <c r="T223" s="37"/>
      <c r="U223" s="54"/>
      <c r="V223" s="37"/>
      <c r="W223" s="54"/>
      <c r="X223" s="37"/>
      <c r="Y223" s="54"/>
      <c r="Z223" s="37"/>
      <c r="AA223" s="54"/>
      <c r="AB223" s="37"/>
      <c r="AC223" s="54"/>
      <c r="AD223" s="37"/>
    </row>
    <row r="224" spans="1:30" ht="12.75" customHeight="1">
      <c r="A224" s="160">
        <v>161</v>
      </c>
      <c r="B224" s="161">
        <v>44187</v>
      </c>
      <c r="C224" s="161"/>
      <c r="D224" s="162" t="s">
        <v>772</v>
      </c>
      <c r="E224" s="163" t="s">
        <v>544</v>
      </c>
      <c r="F224" s="133">
        <v>190</v>
      </c>
      <c r="G224" s="163"/>
      <c r="H224" s="163">
        <v>239</v>
      </c>
      <c r="I224" s="165">
        <v>239</v>
      </c>
      <c r="J224" s="135" t="s">
        <v>773</v>
      </c>
      <c r="K224" s="136">
        <f t="shared" si="31"/>
        <v>49</v>
      </c>
      <c r="L224" s="137">
        <f t="shared" si="32"/>
        <v>0.25789473684210529</v>
      </c>
      <c r="M224" s="132" t="s">
        <v>546</v>
      </c>
      <c r="N224" s="138">
        <v>44844</v>
      </c>
      <c r="O224" s="54"/>
      <c r="P224" s="54"/>
      <c r="Q224" s="198"/>
      <c r="R224" s="37" t="s">
        <v>845</v>
      </c>
      <c r="S224" s="54"/>
      <c r="T224" s="37"/>
      <c r="U224" s="54"/>
      <c r="V224" s="37"/>
      <c r="W224" s="54"/>
      <c r="X224" s="37"/>
      <c r="Y224" s="54"/>
      <c r="Z224" s="37"/>
      <c r="AA224" s="54"/>
      <c r="AB224" s="37"/>
      <c r="AC224" s="54"/>
      <c r="AD224" s="37"/>
    </row>
    <row r="225" spans="1:30" ht="12.75" customHeight="1">
      <c r="A225" s="160">
        <v>162</v>
      </c>
      <c r="B225" s="161">
        <v>44258</v>
      </c>
      <c r="C225" s="161"/>
      <c r="D225" s="162" t="s">
        <v>768</v>
      </c>
      <c r="E225" s="163" t="s">
        <v>544</v>
      </c>
      <c r="F225" s="133">
        <v>495</v>
      </c>
      <c r="G225" s="163"/>
      <c r="H225" s="163">
        <v>595</v>
      </c>
      <c r="I225" s="165">
        <v>590</v>
      </c>
      <c r="J225" s="135" t="s">
        <v>566</v>
      </c>
      <c r="K225" s="136">
        <f t="shared" si="31"/>
        <v>100</v>
      </c>
      <c r="L225" s="137">
        <f t="shared" si="32"/>
        <v>0.20202020202020202</v>
      </c>
      <c r="M225" s="132" t="s">
        <v>546</v>
      </c>
      <c r="N225" s="138">
        <v>44589</v>
      </c>
      <c r="O225" s="54"/>
      <c r="P225" s="54"/>
      <c r="Q225" s="198"/>
      <c r="R225" s="37" t="s">
        <v>845</v>
      </c>
      <c r="S225" s="54"/>
      <c r="T225" s="37"/>
      <c r="U225" s="54"/>
      <c r="V225" s="37"/>
      <c r="W225" s="54"/>
      <c r="X225" s="37"/>
      <c r="Y225" s="54"/>
      <c r="Z225" s="37"/>
      <c r="AA225" s="54"/>
      <c r="AB225" s="37"/>
      <c r="AC225" s="54"/>
      <c r="AD225" s="37"/>
    </row>
    <row r="226" spans="1:30" ht="12.75" customHeight="1">
      <c r="A226" s="160">
        <v>163</v>
      </c>
      <c r="B226" s="161">
        <v>44274</v>
      </c>
      <c r="C226" s="161"/>
      <c r="D226" s="162" t="s">
        <v>354</v>
      </c>
      <c r="E226" s="163" t="s">
        <v>544</v>
      </c>
      <c r="F226" s="133">
        <v>355</v>
      </c>
      <c r="G226" s="163"/>
      <c r="H226" s="163">
        <v>422.5</v>
      </c>
      <c r="I226" s="165">
        <v>420</v>
      </c>
      <c r="J226" s="135" t="s">
        <v>774</v>
      </c>
      <c r="K226" s="136">
        <f t="shared" si="31"/>
        <v>67.5</v>
      </c>
      <c r="L226" s="137">
        <f t="shared" si="32"/>
        <v>0.19014084507042253</v>
      </c>
      <c r="M226" s="132" t="s">
        <v>546</v>
      </c>
      <c r="N226" s="138">
        <v>44361</v>
      </c>
      <c r="O226" s="54"/>
      <c r="P226" s="54"/>
      <c r="R226" s="37" t="s">
        <v>845</v>
      </c>
      <c r="S226" s="54"/>
      <c r="T226" s="37"/>
      <c r="U226" s="54"/>
      <c r="V226" s="37"/>
      <c r="W226" s="54"/>
      <c r="X226" s="37"/>
      <c r="Y226" s="54"/>
      <c r="Z226" s="37"/>
      <c r="AA226" s="54"/>
      <c r="AB226" s="37"/>
      <c r="AC226" s="54"/>
      <c r="AD226" s="37"/>
    </row>
    <row r="227" spans="1:30" ht="12.75" customHeight="1">
      <c r="A227" s="160">
        <v>164</v>
      </c>
      <c r="B227" s="161">
        <v>44295</v>
      </c>
      <c r="C227" s="161"/>
      <c r="D227" s="162" t="s">
        <v>318</v>
      </c>
      <c r="E227" s="163" t="s">
        <v>544</v>
      </c>
      <c r="F227" s="133">
        <v>555</v>
      </c>
      <c r="G227" s="163"/>
      <c r="H227" s="163">
        <v>663</v>
      </c>
      <c r="I227" s="165">
        <v>663</v>
      </c>
      <c r="J227" s="135" t="s">
        <v>775</v>
      </c>
      <c r="K227" s="136">
        <f t="shared" si="31"/>
        <v>108</v>
      </c>
      <c r="L227" s="137">
        <f t="shared" si="32"/>
        <v>0.19459459459459461</v>
      </c>
      <c r="M227" s="132" t="s">
        <v>546</v>
      </c>
      <c r="N227" s="138">
        <v>44321</v>
      </c>
      <c r="O227" s="54"/>
      <c r="P227" s="54"/>
      <c r="Q227" s="198"/>
      <c r="R227" s="37" t="s">
        <v>845</v>
      </c>
      <c r="S227" s="54"/>
      <c r="T227" s="37"/>
      <c r="U227" s="54"/>
      <c r="V227" s="37"/>
      <c r="W227" s="54"/>
      <c r="X227" s="37"/>
      <c r="Y227" s="54"/>
      <c r="Z227" s="37"/>
      <c r="AA227" s="54"/>
      <c r="AB227" s="37"/>
      <c r="AC227" s="54"/>
      <c r="AD227" s="37"/>
    </row>
    <row r="228" spans="1:30" ht="12.75" customHeight="1">
      <c r="A228" s="160">
        <v>165</v>
      </c>
      <c r="B228" s="161">
        <v>44308</v>
      </c>
      <c r="C228" s="161"/>
      <c r="D228" s="162" t="s">
        <v>739</v>
      </c>
      <c r="E228" s="163" t="s">
        <v>544</v>
      </c>
      <c r="F228" s="133">
        <v>126.5</v>
      </c>
      <c r="G228" s="163"/>
      <c r="H228" s="163">
        <v>155</v>
      </c>
      <c r="I228" s="165">
        <v>155</v>
      </c>
      <c r="J228" s="135" t="s">
        <v>630</v>
      </c>
      <c r="K228" s="136">
        <f t="shared" si="31"/>
        <v>28.5</v>
      </c>
      <c r="L228" s="137">
        <f t="shared" si="32"/>
        <v>0.22529644268774704</v>
      </c>
      <c r="M228" s="132" t="s">
        <v>546</v>
      </c>
      <c r="N228" s="138">
        <v>44362</v>
      </c>
      <c r="O228" s="54"/>
      <c r="P228" s="54"/>
      <c r="R228" s="37" t="s">
        <v>845</v>
      </c>
      <c r="S228" s="54"/>
      <c r="T228" s="37"/>
      <c r="U228" s="54"/>
      <c r="V228" s="37"/>
      <c r="W228" s="54"/>
      <c r="X228" s="37"/>
      <c r="Y228" s="54"/>
      <c r="Z228" s="37"/>
      <c r="AA228" s="54"/>
      <c r="AB228" s="37"/>
      <c r="AC228" s="54"/>
      <c r="AD228" s="37"/>
    </row>
    <row r="229" spans="1:30" ht="12.75" customHeight="1">
      <c r="A229" s="139">
        <v>166</v>
      </c>
      <c r="B229" s="170">
        <v>44368</v>
      </c>
      <c r="C229" s="170"/>
      <c r="D229" s="141" t="s">
        <v>776</v>
      </c>
      <c r="E229" s="143" t="s">
        <v>544</v>
      </c>
      <c r="F229" s="171">
        <v>287.5</v>
      </c>
      <c r="G229" s="143"/>
      <c r="H229" s="143">
        <v>245</v>
      </c>
      <c r="I229" s="144">
        <v>344</v>
      </c>
      <c r="J229" s="145" t="s">
        <v>777</v>
      </c>
      <c r="K229" s="146">
        <f t="shared" si="31"/>
        <v>-42.5</v>
      </c>
      <c r="L229" s="147">
        <f t="shared" si="32"/>
        <v>-0.14782608695652175</v>
      </c>
      <c r="M229" s="143" t="s">
        <v>556</v>
      </c>
      <c r="N229" s="140">
        <v>44508</v>
      </c>
      <c r="O229" s="54"/>
      <c r="P229" s="54"/>
      <c r="R229" s="37" t="s">
        <v>845</v>
      </c>
      <c r="S229" s="54"/>
      <c r="T229" s="37"/>
      <c r="U229" s="54"/>
      <c r="V229" s="37"/>
      <c r="W229" s="54"/>
      <c r="X229" s="37"/>
      <c r="Y229" s="54"/>
      <c r="Z229" s="37"/>
      <c r="AA229" s="54"/>
      <c r="AB229" s="37"/>
      <c r="AC229" s="54"/>
      <c r="AD229" s="37"/>
    </row>
    <row r="230" spans="1:30" ht="12.75" customHeight="1">
      <c r="A230" s="160">
        <v>167</v>
      </c>
      <c r="B230" s="161">
        <v>44368</v>
      </c>
      <c r="C230" s="161"/>
      <c r="D230" s="162" t="s">
        <v>458</v>
      </c>
      <c r="E230" s="163" t="s">
        <v>544</v>
      </c>
      <c r="F230" s="133">
        <v>241</v>
      </c>
      <c r="G230" s="163"/>
      <c r="H230" s="163">
        <v>298</v>
      </c>
      <c r="I230" s="165">
        <v>320</v>
      </c>
      <c r="J230" s="135" t="s">
        <v>630</v>
      </c>
      <c r="K230" s="136">
        <f t="shared" si="31"/>
        <v>57</v>
      </c>
      <c r="L230" s="137">
        <f t="shared" si="32"/>
        <v>0.23651452282157676</v>
      </c>
      <c r="M230" s="132" t="s">
        <v>546</v>
      </c>
      <c r="N230" s="138">
        <v>44802</v>
      </c>
      <c r="O230" s="54"/>
      <c r="P230" s="54"/>
      <c r="R230" s="37" t="s">
        <v>845</v>
      </c>
      <c r="S230" s="54"/>
      <c r="T230" s="37"/>
      <c r="U230" s="54"/>
      <c r="V230" s="37"/>
      <c r="W230" s="54"/>
      <c r="X230" s="37"/>
      <c r="Y230" s="54"/>
      <c r="Z230" s="37"/>
      <c r="AA230" s="54"/>
      <c r="AB230" s="37"/>
      <c r="AC230" s="54"/>
      <c r="AD230" s="37"/>
    </row>
    <row r="231" spans="1:30" ht="12.75" customHeight="1">
      <c r="A231" s="160">
        <v>168</v>
      </c>
      <c r="B231" s="161">
        <v>44406</v>
      </c>
      <c r="C231" s="161"/>
      <c r="D231" s="162" t="s">
        <v>739</v>
      </c>
      <c r="E231" s="163" t="s">
        <v>544</v>
      </c>
      <c r="F231" s="133">
        <v>162.5</v>
      </c>
      <c r="G231" s="163"/>
      <c r="H231" s="163">
        <v>200</v>
      </c>
      <c r="I231" s="165">
        <v>200</v>
      </c>
      <c r="J231" s="135" t="s">
        <v>630</v>
      </c>
      <c r="K231" s="136">
        <f t="shared" si="31"/>
        <v>37.5</v>
      </c>
      <c r="L231" s="137">
        <f t="shared" si="32"/>
        <v>0.23076923076923078</v>
      </c>
      <c r="M231" s="132" t="s">
        <v>546</v>
      </c>
      <c r="N231" s="138">
        <v>44802</v>
      </c>
      <c r="O231" s="54"/>
      <c r="P231" s="54"/>
      <c r="R231" s="37" t="s">
        <v>845</v>
      </c>
      <c r="S231" s="54"/>
      <c r="T231" s="37"/>
      <c r="U231" s="54"/>
      <c r="V231" s="37"/>
      <c r="W231" s="54"/>
      <c r="X231" s="37"/>
      <c r="Y231" s="54"/>
      <c r="Z231" s="37"/>
      <c r="AA231" s="54"/>
      <c r="AB231" s="37"/>
      <c r="AC231" s="54"/>
      <c r="AD231" s="37"/>
    </row>
    <row r="232" spans="1:30" ht="12.75" customHeight="1">
      <c r="A232" s="160">
        <v>169</v>
      </c>
      <c r="B232" s="161">
        <v>44462</v>
      </c>
      <c r="C232" s="161"/>
      <c r="D232" s="162" t="s">
        <v>422</v>
      </c>
      <c r="E232" s="163" t="s">
        <v>544</v>
      </c>
      <c r="F232" s="133">
        <v>1235</v>
      </c>
      <c r="G232" s="163"/>
      <c r="H232" s="163">
        <v>1505</v>
      </c>
      <c r="I232" s="165">
        <v>1500</v>
      </c>
      <c r="J232" s="135" t="s">
        <v>630</v>
      </c>
      <c r="K232" s="136">
        <f t="shared" si="31"/>
        <v>270</v>
      </c>
      <c r="L232" s="137">
        <f t="shared" si="32"/>
        <v>0.21862348178137653</v>
      </c>
      <c r="M232" s="132" t="s">
        <v>546</v>
      </c>
      <c r="N232" s="138">
        <v>44564</v>
      </c>
      <c r="O232" s="54"/>
      <c r="P232" s="54"/>
      <c r="R232" s="37" t="s">
        <v>845</v>
      </c>
      <c r="S232" s="54"/>
      <c r="T232" s="37"/>
      <c r="U232" s="54"/>
      <c r="V232" s="37"/>
      <c r="W232" s="54"/>
      <c r="X232" s="37"/>
      <c r="Y232" s="54"/>
      <c r="Z232" s="37"/>
      <c r="AA232" s="54"/>
      <c r="AB232" s="37"/>
      <c r="AC232" s="54"/>
      <c r="AD232" s="37"/>
    </row>
    <row r="233" spans="1:30" ht="12.75" customHeight="1">
      <c r="A233" s="160">
        <v>170</v>
      </c>
      <c r="B233" s="161">
        <v>44480</v>
      </c>
      <c r="C233" s="161"/>
      <c r="D233" s="162" t="s">
        <v>778</v>
      </c>
      <c r="E233" s="163" t="s">
        <v>544</v>
      </c>
      <c r="F233" s="133">
        <v>58.75</v>
      </c>
      <c r="G233" s="163"/>
      <c r="H233" s="163">
        <v>64.25</v>
      </c>
      <c r="I233" s="165"/>
      <c r="J233" s="135" t="s">
        <v>630</v>
      </c>
      <c r="K233" s="136">
        <f t="shared" si="31"/>
        <v>5.5</v>
      </c>
      <c r="L233" s="137">
        <f t="shared" si="32"/>
        <v>9.3617021276595741E-2</v>
      </c>
      <c r="M233" s="132" t="s">
        <v>546</v>
      </c>
      <c r="N233" s="138">
        <v>45322</v>
      </c>
      <c r="O233" s="54"/>
      <c r="P233" s="54"/>
      <c r="R233" s="37" t="s">
        <v>845</v>
      </c>
      <c r="S233" s="54"/>
      <c r="T233" s="37"/>
      <c r="U233" s="54"/>
      <c r="V233" s="37"/>
      <c r="W233" s="54"/>
      <c r="X233" s="37"/>
      <c r="Y233" s="54"/>
      <c r="Z233" s="37"/>
      <c r="AA233" s="54"/>
      <c r="AB233" s="37"/>
      <c r="AC233" s="54"/>
      <c r="AD233" s="37"/>
    </row>
    <row r="234" spans="1:30" ht="12.75" customHeight="1">
      <c r="A234" s="129">
        <v>171</v>
      </c>
      <c r="B234" s="130">
        <v>44481</v>
      </c>
      <c r="C234" s="130"/>
      <c r="D234" s="131" t="s">
        <v>272</v>
      </c>
      <c r="E234" s="132" t="s">
        <v>544</v>
      </c>
      <c r="F234" s="133">
        <v>315</v>
      </c>
      <c r="G234" s="132"/>
      <c r="H234" s="132">
        <v>335</v>
      </c>
      <c r="I234" s="134">
        <v>380</v>
      </c>
      <c r="J234" s="135" t="s">
        <v>819</v>
      </c>
      <c r="K234" s="136">
        <f t="shared" si="31"/>
        <v>20</v>
      </c>
      <c r="L234" s="137">
        <f t="shared" si="32"/>
        <v>6.3492063492063489E-2</v>
      </c>
      <c r="M234" s="132" t="s">
        <v>546</v>
      </c>
      <c r="N234" s="138">
        <v>45297</v>
      </c>
      <c r="O234" s="54"/>
      <c r="P234" s="54"/>
      <c r="R234" s="37" t="s">
        <v>845</v>
      </c>
      <c r="S234" s="54"/>
      <c r="T234" s="37"/>
      <c r="U234" s="54"/>
      <c r="V234" s="37"/>
      <c r="W234" s="54"/>
      <c r="X234" s="37"/>
      <c r="Y234" s="54"/>
      <c r="Z234" s="37"/>
      <c r="AA234" s="54"/>
      <c r="AB234" s="37"/>
      <c r="AC234" s="54"/>
      <c r="AD234" s="37"/>
    </row>
    <row r="235" spans="1:30" ht="12.75" customHeight="1">
      <c r="A235" s="129">
        <v>172</v>
      </c>
      <c r="B235" s="130">
        <v>44481</v>
      </c>
      <c r="C235" s="130"/>
      <c r="D235" s="131" t="s">
        <v>779</v>
      </c>
      <c r="E235" s="132" t="s">
        <v>544</v>
      </c>
      <c r="F235" s="133">
        <v>45.5</v>
      </c>
      <c r="G235" s="132"/>
      <c r="H235" s="132">
        <v>56.5</v>
      </c>
      <c r="I235" s="134">
        <v>56</v>
      </c>
      <c r="J235" s="135" t="s">
        <v>630</v>
      </c>
      <c r="K235" s="136">
        <f t="shared" si="31"/>
        <v>11</v>
      </c>
      <c r="L235" s="137">
        <f t="shared" si="32"/>
        <v>0.24175824175824176</v>
      </c>
      <c r="M235" s="132" t="s">
        <v>546</v>
      </c>
      <c r="N235" s="138">
        <v>44881</v>
      </c>
      <c r="O235" s="54"/>
      <c r="P235" s="54"/>
      <c r="R235" s="37" t="s">
        <v>845</v>
      </c>
      <c r="S235" s="54"/>
      <c r="T235" s="37"/>
      <c r="U235" s="54"/>
      <c r="V235" s="37"/>
      <c r="W235" s="54"/>
      <c r="X235" s="37"/>
      <c r="Y235" s="54"/>
      <c r="Z235" s="37"/>
      <c r="AA235" s="54"/>
      <c r="AB235" s="37"/>
      <c r="AC235" s="54"/>
      <c r="AD235" s="37"/>
    </row>
    <row r="236" spans="1:30" ht="12.75" customHeight="1">
      <c r="A236" s="129">
        <v>173</v>
      </c>
      <c r="B236" s="130">
        <v>44551</v>
      </c>
      <c r="C236" s="130"/>
      <c r="D236" s="131" t="s">
        <v>128</v>
      </c>
      <c r="E236" s="132" t="s">
        <v>544</v>
      </c>
      <c r="F236" s="133">
        <v>2300</v>
      </c>
      <c r="G236" s="132"/>
      <c r="H236" s="132">
        <f>(2820+2200)/2</f>
        <v>2510</v>
      </c>
      <c r="I236" s="134">
        <v>3000</v>
      </c>
      <c r="J236" s="135" t="s">
        <v>780</v>
      </c>
      <c r="K236" s="136">
        <f t="shared" si="31"/>
        <v>210</v>
      </c>
      <c r="L236" s="137">
        <f t="shared" si="32"/>
        <v>9.1304347826086957E-2</v>
      </c>
      <c r="M236" s="132" t="s">
        <v>546</v>
      </c>
      <c r="N236" s="138">
        <v>44649</v>
      </c>
      <c r="O236" s="54"/>
      <c r="P236" s="54"/>
      <c r="R236" s="37" t="s">
        <v>845</v>
      </c>
      <c r="S236" s="54"/>
      <c r="T236" s="37"/>
      <c r="U236" s="54"/>
      <c r="V236" s="37"/>
      <c r="W236" s="54"/>
      <c r="X236" s="37"/>
      <c r="Y236" s="54"/>
      <c r="Z236" s="37"/>
      <c r="AA236" s="54"/>
      <c r="AB236" s="37"/>
      <c r="AC236" s="54"/>
      <c r="AD236" s="37"/>
    </row>
    <row r="237" spans="1:30" ht="12.75" customHeight="1">
      <c r="A237" s="129">
        <v>174</v>
      </c>
      <c r="B237" s="130">
        <v>44606</v>
      </c>
      <c r="C237" s="130"/>
      <c r="D237" s="131" t="s">
        <v>412</v>
      </c>
      <c r="E237" s="132" t="s">
        <v>544</v>
      </c>
      <c r="F237" s="133">
        <v>635</v>
      </c>
      <c r="G237" s="132"/>
      <c r="H237" s="132">
        <v>700</v>
      </c>
      <c r="I237" s="134">
        <v>764</v>
      </c>
      <c r="J237" s="135" t="s">
        <v>805</v>
      </c>
      <c r="K237" s="136">
        <f t="shared" si="31"/>
        <v>65</v>
      </c>
      <c r="L237" s="137">
        <f t="shared" si="32"/>
        <v>0.10236220472440945</v>
      </c>
      <c r="M237" s="132" t="s">
        <v>546</v>
      </c>
      <c r="N237" s="138">
        <v>45159</v>
      </c>
      <c r="O237" s="54"/>
      <c r="P237" s="54"/>
      <c r="R237" s="37" t="s">
        <v>845</v>
      </c>
      <c r="S237" s="54"/>
      <c r="T237" s="37"/>
      <c r="U237" s="54"/>
      <c r="V237" s="37"/>
      <c r="W237" s="54"/>
      <c r="X237" s="37"/>
      <c r="Y237" s="54"/>
      <c r="Z237" s="37"/>
      <c r="AA237" s="54"/>
      <c r="AB237" s="37"/>
      <c r="AC237" s="54"/>
      <c r="AD237" s="37"/>
    </row>
    <row r="238" spans="1:30" ht="12.75" customHeight="1">
      <c r="A238" s="129">
        <v>175</v>
      </c>
      <c r="B238" s="130">
        <v>44613</v>
      </c>
      <c r="C238" s="130"/>
      <c r="D238" s="131" t="s">
        <v>422</v>
      </c>
      <c r="E238" s="132" t="s">
        <v>544</v>
      </c>
      <c r="F238" s="133">
        <v>1255</v>
      </c>
      <c r="G238" s="132"/>
      <c r="H238" s="132">
        <v>1515</v>
      </c>
      <c r="I238" s="134">
        <v>1510</v>
      </c>
      <c r="J238" s="135" t="s">
        <v>630</v>
      </c>
      <c r="K238" s="136">
        <f t="shared" si="31"/>
        <v>260</v>
      </c>
      <c r="L238" s="137">
        <f t="shared" si="32"/>
        <v>0.20717131474103587</v>
      </c>
      <c r="M238" s="132" t="s">
        <v>546</v>
      </c>
      <c r="N238" s="138">
        <v>44834</v>
      </c>
      <c r="O238" s="54"/>
      <c r="P238" s="54"/>
      <c r="R238" s="37" t="s">
        <v>845</v>
      </c>
      <c r="S238" s="54"/>
      <c r="T238" s="37"/>
      <c r="U238" s="54"/>
      <c r="V238" s="37"/>
      <c r="W238" s="54"/>
      <c r="X238" s="37"/>
      <c r="Y238" s="54"/>
      <c r="Z238" s="37"/>
      <c r="AA238" s="54"/>
      <c r="AB238" s="37"/>
      <c r="AC238" s="54"/>
      <c r="AD238" s="37"/>
    </row>
    <row r="239" spans="1:30" ht="12.75" customHeight="1">
      <c r="A239" s="259">
        <v>176</v>
      </c>
      <c r="B239" s="250">
        <v>44670</v>
      </c>
      <c r="C239" s="250"/>
      <c r="D239" s="251" t="s">
        <v>509</v>
      </c>
      <c r="E239" s="252" t="s">
        <v>544</v>
      </c>
      <c r="F239" s="253">
        <v>445</v>
      </c>
      <c r="G239" s="253"/>
      <c r="H239" s="253">
        <v>460</v>
      </c>
      <c r="I239" s="253">
        <v>553</v>
      </c>
      <c r="J239" s="254" t="s">
        <v>839</v>
      </c>
      <c r="K239" s="255">
        <f t="shared" ref="K239" si="33">H239-F239</f>
        <v>15</v>
      </c>
      <c r="L239" s="256">
        <f t="shared" ref="L239" si="34">K239/F239</f>
        <v>3.3707865168539325E-2</v>
      </c>
      <c r="M239" s="257" t="s">
        <v>563</v>
      </c>
      <c r="N239" s="258">
        <v>45397</v>
      </c>
      <c r="O239" s="54"/>
      <c r="P239" s="54"/>
      <c r="R239" s="37" t="s">
        <v>845</v>
      </c>
      <c r="S239" s="54"/>
      <c r="T239" s="37"/>
      <c r="U239" s="54"/>
      <c r="V239" s="37"/>
      <c r="W239" s="54"/>
      <c r="X239" s="37"/>
      <c r="Y239" s="54"/>
      <c r="Z239" s="37"/>
      <c r="AA239" s="54"/>
      <c r="AB239" s="37"/>
      <c r="AC239" s="54"/>
      <c r="AD239" s="37"/>
    </row>
    <row r="240" spans="1:30" ht="12.75" customHeight="1">
      <c r="A240" s="160">
        <v>177</v>
      </c>
      <c r="B240" s="161">
        <v>44746</v>
      </c>
      <c r="C240" s="161"/>
      <c r="D240" s="162" t="s">
        <v>781</v>
      </c>
      <c r="E240" s="163" t="s">
        <v>544</v>
      </c>
      <c r="F240" s="163">
        <v>207.5</v>
      </c>
      <c r="G240" s="163"/>
      <c r="H240" s="163">
        <v>254</v>
      </c>
      <c r="I240" s="165">
        <v>254</v>
      </c>
      <c r="J240" s="135" t="s">
        <v>630</v>
      </c>
      <c r="K240" s="136">
        <f t="shared" ref="K240:K250" si="35">H240-F240</f>
        <v>46.5</v>
      </c>
      <c r="L240" s="137">
        <f t="shared" ref="L240:L250" si="36">K240/F240</f>
        <v>0.22409638554216868</v>
      </c>
      <c r="M240" s="132" t="s">
        <v>546</v>
      </c>
      <c r="N240" s="138">
        <v>44792</v>
      </c>
      <c r="O240" s="54"/>
      <c r="P240" s="54"/>
      <c r="R240" s="37" t="s">
        <v>845</v>
      </c>
      <c r="S240" s="54"/>
      <c r="T240" s="37"/>
      <c r="U240" s="54"/>
      <c r="V240" s="37"/>
      <c r="W240" s="54"/>
      <c r="X240" s="37"/>
      <c r="Y240" s="54"/>
      <c r="Z240" s="37"/>
      <c r="AA240" s="54"/>
      <c r="AB240" s="37"/>
      <c r="AC240" s="54"/>
      <c r="AD240" s="37"/>
    </row>
    <row r="241" spans="1:38" ht="12.75" customHeight="1">
      <c r="A241" s="160">
        <v>178</v>
      </c>
      <c r="B241" s="161">
        <v>44775</v>
      </c>
      <c r="C241" s="161"/>
      <c r="D241" s="162" t="s">
        <v>460</v>
      </c>
      <c r="E241" s="163" t="s">
        <v>544</v>
      </c>
      <c r="F241" s="163">
        <v>31.25</v>
      </c>
      <c r="G241" s="163"/>
      <c r="H241" s="163">
        <v>38.75</v>
      </c>
      <c r="I241" s="165">
        <v>38</v>
      </c>
      <c r="J241" s="135" t="s">
        <v>630</v>
      </c>
      <c r="K241" s="136">
        <f t="shared" si="35"/>
        <v>7.5</v>
      </c>
      <c r="L241" s="137">
        <f t="shared" si="36"/>
        <v>0.24</v>
      </c>
      <c r="M241" s="132" t="s">
        <v>546</v>
      </c>
      <c r="N241" s="138">
        <v>44844</v>
      </c>
      <c r="O241" s="54"/>
      <c r="P241" s="54"/>
      <c r="R241" s="37" t="s">
        <v>845</v>
      </c>
      <c r="S241" s="54"/>
      <c r="T241" s="37"/>
      <c r="U241" s="54"/>
      <c r="V241" s="37"/>
      <c r="W241" s="54"/>
      <c r="X241" s="37"/>
      <c r="Y241" s="54"/>
      <c r="Z241" s="37"/>
      <c r="AA241" s="54"/>
      <c r="AB241" s="37"/>
      <c r="AC241" s="54"/>
      <c r="AD241" s="37"/>
    </row>
    <row r="242" spans="1:38" ht="12.75" customHeight="1">
      <c r="A242" s="160">
        <v>179</v>
      </c>
      <c r="B242" s="161">
        <v>44841</v>
      </c>
      <c r="C242" s="161"/>
      <c r="D242" s="162" t="s">
        <v>782</v>
      </c>
      <c r="E242" s="163" t="s">
        <v>544</v>
      </c>
      <c r="F242" s="133">
        <v>665</v>
      </c>
      <c r="G242" s="163"/>
      <c r="H242" s="163">
        <v>807.5</v>
      </c>
      <c r="I242" s="165">
        <v>840</v>
      </c>
      <c r="J242" s="135" t="s">
        <v>780</v>
      </c>
      <c r="K242" s="136">
        <f t="shared" si="35"/>
        <v>142.5</v>
      </c>
      <c r="L242" s="137">
        <f t="shared" si="36"/>
        <v>0.21428571428571427</v>
      </c>
      <c r="M242" s="132" t="s">
        <v>546</v>
      </c>
      <c r="N242" s="138">
        <v>45097</v>
      </c>
      <c r="O242" s="54"/>
      <c r="P242" s="54"/>
      <c r="R242" s="37" t="s">
        <v>845</v>
      </c>
      <c r="S242" s="54"/>
      <c r="T242" s="37"/>
      <c r="U242" s="54"/>
      <c r="V242" s="37"/>
      <c r="W242" s="54"/>
      <c r="X242" s="37"/>
      <c r="Y242" s="54"/>
      <c r="Z242" s="37"/>
      <c r="AA242" s="54"/>
      <c r="AB242" s="37"/>
      <c r="AC242" s="54"/>
      <c r="AD242" s="37"/>
    </row>
    <row r="243" spans="1:38" ht="12.75" customHeight="1">
      <c r="A243" s="160">
        <v>180</v>
      </c>
      <c r="B243" s="161">
        <v>44844</v>
      </c>
      <c r="C243" s="161"/>
      <c r="D243" s="162" t="s">
        <v>414</v>
      </c>
      <c r="E243" s="163" t="s">
        <v>544</v>
      </c>
      <c r="F243" s="133">
        <v>227.5</v>
      </c>
      <c r="G243" s="163"/>
      <c r="H243" s="163">
        <v>270</v>
      </c>
      <c r="I243" s="165">
        <v>291</v>
      </c>
      <c r="J243" s="135" t="s">
        <v>807</v>
      </c>
      <c r="K243" s="136">
        <f t="shared" si="35"/>
        <v>42.5</v>
      </c>
      <c r="L243" s="137">
        <f t="shared" si="36"/>
        <v>0.18681318681318682</v>
      </c>
      <c r="M243" s="132" t="s">
        <v>546</v>
      </c>
      <c r="N243" s="138">
        <v>45160</v>
      </c>
      <c r="O243" s="54"/>
      <c r="P243" s="54"/>
      <c r="R243" s="37" t="s">
        <v>845</v>
      </c>
      <c r="S243" s="54"/>
      <c r="T243" s="37"/>
      <c r="U243" s="54"/>
      <c r="V243" s="37"/>
      <c r="W243" s="54"/>
      <c r="X243" s="37"/>
      <c r="Y243" s="54"/>
      <c r="Z243" s="37"/>
      <c r="AA243" s="54"/>
      <c r="AB243" s="37"/>
      <c r="AC243" s="54"/>
      <c r="AD243" s="37"/>
    </row>
    <row r="244" spans="1:38" ht="12.75" customHeight="1">
      <c r="A244" s="160">
        <v>181</v>
      </c>
      <c r="B244" s="161">
        <v>44845</v>
      </c>
      <c r="C244" s="161"/>
      <c r="D244" s="162" t="s">
        <v>412</v>
      </c>
      <c r="E244" s="163" t="s">
        <v>544</v>
      </c>
      <c r="F244" s="133">
        <v>555</v>
      </c>
      <c r="G244" s="163"/>
      <c r="H244" s="163">
        <v>700</v>
      </c>
      <c r="I244" s="165">
        <v>765</v>
      </c>
      <c r="J244" s="135" t="s">
        <v>806</v>
      </c>
      <c r="K244" s="136">
        <f t="shared" si="35"/>
        <v>145</v>
      </c>
      <c r="L244" s="137">
        <f t="shared" si="36"/>
        <v>0.26126126126126126</v>
      </c>
      <c r="M244" s="132" t="s">
        <v>546</v>
      </c>
      <c r="N244" s="138">
        <v>45159</v>
      </c>
      <c r="O244" s="54"/>
      <c r="P244" s="54"/>
      <c r="R244" s="37" t="s">
        <v>845</v>
      </c>
      <c r="S244" s="54"/>
      <c r="T244" s="37"/>
      <c r="U244" s="54"/>
      <c r="V244" s="37"/>
      <c r="W244" s="54"/>
      <c r="X244" s="37"/>
      <c r="Y244" s="54"/>
      <c r="Z244" s="37"/>
      <c r="AA244" s="54"/>
      <c r="AB244" s="37"/>
      <c r="AC244" s="54"/>
      <c r="AD244" s="37"/>
    </row>
    <row r="245" spans="1:38" ht="12.75" customHeight="1">
      <c r="A245" s="160">
        <v>182</v>
      </c>
      <c r="B245" s="161">
        <v>44981</v>
      </c>
      <c r="C245" s="161"/>
      <c r="D245" s="162" t="s">
        <v>427</v>
      </c>
      <c r="E245" s="163" t="s">
        <v>544</v>
      </c>
      <c r="F245" s="133">
        <v>1675</v>
      </c>
      <c r="G245" s="163"/>
      <c r="H245" s="163">
        <v>2080</v>
      </c>
      <c r="I245" s="165">
        <v>2080</v>
      </c>
      <c r="J245" s="135" t="s">
        <v>630</v>
      </c>
      <c r="K245" s="136">
        <f t="shared" si="35"/>
        <v>405</v>
      </c>
      <c r="L245" s="137">
        <f t="shared" si="36"/>
        <v>0.2417910447761194</v>
      </c>
      <c r="M245" s="132" t="s">
        <v>546</v>
      </c>
      <c r="N245" s="138">
        <v>45119</v>
      </c>
      <c r="O245" s="54"/>
      <c r="P245" s="54"/>
      <c r="R245" s="37" t="s">
        <v>845</v>
      </c>
      <c r="S245" s="54"/>
      <c r="T245" s="37"/>
      <c r="U245" s="54"/>
      <c r="V245" s="37"/>
      <c r="W245" s="54"/>
      <c r="X245" s="37"/>
      <c r="Y245" s="54"/>
      <c r="Z245" s="37"/>
      <c r="AA245" s="54"/>
      <c r="AB245" s="37"/>
      <c r="AC245" s="54"/>
      <c r="AD245" s="37"/>
    </row>
    <row r="246" spans="1:38" ht="12.75" customHeight="1">
      <c r="A246" s="160">
        <v>183</v>
      </c>
      <c r="B246" s="161">
        <v>44986</v>
      </c>
      <c r="C246" s="161"/>
      <c r="D246" s="162" t="s">
        <v>460</v>
      </c>
      <c r="E246" s="163" t="s">
        <v>544</v>
      </c>
      <c r="F246" s="133">
        <v>57.5</v>
      </c>
      <c r="G246" s="163"/>
      <c r="H246" s="163">
        <v>120</v>
      </c>
      <c r="I246" s="165">
        <v>120</v>
      </c>
      <c r="J246" s="135" t="s">
        <v>630</v>
      </c>
      <c r="K246" s="136">
        <f t="shared" si="35"/>
        <v>62.5</v>
      </c>
      <c r="L246" s="137">
        <f t="shared" si="36"/>
        <v>1.0869565217391304</v>
      </c>
      <c r="M246" s="132" t="s">
        <v>546</v>
      </c>
      <c r="N246" s="138">
        <v>45049</v>
      </c>
      <c r="O246" s="54"/>
      <c r="P246" s="54"/>
      <c r="R246" s="37" t="s">
        <v>845</v>
      </c>
      <c r="S246" s="54"/>
      <c r="T246" s="37"/>
      <c r="U246" s="54"/>
      <c r="V246" s="37"/>
      <c r="W246" s="54"/>
      <c r="X246" s="37"/>
      <c r="Y246" s="54"/>
      <c r="Z246" s="37"/>
      <c r="AA246" s="54"/>
      <c r="AB246" s="37"/>
      <c r="AC246" s="54"/>
      <c r="AD246" s="37"/>
    </row>
    <row r="247" spans="1:38" ht="12.75" customHeight="1">
      <c r="A247" s="160">
        <v>184</v>
      </c>
      <c r="B247" s="161">
        <v>45008</v>
      </c>
      <c r="C247" s="161"/>
      <c r="D247" s="162" t="s">
        <v>474</v>
      </c>
      <c r="E247" s="163" t="s">
        <v>544</v>
      </c>
      <c r="F247" s="133">
        <v>2765</v>
      </c>
      <c r="G247" s="163"/>
      <c r="H247" s="163">
        <v>3547.5</v>
      </c>
      <c r="I247" s="165">
        <v>3523</v>
      </c>
      <c r="J247" s="135" t="s">
        <v>630</v>
      </c>
      <c r="K247" s="136">
        <f t="shared" si="35"/>
        <v>782.5</v>
      </c>
      <c r="L247" s="137">
        <f t="shared" si="36"/>
        <v>0.28300180831826399</v>
      </c>
      <c r="M247" s="132" t="s">
        <v>546</v>
      </c>
      <c r="N247" s="138">
        <v>45177</v>
      </c>
      <c r="O247" s="54"/>
      <c r="P247" s="54"/>
      <c r="R247" s="37"/>
      <c r="S247" s="54"/>
      <c r="T247" s="37"/>
      <c r="U247" s="54"/>
      <c r="V247" s="37"/>
      <c r="W247" s="54"/>
      <c r="X247" s="37"/>
      <c r="Y247" s="54"/>
      <c r="Z247" s="37"/>
      <c r="AA247" s="54"/>
      <c r="AB247" s="37"/>
      <c r="AC247" s="54"/>
      <c r="AD247" s="37"/>
    </row>
    <row r="248" spans="1:38" ht="12.75" customHeight="1">
      <c r="A248" s="160">
        <v>185</v>
      </c>
      <c r="B248" s="161">
        <v>45027</v>
      </c>
      <c r="C248" s="161"/>
      <c r="D248" s="162" t="s">
        <v>783</v>
      </c>
      <c r="E248" s="163" t="s">
        <v>544</v>
      </c>
      <c r="F248" s="163">
        <v>460</v>
      </c>
      <c r="G248" s="163"/>
      <c r="H248" s="163">
        <v>825</v>
      </c>
      <c r="I248" s="165">
        <v>810</v>
      </c>
      <c r="J248" s="135" t="s">
        <v>630</v>
      </c>
      <c r="K248" s="136">
        <f t="shared" si="35"/>
        <v>365</v>
      </c>
      <c r="L248" s="137">
        <f t="shared" si="36"/>
        <v>0.79347826086956519</v>
      </c>
      <c r="M248" s="132" t="s">
        <v>546</v>
      </c>
      <c r="N248" s="138">
        <v>45155</v>
      </c>
      <c r="O248" s="54"/>
      <c r="P248" s="54"/>
      <c r="R248" s="37"/>
      <c r="S248" s="54"/>
      <c r="T248" s="37"/>
      <c r="U248" s="54"/>
      <c r="V248" s="37"/>
      <c r="W248" s="54"/>
      <c r="X248" s="37"/>
      <c r="Y248" s="54"/>
      <c r="Z248" s="37"/>
      <c r="AA248" s="54"/>
      <c r="AB248" s="37"/>
      <c r="AC248" s="54"/>
      <c r="AD248" s="37"/>
    </row>
    <row r="249" spans="1:38" ht="12.75" customHeight="1">
      <c r="A249" s="160">
        <v>186</v>
      </c>
      <c r="B249" s="161">
        <v>45050</v>
      </c>
      <c r="C249" s="161"/>
      <c r="D249" s="162" t="s">
        <v>41</v>
      </c>
      <c r="E249" s="163" t="s">
        <v>544</v>
      </c>
      <c r="F249" s="163">
        <v>3630</v>
      </c>
      <c r="G249" s="163"/>
      <c r="H249" s="163">
        <v>5150</v>
      </c>
      <c r="I249" s="165">
        <v>5040</v>
      </c>
      <c r="J249" s="135" t="s">
        <v>630</v>
      </c>
      <c r="K249" s="136">
        <f t="shared" si="35"/>
        <v>1520</v>
      </c>
      <c r="L249" s="137">
        <f t="shared" si="36"/>
        <v>0.41873278236914602</v>
      </c>
      <c r="M249" s="132" t="s">
        <v>546</v>
      </c>
      <c r="N249" s="138">
        <v>45344</v>
      </c>
      <c r="O249" s="54"/>
      <c r="P249" s="54"/>
      <c r="R249" s="37"/>
      <c r="S249" s="54"/>
      <c r="T249" s="37"/>
      <c r="U249" s="54"/>
      <c r="V249" s="37"/>
      <c r="W249" s="54"/>
      <c r="X249" s="37"/>
      <c r="Y249" s="54"/>
      <c r="Z249" s="37"/>
      <c r="AA249" s="54"/>
      <c r="AB249" s="37"/>
      <c r="AC249" s="54"/>
      <c r="AD249" s="37"/>
    </row>
    <row r="250" spans="1:38" ht="12.75" customHeight="1">
      <c r="A250" s="160">
        <v>187</v>
      </c>
      <c r="B250" s="161">
        <v>45075</v>
      </c>
      <c r="C250" s="161"/>
      <c r="D250" s="162" t="s">
        <v>784</v>
      </c>
      <c r="E250" s="163" t="s">
        <v>544</v>
      </c>
      <c r="F250" s="133">
        <v>585</v>
      </c>
      <c r="G250" s="163"/>
      <c r="H250" s="163">
        <v>732</v>
      </c>
      <c r="I250" s="165">
        <v>732</v>
      </c>
      <c r="J250" s="135" t="s">
        <v>630</v>
      </c>
      <c r="K250" s="136">
        <f t="shared" si="35"/>
        <v>147</v>
      </c>
      <c r="L250" s="137">
        <f t="shared" si="36"/>
        <v>0.25128205128205128</v>
      </c>
      <c r="M250" s="132" t="s">
        <v>546</v>
      </c>
      <c r="N250" s="138">
        <v>45152</v>
      </c>
      <c r="O250" s="54"/>
      <c r="P250" s="54"/>
      <c r="R250" s="37"/>
      <c r="S250" s="54"/>
      <c r="T250" s="37"/>
      <c r="U250" s="54"/>
      <c r="V250" s="37"/>
      <c r="W250" s="54"/>
      <c r="X250" s="37"/>
      <c r="Y250" s="54"/>
      <c r="Z250" s="37"/>
      <c r="AA250" s="54"/>
      <c r="AB250" s="37"/>
      <c r="AC250" s="54"/>
      <c r="AD250" s="37"/>
      <c r="AF250" s="37"/>
      <c r="AG250" s="54"/>
      <c r="AI250" s="37"/>
      <c r="AK250" s="37"/>
      <c r="AL250" s="54"/>
    </row>
    <row r="251" spans="1:38" ht="12.75" customHeight="1">
      <c r="A251" s="160">
        <v>188</v>
      </c>
      <c r="B251" s="161">
        <v>45078</v>
      </c>
      <c r="C251" s="161"/>
      <c r="D251" s="162" t="s">
        <v>499</v>
      </c>
      <c r="E251" s="163" t="s">
        <v>544</v>
      </c>
      <c r="F251" s="133">
        <v>3310</v>
      </c>
      <c r="G251" s="163"/>
      <c r="H251" s="163">
        <v>4300</v>
      </c>
      <c r="I251" s="165">
        <v>4300</v>
      </c>
      <c r="J251" s="135" t="s">
        <v>630</v>
      </c>
      <c r="K251" s="136">
        <f t="shared" ref="K251" si="37">H251-F251</f>
        <v>990</v>
      </c>
      <c r="L251" s="137">
        <f t="shared" ref="L251" si="38">K251/F251</f>
        <v>0.29909365558912387</v>
      </c>
      <c r="M251" s="132" t="s">
        <v>546</v>
      </c>
      <c r="N251" s="138">
        <v>45436</v>
      </c>
      <c r="O251" s="54"/>
      <c r="P251" s="54"/>
      <c r="R251" s="37"/>
      <c r="S251" s="54"/>
      <c r="T251" s="37"/>
      <c r="U251" s="54"/>
      <c r="V251" s="37"/>
      <c r="W251" s="54"/>
      <c r="X251" s="37"/>
      <c r="Y251" s="54"/>
      <c r="Z251" s="37"/>
      <c r="AA251" s="54"/>
      <c r="AB251" s="37"/>
      <c r="AC251" s="54"/>
      <c r="AD251" s="37"/>
      <c r="AF251" s="37"/>
      <c r="AG251" s="54"/>
      <c r="AI251" s="37"/>
      <c r="AK251" s="37"/>
      <c r="AL251" s="54"/>
    </row>
    <row r="252" spans="1:38" ht="12.75" customHeight="1">
      <c r="A252" s="160">
        <v>189</v>
      </c>
      <c r="B252" s="161">
        <v>45103</v>
      </c>
      <c r="C252" s="161"/>
      <c r="D252" s="162" t="s">
        <v>802</v>
      </c>
      <c r="E252" s="163" t="s">
        <v>544</v>
      </c>
      <c r="F252" s="133">
        <v>282.5</v>
      </c>
      <c r="G252" s="163"/>
      <c r="H252" s="163">
        <v>383</v>
      </c>
      <c r="I252" s="165">
        <v>383</v>
      </c>
      <c r="J252" s="135" t="s">
        <v>630</v>
      </c>
      <c r="K252" s="136">
        <f>H252-F252</f>
        <v>100.5</v>
      </c>
      <c r="L252" s="137">
        <f>K252/F252</f>
        <v>0.35575221238938054</v>
      </c>
      <c r="M252" s="132" t="s">
        <v>546</v>
      </c>
      <c r="N252" s="138">
        <v>45265</v>
      </c>
      <c r="O252" s="54"/>
      <c r="P252" s="54"/>
      <c r="R252" s="37"/>
      <c r="S252" s="54"/>
      <c r="T252" s="37"/>
      <c r="U252" s="54"/>
      <c r="V252" s="37"/>
      <c r="W252" s="54"/>
      <c r="X252" s="37"/>
      <c r="Y252" s="54"/>
      <c r="Z252" s="37"/>
      <c r="AA252" s="54"/>
      <c r="AB252" s="37"/>
      <c r="AC252" s="54"/>
      <c r="AD252" s="37"/>
      <c r="AF252" s="37"/>
      <c r="AG252" s="54"/>
      <c r="AI252" s="37"/>
      <c r="AK252" s="37"/>
      <c r="AL252" s="54"/>
    </row>
    <row r="253" spans="1:38" ht="12.75" customHeight="1">
      <c r="A253" s="160">
        <v>190</v>
      </c>
      <c r="B253" s="161">
        <v>45120</v>
      </c>
      <c r="C253" s="161"/>
      <c r="D253" s="162" t="s">
        <v>498</v>
      </c>
      <c r="E253" s="163" t="s">
        <v>544</v>
      </c>
      <c r="F253" s="133">
        <v>2312.5</v>
      </c>
      <c r="G253" s="163"/>
      <c r="H253" s="163">
        <v>2935</v>
      </c>
      <c r="I253" s="165">
        <v>2935</v>
      </c>
      <c r="J253" s="135" t="s">
        <v>630</v>
      </c>
      <c r="K253" s="136">
        <f>H253-F253</f>
        <v>622.5</v>
      </c>
      <c r="L253" s="137">
        <f>K253/F253</f>
        <v>0.26918918918918922</v>
      </c>
      <c r="M253" s="132" t="s">
        <v>546</v>
      </c>
      <c r="N253" s="138">
        <v>45177</v>
      </c>
      <c r="O253" s="54"/>
      <c r="P253" s="54"/>
      <c r="R253" s="37"/>
      <c r="S253" s="54"/>
      <c r="T253" s="37"/>
      <c r="U253" s="54"/>
      <c r="V253" s="37"/>
      <c r="W253" s="54"/>
      <c r="X253" s="37"/>
      <c r="Y253" s="54"/>
      <c r="Z253" s="37"/>
      <c r="AA253" s="54"/>
      <c r="AB253" s="37"/>
      <c r="AC253" s="54"/>
      <c r="AD253" s="37"/>
      <c r="AF253" s="37"/>
      <c r="AG253" s="54"/>
      <c r="AI253" s="37"/>
      <c r="AK253" s="37"/>
      <c r="AL253" s="54"/>
    </row>
    <row r="254" spans="1:38" ht="12.75" customHeight="1">
      <c r="A254" s="160">
        <v>191</v>
      </c>
      <c r="B254" s="161">
        <v>45125</v>
      </c>
      <c r="C254" s="161"/>
      <c r="D254" s="162" t="s">
        <v>198</v>
      </c>
      <c r="E254" s="163" t="s">
        <v>544</v>
      </c>
      <c r="F254" s="133">
        <v>3980</v>
      </c>
      <c r="G254" s="163"/>
      <c r="H254" s="163">
        <v>4895</v>
      </c>
      <c r="I254" s="165">
        <v>4895</v>
      </c>
      <c r="J254" s="135" t="s">
        <v>630</v>
      </c>
      <c r="K254" s="136">
        <f>H254-F254</f>
        <v>915</v>
      </c>
      <c r="L254" s="137">
        <f>K254/F254</f>
        <v>0.22989949748743718</v>
      </c>
      <c r="M254" s="132" t="s">
        <v>546</v>
      </c>
      <c r="N254" s="138">
        <v>45155</v>
      </c>
      <c r="O254" s="54"/>
      <c r="P254" s="54"/>
      <c r="R254" s="37"/>
      <c r="S254" s="54"/>
      <c r="T254" s="37"/>
      <c r="U254" s="54"/>
      <c r="V254" s="37"/>
      <c r="W254" s="54"/>
      <c r="X254" s="37"/>
      <c r="Y254" s="54"/>
      <c r="Z254" s="37"/>
      <c r="AA254" s="54"/>
      <c r="AB254" s="37"/>
      <c r="AC254" s="54"/>
      <c r="AD254" s="37"/>
      <c r="AG254" s="54"/>
      <c r="AI254" s="37"/>
      <c r="AL254" s="54"/>
    </row>
    <row r="255" spans="1:38" ht="12.75" customHeight="1">
      <c r="A255" s="160">
        <v>192</v>
      </c>
      <c r="B255" s="161">
        <v>45145</v>
      </c>
      <c r="C255" s="161"/>
      <c r="D255" s="162" t="s">
        <v>804</v>
      </c>
      <c r="E255" s="163" t="s">
        <v>544</v>
      </c>
      <c r="F255" s="133">
        <v>565</v>
      </c>
      <c r="G255" s="163"/>
      <c r="H255" s="163">
        <v>725</v>
      </c>
      <c r="I255" s="165">
        <v>725</v>
      </c>
      <c r="J255" s="135" t="s">
        <v>630</v>
      </c>
      <c r="K255" s="136">
        <f>H255-F255</f>
        <v>160</v>
      </c>
      <c r="L255" s="137">
        <f>K255/F255</f>
        <v>0.2831858407079646</v>
      </c>
      <c r="M255" s="132" t="s">
        <v>546</v>
      </c>
      <c r="N255" s="138">
        <v>45169</v>
      </c>
      <c r="O255" s="54"/>
      <c r="P255" s="54"/>
      <c r="R255" s="37"/>
      <c r="S255" s="54"/>
      <c r="T255" s="37"/>
      <c r="U255" s="54"/>
      <c r="V255" s="37"/>
      <c r="W255" s="54"/>
      <c r="X255" s="37"/>
      <c r="Y255" s="54"/>
      <c r="Z255" s="37"/>
      <c r="AA255" s="54"/>
      <c r="AB255" s="37"/>
      <c r="AC255" s="54"/>
      <c r="AD255" s="37"/>
      <c r="AG255" s="54"/>
      <c r="AI255" s="37"/>
      <c r="AL255" s="54"/>
    </row>
    <row r="256" spans="1:38" ht="12.75" customHeight="1">
      <c r="A256" s="232">
        <v>193</v>
      </c>
      <c r="B256" s="233">
        <v>45167</v>
      </c>
      <c r="C256" s="233"/>
      <c r="D256" s="234" t="s">
        <v>808</v>
      </c>
      <c r="E256" s="235" t="s">
        <v>544</v>
      </c>
      <c r="F256" s="133">
        <v>700</v>
      </c>
      <c r="G256" s="235"/>
      <c r="H256" s="235">
        <v>950</v>
      </c>
      <c r="I256" s="236">
        <v>950</v>
      </c>
      <c r="J256" s="237" t="s">
        <v>630</v>
      </c>
      <c r="K256" s="136">
        <f>H256-F256</f>
        <v>250</v>
      </c>
      <c r="L256" s="137">
        <f>K256/F256</f>
        <v>0.35714285714285715</v>
      </c>
      <c r="M256" s="132" t="s">
        <v>546</v>
      </c>
      <c r="N256" s="138">
        <v>45261</v>
      </c>
      <c r="O256" s="54"/>
      <c r="P256" s="54"/>
      <c r="R256" s="37"/>
      <c r="S256" s="54"/>
      <c r="T256" s="37"/>
      <c r="U256" s="54"/>
      <c r="V256" s="37"/>
      <c r="W256" s="54"/>
      <c r="X256" s="37"/>
      <c r="Y256" s="54"/>
      <c r="Z256" s="37"/>
      <c r="AA256" s="54"/>
      <c r="AB256" s="37"/>
      <c r="AC256" s="54"/>
      <c r="AD256" s="37"/>
      <c r="AG256" s="54"/>
      <c r="AI256" s="37"/>
      <c r="AL256" s="54"/>
    </row>
    <row r="257" spans="1:38" ht="12.75" customHeight="1">
      <c r="A257" s="178">
        <v>194</v>
      </c>
      <c r="B257" s="179">
        <v>45184</v>
      </c>
      <c r="C257" s="53"/>
      <c r="D257" s="53" t="s">
        <v>501</v>
      </c>
      <c r="E257" s="180" t="s">
        <v>544</v>
      </c>
      <c r="F257" s="51" t="s">
        <v>809</v>
      </c>
      <c r="G257" s="51"/>
      <c r="H257" s="51"/>
      <c r="I257" s="51">
        <v>480</v>
      </c>
      <c r="J257" s="51" t="s">
        <v>545</v>
      </c>
      <c r="K257" s="51"/>
      <c r="L257" s="51"/>
      <c r="M257" s="51"/>
      <c r="N257" s="51"/>
      <c r="O257" s="54"/>
      <c r="P257" s="54"/>
      <c r="R257" s="37" t="s">
        <v>847</v>
      </c>
      <c r="S257" s="54"/>
      <c r="T257" s="37"/>
      <c r="U257" s="54"/>
      <c r="V257" s="37"/>
      <c r="W257" s="54"/>
      <c r="X257" s="37"/>
      <c r="Y257" s="54"/>
      <c r="Z257" s="37"/>
      <c r="AA257" s="54"/>
      <c r="AB257" s="37"/>
      <c r="AC257" s="54"/>
      <c r="AD257" s="37"/>
      <c r="AG257" s="54"/>
      <c r="AI257" s="37"/>
      <c r="AL257" s="54"/>
    </row>
    <row r="258" spans="1:38" ht="12.75" customHeight="1">
      <c r="A258" s="232">
        <v>195</v>
      </c>
      <c r="B258" s="233">
        <v>45203</v>
      </c>
      <c r="C258" s="233"/>
      <c r="D258" s="234" t="s">
        <v>171</v>
      </c>
      <c r="E258" s="235" t="s">
        <v>544</v>
      </c>
      <c r="F258" s="133">
        <v>992.5</v>
      </c>
      <c r="G258" s="235"/>
      <c r="H258" s="235">
        <v>1198</v>
      </c>
      <c r="I258" s="236">
        <v>1198</v>
      </c>
      <c r="J258" s="237" t="s">
        <v>630</v>
      </c>
      <c r="K258" s="136">
        <f>H258-F258</f>
        <v>205.5</v>
      </c>
      <c r="L258" s="137">
        <f>K258/F258</f>
        <v>0.2070528967254408</v>
      </c>
      <c r="M258" s="132" t="s">
        <v>546</v>
      </c>
      <c r="N258" s="138">
        <v>45392</v>
      </c>
      <c r="O258" s="54"/>
      <c r="P258" s="54"/>
      <c r="R258" s="37" t="s">
        <v>847</v>
      </c>
      <c r="S258" s="54"/>
      <c r="T258" s="37"/>
      <c r="U258" s="54"/>
      <c r="V258" s="37"/>
      <c r="W258" s="54"/>
      <c r="X258" s="37"/>
      <c r="Y258" s="54"/>
      <c r="Z258" s="37"/>
      <c r="AA258" s="54"/>
      <c r="AB258" s="37"/>
      <c r="AC258" s="54"/>
      <c r="AD258" s="37"/>
      <c r="AG258" s="54"/>
      <c r="AI258" s="37"/>
      <c r="AL258" s="54"/>
    </row>
    <row r="259" spans="1:38" ht="12.75" customHeight="1">
      <c r="A259" s="232">
        <v>196</v>
      </c>
      <c r="B259" s="233">
        <v>45216</v>
      </c>
      <c r="C259" s="233"/>
      <c r="D259" s="234" t="s">
        <v>104</v>
      </c>
      <c r="E259" s="235" t="s">
        <v>544</v>
      </c>
      <c r="F259" s="133">
        <v>5425</v>
      </c>
      <c r="G259" s="235"/>
      <c r="H259" s="235">
        <v>6880</v>
      </c>
      <c r="I259" s="236">
        <v>6870</v>
      </c>
      <c r="J259" s="237" t="s">
        <v>630</v>
      </c>
      <c r="K259" s="136">
        <f>H259-F259</f>
        <v>1455</v>
      </c>
      <c r="L259" s="137">
        <f>K259/F259</f>
        <v>0.26820276497695855</v>
      </c>
      <c r="M259" s="132" t="s">
        <v>546</v>
      </c>
      <c r="N259" s="138">
        <v>45342</v>
      </c>
      <c r="O259" s="54"/>
      <c r="P259" s="54"/>
      <c r="R259" s="37" t="s">
        <v>847</v>
      </c>
      <c r="S259" s="54"/>
      <c r="T259" s="37"/>
      <c r="U259" s="54"/>
      <c r="V259" s="37"/>
      <c r="W259" s="54"/>
      <c r="X259" s="37"/>
      <c r="Y259" s="54"/>
      <c r="Z259" s="37"/>
      <c r="AA259" s="54"/>
      <c r="AB259" s="37"/>
      <c r="AC259" s="54"/>
      <c r="AD259" s="37"/>
      <c r="AG259" s="54"/>
      <c r="AI259" s="37"/>
      <c r="AL259" s="54"/>
    </row>
    <row r="260" spans="1:38" ht="12.75" customHeight="1">
      <c r="A260" s="232">
        <v>197</v>
      </c>
      <c r="B260" s="233">
        <v>45216</v>
      </c>
      <c r="C260" s="233"/>
      <c r="D260" s="234" t="s">
        <v>810</v>
      </c>
      <c r="E260" s="235" t="s">
        <v>544</v>
      </c>
      <c r="F260" s="133">
        <v>1090</v>
      </c>
      <c r="G260" s="235"/>
      <c r="H260" s="235">
        <v>1415</v>
      </c>
      <c r="I260" s="236">
        <v>1415</v>
      </c>
      <c r="J260" s="237" t="s">
        <v>630</v>
      </c>
      <c r="K260" s="136">
        <f>H260-F260</f>
        <v>325</v>
      </c>
      <c r="L260" s="137">
        <f>K260/F260</f>
        <v>0.29816513761467889</v>
      </c>
      <c r="M260" s="132" t="s">
        <v>546</v>
      </c>
      <c r="N260" s="138">
        <v>45282</v>
      </c>
      <c r="O260" s="54"/>
      <c r="P260" s="54"/>
      <c r="R260" s="37" t="s">
        <v>847</v>
      </c>
      <c r="S260" s="54"/>
      <c r="T260" s="37"/>
      <c r="U260" s="54"/>
      <c r="V260" s="37"/>
      <c r="W260" s="54"/>
      <c r="X260" s="37"/>
      <c r="Y260" s="54"/>
      <c r="Z260" s="37"/>
      <c r="AA260" s="54"/>
      <c r="AB260" s="37"/>
      <c r="AC260" s="54"/>
      <c r="AD260" s="37"/>
      <c r="AG260" s="54"/>
      <c r="AI260" s="37"/>
      <c r="AL260" s="54"/>
    </row>
    <row r="261" spans="1:38" ht="12.75" customHeight="1">
      <c r="A261" s="232">
        <v>198</v>
      </c>
      <c r="B261" s="233">
        <v>45236</v>
      </c>
      <c r="C261" s="233"/>
      <c r="D261" s="234" t="s">
        <v>813</v>
      </c>
      <c r="E261" s="235" t="s">
        <v>544</v>
      </c>
      <c r="F261" s="133">
        <v>1270</v>
      </c>
      <c r="G261" s="235"/>
      <c r="H261" s="235">
        <v>1613</v>
      </c>
      <c r="I261" s="236">
        <v>1613</v>
      </c>
      <c r="J261" s="237" t="s">
        <v>630</v>
      </c>
      <c r="K261" s="136">
        <f>H261-F261</f>
        <v>343</v>
      </c>
      <c r="L261" s="137">
        <f>K261/F261</f>
        <v>0.27007874015748029</v>
      </c>
      <c r="M261" s="132" t="s">
        <v>546</v>
      </c>
      <c r="N261" s="138">
        <v>45246</v>
      </c>
      <c r="O261" s="54"/>
      <c r="P261" s="54"/>
      <c r="R261" s="37" t="s">
        <v>847</v>
      </c>
      <c r="S261" s="54"/>
      <c r="T261" s="37"/>
      <c r="U261" s="54"/>
      <c r="V261" s="37"/>
      <c r="W261" s="54"/>
      <c r="X261" s="37"/>
      <c r="Y261" s="54"/>
      <c r="Z261" s="37"/>
      <c r="AA261" s="54"/>
      <c r="AB261" s="37"/>
      <c r="AC261" s="54"/>
      <c r="AD261" s="37"/>
      <c r="AG261" s="54"/>
      <c r="AI261" s="37"/>
      <c r="AL261" s="54"/>
    </row>
    <row r="262" spans="1:38" ht="12.75" customHeight="1">
      <c r="A262" s="232">
        <v>199</v>
      </c>
      <c r="B262" s="233">
        <v>45251</v>
      </c>
      <c r="C262" s="233"/>
      <c r="D262" s="234" t="s">
        <v>814</v>
      </c>
      <c r="E262" s="235" t="s">
        <v>544</v>
      </c>
      <c r="F262" s="133">
        <v>807.5</v>
      </c>
      <c r="G262" s="235"/>
      <c r="H262" s="235">
        <v>1490</v>
      </c>
      <c r="I262" s="236">
        <v>1490</v>
      </c>
      <c r="J262" s="237" t="s">
        <v>630</v>
      </c>
      <c r="K262" s="136">
        <f>H262-F262</f>
        <v>682.5</v>
      </c>
      <c r="L262" s="137">
        <f>K262/F262</f>
        <v>0.84520123839009287</v>
      </c>
      <c r="M262" s="132" t="s">
        <v>546</v>
      </c>
      <c r="N262" s="138">
        <v>45479</v>
      </c>
      <c r="O262" s="54"/>
      <c r="P262" s="54"/>
      <c r="R262" s="37" t="s">
        <v>847</v>
      </c>
      <c r="S262" s="54"/>
      <c r="T262" s="37"/>
      <c r="U262" s="54"/>
      <c r="V262" s="37"/>
      <c r="W262" s="54"/>
      <c r="X262" s="37"/>
      <c r="Y262" s="54"/>
      <c r="Z262" s="37"/>
      <c r="AA262" s="54"/>
      <c r="AB262" s="37"/>
      <c r="AC262" s="54"/>
      <c r="AD262" s="37"/>
      <c r="AG262" s="54"/>
      <c r="AI262" s="37"/>
      <c r="AL262" s="54"/>
    </row>
    <row r="263" spans="1:38" ht="12.75" customHeight="1">
      <c r="A263" s="178">
        <v>200</v>
      </c>
      <c r="B263" s="179">
        <v>45254</v>
      </c>
      <c r="C263" s="53"/>
      <c r="D263" s="53" t="s">
        <v>813</v>
      </c>
      <c r="E263" s="180" t="s">
        <v>544</v>
      </c>
      <c r="F263" s="51" t="s">
        <v>815</v>
      </c>
      <c r="G263" s="51"/>
      <c r="H263" s="51"/>
      <c r="I263" s="51">
        <v>1806</v>
      </c>
      <c r="J263" s="51" t="s">
        <v>545</v>
      </c>
      <c r="K263" s="51"/>
      <c r="L263" s="51"/>
      <c r="M263" s="51"/>
      <c r="N263" s="51"/>
      <c r="O263" s="54"/>
      <c r="P263" s="54"/>
      <c r="R263" s="37" t="s">
        <v>847</v>
      </c>
      <c r="S263" s="54"/>
      <c r="T263" s="37"/>
      <c r="U263" s="54"/>
      <c r="V263" s="37"/>
      <c r="W263" s="54"/>
      <c r="X263" s="37"/>
      <c r="Y263" s="54"/>
      <c r="Z263" s="37"/>
      <c r="AA263" s="54"/>
      <c r="AB263" s="37"/>
      <c r="AC263" s="54"/>
      <c r="AD263" s="37"/>
      <c r="AG263" s="54"/>
      <c r="AI263" s="37"/>
      <c r="AL263" s="54"/>
    </row>
    <row r="264" spans="1:38" ht="12.75" customHeight="1">
      <c r="A264" s="232">
        <v>201</v>
      </c>
      <c r="B264" s="233">
        <v>45265</v>
      </c>
      <c r="C264" s="233"/>
      <c r="D264" s="234" t="s">
        <v>502</v>
      </c>
      <c r="E264" s="235" t="s">
        <v>544</v>
      </c>
      <c r="F264" s="133">
        <v>435</v>
      </c>
      <c r="G264" s="235"/>
      <c r="H264" s="235">
        <v>558</v>
      </c>
      <c r="I264" s="236">
        <v>558</v>
      </c>
      <c r="J264" s="237" t="s">
        <v>630</v>
      </c>
      <c r="K264" s="136">
        <f>H264-F264</f>
        <v>123</v>
      </c>
      <c r="L264" s="137">
        <f>K264/F264</f>
        <v>0.28275862068965518</v>
      </c>
      <c r="M264" s="132" t="s">
        <v>546</v>
      </c>
      <c r="N264" s="138">
        <v>45378</v>
      </c>
      <c r="O264" s="54"/>
      <c r="P264" s="54"/>
      <c r="R264" s="37" t="s">
        <v>847</v>
      </c>
      <c r="S264" s="54"/>
      <c r="T264" s="37"/>
      <c r="U264" s="54"/>
      <c r="V264" s="37"/>
      <c r="W264" s="54"/>
      <c r="X264" s="37"/>
      <c r="Y264" s="54"/>
      <c r="Z264" s="37"/>
      <c r="AA264" s="54"/>
      <c r="AB264" s="37"/>
      <c r="AC264" s="54"/>
      <c r="AD264" s="37"/>
      <c r="AG264" s="54"/>
      <c r="AI264" s="37"/>
      <c r="AL264" s="54"/>
    </row>
    <row r="265" spans="1:38" ht="12.75" customHeight="1">
      <c r="A265" s="232">
        <v>202</v>
      </c>
      <c r="B265" s="233">
        <v>45272</v>
      </c>
      <c r="C265" s="233"/>
      <c r="D265" s="234" t="s">
        <v>816</v>
      </c>
      <c r="E265" s="235" t="s">
        <v>544</v>
      </c>
      <c r="F265" s="133">
        <v>4225</v>
      </c>
      <c r="G265" s="235"/>
      <c r="H265" s="235">
        <v>5512</v>
      </c>
      <c r="I265" s="236">
        <v>5512</v>
      </c>
      <c r="J265" s="237" t="s">
        <v>630</v>
      </c>
      <c r="K265" s="136">
        <f>H265-F265</f>
        <v>1287</v>
      </c>
      <c r="L265" s="137">
        <f>K265/F265</f>
        <v>0.30461538461538462</v>
      </c>
      <c r="M265" s="132" t="s">
        <v>546</v>
      </c>
      <c r="N265" s="138">
        <v>45329</v>
      </c>
      <c r="O265" s="54"/>
      <c r="P265" s="54"/>
      <c r="R265" s="37" t="s">
        <v>847</v>
      </c>
      <c r="S265" s="54"/>
      <c r="T265" s="37"/>
      <c r="U265" s="54"/>
      <c r="V265" s="37"/>
      <c r="W265" s="54"/>
      <c r="X265" s="37"/>
      <c r="Y265" s="54"/>
      <c r="Z265" s="37"/>
      <c r="AA265" s="54"/>
      <c r="AB265" s="37"/>
      <c r="AC265" s="54"/>
      <c r="AD265" s="37"/>
      <c r="AG265" s="54"/>
      <c r="AI265" s="37"/>
      <c r="AL265" s="54"/>
    </row>
    <row r="266" spans="1:38" ht="12.75" customHeight="1">
      <c r="A266" s="178">
        <v>203</v>
      </c>
      <c r="B266" s="179">
        <v>45292</v>
      </c>
      <c r="C266" s="53"/>
      <c r="D266" s="53" t="s">
        <v>308</v>
      </c>
      <c r="E266" s="180" t="s">
        <v>544</v>
      </c>
      <c r="F266" s="51" t="s">
        <v>817</v>
      </c>
      <c r="G266" s="51"/>
      <c r="H266" s="51"/>
      <c r="I266" s="51">
        <v>4909</v>
      </c>
      <c r="J266" s="51" t="s">
        <v>545</v>
      </c>
      <c r="K266" s="51"/>
      <c r="L266" s="51"/>
      <c r="M266" s="51"/>
      <c r="N266" s="51"/>
      <c r="O266" s="54"/>
      <c r="P266" s="54"/>
      <c r="R266" s="37" t="s">
        <v>847</v>
      </c>
      <c r="S266" s="54"/>
      <c r="T266" s="37"/>
      <c r="U266" s="54"/>
      <c r="V266" s="37"/>
      <c r="W266" s="54"/>
      <c r="X266" s="37"/>
      <c r="Y266" s="54"/>
      <c r="Z266" s="37"/>
      <c r="AA266" s="54"/>
      <c r="AB266" s="37"/>
      <c r="AC266" s="54"/>
      <c r="AD266" s="37"/>
      <c r="AG266" s="54"/>
      <c r="AI266" s="37"/>
      <c r="AL266" s="54"/>
    </row>
    <row r="267" spans="1:38" ht="12.75" customHeight="1">
      <c r="A267" s="178">
        <v>204</v>
      </c>
      <c r="B267" s="179">
        <v>45294</v>
      </c>
      <c r="C267" s="53"/>
      <c r="D267" s="53" t="s">
        <v>500</v>
      </c>
      <c r="E267" s="180" t="s">
        <v>544</v>
      </c>
      <c r="F267" s="51" t="s">
        <v>818</v>
      </c>
      <c r="G267" s="51"/>
      <c r="H267" s="51"/>
      <c r="I267" s="51">
        <v>1080</v>
      </c>
      <c r="J267" s="51" t="s">
        <v>545</v>
      </c>
      <c r="K267" s="51"/>
      <c r="L267" s="51"/>
      <c r="M267" s="51"/>
      <c r="N267" s="51"/>
      <c r="O267" s="54"/>
      <c r="P267" s="54"/>
      <c r="R267" s="37" t="s">
        <v>847</v>
      </c>
      <c r="S267" s="54"/>
      <c r="T267" s="37"/>
      <c r="U267" s="54"/>
      <c r="V267" s="37"/>
      <c r="W267" s="54"/>
      <c r="X267" s="37"/>
      <c r="Y267" s="54"/>
      <c r="Z267" s="37"/>
      <c r="AA267" s="54"/>
      <c r="AB267" s="37"/>
      <c r="AC267" s="54"/>
      <c r="AD267" s="37"/>
      <c r="AG267" s="54"/>
      <c r="AI267" s="37"/>
      <c r="AL267" s="54"/>
    </row>
    <row r="268" spans="1:38" ht="12.75" customHeight="1">
      <c r="A268" s="178">
        <v>205</v>
      </c>
      <c r="B268" s="179">
        <v>45315</v>
      </c>
      <c r="C268" s="53"/>
      <c r="D268" s="53" t="s">
        <v>309</v>
      </c>
      <c r="E268" s="180" t="s">
        <v>544</v>
      </c>
      <c r="F268" s="51" t="s">
        <v>820</v>
      </c>
      <c r="G268" s="51"/>
      <c r="H268" s="51"/>
      <c r="I268" s="51">
        <v>2077</v>
      </c>
      <c r="J268" s="51" t="s">
        <v>545</v>
      </c>
      <c r="K268" s="51"/>
      <c r="L268" s="51"/>
      <c r="M268" s="51"/>
      <c r="N268" s="51"/>
      <c r="O268" s="54"/>
      <c r="P268" s="54"/>
      <c r="R268" s="37" t="s">
        <v>847</v>
      </c>
      <c r="S268" s="54"/>
      <c r="T268" s="37"/>
      <c r="U268" s="54"/>
      <c r="V268" s="37"/>
      <c r="W268" s="54"/>
      <c r="X268" s="37"/>
      <c r="Y268" s="54"/>
      <c r="Z268" s="37"/>
      <c r="AA268" s="54"/>
      <c r="AB268" s="37"/>
      <c r="AC268" s="54"/>
      <c r="AD268" s="37"/>
      <c r="AG268" s="54"/>
      <c r="AI268" s="37"/>
      <c r="AL268" s="54"/>
    </row>
    <row r="269" spans="1:38" ht="12.75" customHeight="1">
      <c r="A269" s="178">
        <v>206</v>
      </c>
      <c r="B269" s="179">
        <v>45320</v>
      </c>
      <c r="C269" s="53"/>
      <c r="D269" s="53" t="s">
        <v>821</v>
      </c>
      <c r="E269" s="180" t="s">
        <v>544</v>
      </c>
      <c r="F269" s="51" t="s">
        <v>822</v>
      </c>
      <c r="G269" s="51"/>
      <c r="H269" s="51"/>
      <c r="I269" s="51">
        <v>2906</v>
      </c>
      <c r="J269" s="51" t="s">
        <v>545</v>
      </c>
      <c r="K269" s="51"/>
      <c r="L269" s="51"/>
      <c r="M269" s="51"/>
      <c r="N269" s="51"/>
      <c r="O269" s="54"/>
      <c r="P269" s="54"/>
      <c r="R269" s="37" t="s">
        <v>847</v>
      </c>
      <c r="S269" s="54"/>
      <c r="T269" s="37"/>
      <c r="U269" s="54"/>
      <c r="V269" s="37"/>
      <c r="W269" s="54"/>
      <c r="X269" s="37"/>
      <c r="Y269" s="54"/>
      <c r="Z269" s="37"/>
      <c r="AA269" s="54"/>
      <c r="AB269" s="37"/>
      <c r="AC269" s="54"/>
      <c r="AD269" s="37"/>
      <c r="AG269" s="54"/>
      <c r="AI269" s="37"/>
      <c r="AL269" s="54"/>
    </row>
    <row r="270" spans="1:38" ht="12.75" customHeight="1">
      <c r="A270" s="232">
        <v>207</v>
      </c>
      <c r="B270" s="233">
        <v>45331</v>
      </c>
      <c r="C270" s="233"/>
      <c r="D270" s="234" t="s">
        <v>498</v>
      </c>
      <c r="E270" s="235" t="s">
        <v>544</v>
      </c>
      <c r="F270" s="133">
        <v>3270</v>
      </c>
      <c r="G270" s="235"/>
      <c r="H270" s="235">
        <v>4096</v>
      </c>
      <c r="I270" s="236">
        <v>4096</v>
      </c>
      <c r="J270" s="237" t="s">
        <v>630</v>
      </c>
      <c r="K270" s="136">
        <f>H270-F270</f>
        <v>826</v>
      </c>
      <c r="L270" s="137">
        <f>K270/F270</f>
        <v>0.25259938837920487</v>
      </c>
      <c r="M270" s="132" t="s">
        <v>546</v>
      </c>
      <c r="N270" s="138">
        <v>45377</v>
      </c>
      <c r="O270" s="54"/>
      <c r="P270" s="54"/>
      <c r="R270" s="37" t="s">
        <v>848</v>
      </c>
      <c r="S270" s="54"/>
      <c r="T270" s="37"/>
      <c r="U270" s="54"/>
      <c r="V270" s="37"/>
      <c r="W270" s="54"/>
      <c r="X270" s="37"/>
      <c r="Y270" s="54"/>
      <c r="Z270" s="37"/>
      <c r="AA270" s="54"/>
      <c r="AB270" s="37"/>
      <c r="AC270" s="54"/>
      <c r="AD270" s="37"/>
      <c r="AG270" s="54"/>
      <c r="AI270" s="37"/>
      <c r="AL270" s="54"/>
    </row>
    <row r="271" spans="1:38" ht="12.75" customHeight="1">
      <c r="A271" s="178">
        <v>208</v>
      </c>
      <c r="B271" s="179">
        <v>45345</v>
      </c>
      <c r="C271" s="53"/>
      <c r="D271" s="53" t="s">
        <v>59</v>
      </c>
      <c r="E271" s="180" t="s">
        <v>544</v>
      </c>
      <c r="F271" s="51" t="s">
        <v>837</v>
      </c>
      <c r="G271" s="51"/>
      <c r="H271" s="51"/>
      <c r="I271" s="51">
        <v>2627</v>
      </c>
      <c r="J271" s="51" t="s">
        <v>545</v>
      </c>
      <c r="K271" s="51"/>
      <c r="L271" s="51"/>
      <c r="M271" s="51"/>
      <c r="N271" s="53"/>
      <c r="O271" s="54"/>
      <c r="P271" s="54"/>
      <c r="R271" s="37" t="s">
        <v>848</v>
      </c>
      <c r="S271" s="54"/>
      <c r="T271" s="37"/>
      <c r="U271" s="54"/>
      <c r="V271" s="37"/>
      <c r="W271" s="54"/>
      <c r="X271" s="37"/>
      <c r="Y271" s="54"/>
      <c r="Z271" s="37"/>
      <c r="AA271" s="54"/>
      <c r="AB271" s="37"/>
      <c r="AC271" s="54"/>
      <c r="AD271" s="37"/>
      <c r="AG271" s="54"/>
      <c r="AI271" s="37"/>
      <c r="AL271" s="54"/>
    </row>
    <row r="272" spans="1:38" ht="12.75" customHeight="1">
      <c r="A272" s="232">
        <v>209</v>
      </c>
      <c r="B272" s="233">
        <v>45356</v>
      </c>
      <c r="C272" s="233"/>
      <c r="D272" s="234" t="s">
        <v>808</v>
      </c>
      <c r="E272" s="235" t="s">
        <v>544</v>
      </c>
      <c r="F272" s="133">
        <v>925</v>
      </c>
      <c r="G272" s="235"/>
      <c r="H272" s="235">
        <v>1170</v>
      </c>
      <c r="I272" s="236">
        <v>1170</v>
      </c>
      <c r="J272" s="237" t="s">
        <v>630</v>
      </c>
      <c r="K272" s="136">
        <f>H272-F272</f>
        <v>245</v>
      </c>
      <c r="L272" s="137">
        <f>K272/F272</f>
        <v>0.26486486486486488</v>
      </c>
      <c r="M272" s="132" t="s">
        <v>546</v>
      </c>
      <c r="N272" s="138">
        <v>45435</v>
      </c>
      <c r="O272" s="54"/>
      <c r="P272" s="54"/>
      <c r="R272" s="37" t="s">
        <v>847</v>
      </c>
      <c r="S272" s="54"/>
      <c r="T272" s="37"/>
      <c r="U272" s="54"/>
      <c r="V272" s="37"/>
      <c r="W272" s="54"/>
      <c r="X272" s="37"/>
      <c r="Y272" s="54"/>
      <c r="Z272" s="37"/>
      <c r="AA272" s="54"/>
      <c r="AB272" s="37"/>
      <c r="AC272" s="54"/>
      <c r="AD272" s="37"/>
      <c r="AG272" s="54"/>
      <c r="AI272" s="37"/>
      <c r="AL272" s="54"/>
    </row>
    <row r="273" spans="1:38" ht="12.75" customHeight="1">
      <c r="A273" s="232">
        <v>210</v>
      </c>
      <c r="B273" s="233">
        <v>45372</v>
      </c>
      <c r="C273" s="233"/>
      <c r="D273" s="234" t="s">
        <v>474</v>
      </c>
      <c r="E273" s="235" t="s">
        <v>544</v>
      </c>
      <c r="F273" s="133">
        <v>2910</v>
      </c>
      <c r="G273" s="235"/>
      <c r="H273" s="235">
        <v>3696</v>
      </c>
      <c r="I273" s="236">
        <v>3696</v>
      </c>
      <c r="J273" s="237" t="s">
        <v>630</v>
      </c>
      <c r="K273" s="136">
        <f>H273-F273</f>
        <v>786</v>
      </c>
      <c r="L273" s="137">
        <f>K273/F273</f>
        <v>0.27010309278350514</v>
      </c>
      <c r="M273" s="132" t="s">
        <v>546</v>
      </c>
      <c r="N273" s="138">
        <v>45412</v>
      </c>
      <c r="O273" s="54"/>
      <c r="P273" s="54"/>
      <c r="R273" s="37" t="s">
        <v>848</v>
      </c>
      <c r="S273" s="54"/>
      <c r="T273" s="37"/>
      <c r="U273" s="54"/>
      <c r="V273" s="37"/>
      <c r="W273" s="54"/>
      <c r="X273" s="37"/>
      <c r="Y273" s="54"/>
      <c r="Z273" s="37"/>
      <c r="AA273" s="54"/>
      <c r="AB273" s="37"/>
      <c r="AC273" s="54"/>
      <c r="AD273" s="37"/>
      <c r="AG273" s="54"/>
      <c r="AI273" s="37"/>
      <c r="AL273" s="54"/>
    </row>
    <row r="274" spans="1:38" ht="12.75" customHeight="1">
      <c r="A274" s="232">
        <v>211</v>
      </c>
      <c r="B274" s="233">
        <v>45387</v>
      </c>
      <c r="C274" s="233"/>
      <c r="D274" s="234" t="s">
        <v>504</v>
      </c>
      <c r="E274" s="235" t="s">
        <v>544</v>
      </c>
      <c r="F274" s="133">
        <v>735</v>
      </c>
      <c r="G274" s="235"/>
      <c r="H274" s="235">
        <v>938</v>
      </c>
      <c r="I274" s="236">
        <v>938</v>
      </c>
      <c r="J274" s="237" t="s">
        <v>630</v>
      </c>
      <c r="K274" s="136">
        <f>H274-F274</f>
        <v>203</v>
      </c>
      <c r="L274" s="137">
        <f>K274/F274</f>
        <v>0.27619047619047621</v>
      </c>
      <c r="M274" s="132" t="s">
        <v>546</v>
      </c>
      <c r="N274" s="138">
        <v>45449</v>
      </c>
      <c r="O274" s="54"/>
      <c r="P274" s="54"/>
      <c r="R274" s="37" t="s">
        <v>847</v>
      </c>
      <c r="S274" s="54"/>
      <c r="T274" s="37"/>
      <c r="U274" s="54"/>
      <c r="V274" s="37"/>
      <c r="W274" s="54"/>
      <c r="X274" s="37"/>
      <c r="Y274" s="54"/>
      <c r="Z274" s="37"/>
      <c r="AA274" s="54"/>
      <c r="AB274" s="37"/>
      <c r="AC274" s="54"/>
      <c r="AD274" s="37"/>
      <c r="AG274" s="54"/>
      <c r="AI274" s="37"/>
      <c r="AL274" s="54"/>
    </row>
    <row r="275" spans="1:38" ht="12.75" customHeight="1">
      <c r="A275" s="178">
        <v>212</v>
      </c>
      <c r="B275" s="179">
        <v>45407</v>
      </c>
      <c r="C275" s="53"/>
      <c r="D275" s="53" t="s">
        <v>810</v>
      </c>
      <c r="E275" s="180" t="s">
        <v>544</v>
      </c>
      <c r="F275" s="51" t="s">
        <v>840</v>
      </c>
      <c r="G275" s="51"/>
      <c r="H275" s="51"/>
      <c r="I275" s="51">
        <v>1675</v>
      </c>
      <c r="J275" s="51" t="s">
        <v>545</v>
      </c>
      <c r="K275" s="51"/>
      <c r="L275" s="51"/>
      <c r="M275" s="51"/>
      <c r="N275" s="53"/>
      <c r="O275" s="54"/>
      <c r="P275" s="54"/>
      <c r="R275" s="37" t="s">
        <v>848</v>
      </c>
      <c r="S275" s="54"/>
      <c r="T275" s="37"/>
      <c r="U275" s="54"/>
      <c r="V275" s="37"/>
      <c r="W275" s="54"/>
      <c r="X275" s="37"/>
      <c r="Y275" s="54"/>
      <c r="Z275" s="37"/>
      <c r="AA275" s="54"/>
      <c r="AB275" s="37"/>
      <c r="AC275" s="54"/>
      <c r="AD275" s="37"/>
      <c r="AG275" s="54"/>
      <c r="AI275" s="37"/>
      <c r="AL275" s="54"/>
    </row>
    <row r="276" spans="1:38" ht="12.75" customHeight="1">
      <c r="A276" s="232">
        <v>213</v>
      </c>
      <c r="B276" s="233">
        <v>45426</v>
      </c>
      <c r="C276" s="233"/>
      <c r="D276" s="234" t="s">
        <v>787</v>
      </c>
      <c r="E276" s="235" t="s">
        <v>544</v>
      </c>
      <c r="F276" s="133">
        <v>485</v>
      </c>
      <c r="G276" s="235"/>
      <c r="H276" s="235">
        <v>617</v>
      </c>
      <c r="I276" s="236">
        <v>617</v>
      </c>
      <c r="J276" s="237" t="s">
        <v>630</v>
      </c>
      <c r="K276" s="136">
        <f>H276-F276</f>
        <v>132</v>
      </c>
      <c r="L276" s="137">
        <f>K276/F276</f>
        <v>0.27216494845360822</v>
      </c>
      <c r="M276" s="132" t="s">
        <v>546</v>
      </c>
      <c r="N276" s="138">
        <v>45481</v>
      </c>
      <c r="O276" s="54"/>
      <c r="P276" s="54"/>
      <c r="R276" s="37" t="s">
        <v>847</v>
      </c>
      <c r="S276" s="54"/>
      <c r="T276" s="37"/>
      <c r="U276" s="54"/>
      <c r="V276" s="37"/>
      <c r="W276" s="54"/>
      <c r="X276" s="37"/>
      <c r="Y276" s="54"/>
      <c r="Z276" s="37"/>
      <c r="AA276" s="54"/>
      <c r="AB276" s="37"/>
      <c r="AC276" s="54"/>
      <c r="AD276" s="37"/>
      <c r="AG276" s="54"/>
      <c r="AI276" s="37"/>
      <c r="AL276" s="54"/>
    </row>
    <row r="277" spans="1:38" ht="12.75" customHeight="1">
      <c r="A277" s="232">
        <v>214</v>
      </c>
      <c r="B277" s="233">
        <v>45448</v>
      </c>
      <c r="C277" s="233"/>
      <c r="D277" s="234" t="s">
        <v>734</v>
      </c>
      <c r="E277" s="235" t="s">
        <v>544</v>
      </c>
      <c r="F277" s="133">
        <v>385</v>
      </c>
      <c r="G277" s="235"/>
      <c r="H277" s="235">
        <v>505</v>
      </c>
      <c r="I277" s="236">
        <v>505</v>
      </c>
      <c r="J277" s="237" t="s">
        <v>630</v>
      </c>
      <c r="K277" s="136">
        <f>H277-F277</f>
        <v>120</v>
      </c>
      <c r="L277" s="137">
        <f>K277/F277</f>
        <v>0.31168831168831168</v>
      </c>
      <c r="M277" s="132" t="s">
        <v>546</v>
      </c>
      <c r="N277" s="138">
        <v>45469</v>
      </c>
      <c r="O277" s="54"/>
      <c r="P277" s="54"/>
      <c r="R277" s="37" t="s">
        <v>848</v>
      </c>
      <c r="S277" s="54"/>
      <c r="T277" s="37"/>
      <c r="U277" s="54"/>
      <c r="V277" s="37"/>
      <c r="W277" s="54"/>
      <c r="X277" s="37"/>
      <c r="Y277" s="54"/>
      <c r="Z277" s="37"/>
      <c r="AA277" s="54"/>
      <c r="AB277" s="37"/>
      <c r="AC277" s="54"/>
      <c r="AD277" s="37"/>
      <c r="AG277" s="54"/>
      <c r="AI277" s="37"/>
      <c r="AL277" s="54"/>
    </row>
    <row r="278" spans="1:38" ht="12.75" customHeight="1">
      <c r="A278" s="232">
        <v>215</v>
      </c>
      <c r="B278" s="233">
        <v>45464</v>
      </c>
      <c r="C278" s="233"/>
      <c r="D278" s="234" t="s">
        <v>893</v>
      </c>
      <c r="E278" s="235" t="s">
        <v>544</v>
      </c>
      <c r="F278" s="133">
        <v>321</v>
      </c>
      <c r="G278" s="235"/>
      <c r="H278" s="235">
        <v>440</v>
      </c>
      <c r="I278" s="236">
        <v>412</v>
      </c>
      <c r="J278" s="237" t="s">
        <v>630</v>
      </c>
      <c r="K278" s="136">
        <f>H278-F278</f>
        <v>119</v>
      </c>
      <c r="L278" s="137">
        <f>K278/F278</f>
        <v>0.37071651090342678</v>
      </c>
      <c r="M278" s="132" t="s">
        <v>546</v>
      </c>
      <c r="N278" s="138">
        <v>45498</v>
      </c>
      <c r="O278" s="54"/>
      <c r="P278" s="54"/>
      <c r="R278" s="37" t="s">
        <v>848</v>
      </c>
      <c r="S278" s="54"/>
      <c r="T278" s="37"/>
      <c r="U278" s="54"/>
      <c r="V278" s="37"/>
      <c r="W278" s="54"/>
      <c r="X278" s="37"/>
      <c r="Y278" s="54"/>
      <c r="Z278" s="37"/>
      <c r="AA278" s="54"/>
      <c r="AB278" s="37"/>
      <c r="AC278" s="54"/>
      <c r="AD278" s="37"/>
      <c r="AG278" s="54"/>
      <c r="AI278" s="37"/>
      <c r="AL278" s="54"/>
    </row>
    <row r="279" spans="1:38" ht="12.75" customHeight="1">
      <c r="A279" s="178">
        <v>216</v>
      </c>
      <c r="B279" s="179">
        <v>45475</v>
      </c>
      <c r="C279" s="53"/>
      <c r="D279" s="53" t="s">
        <v>889</v>
      </c>
      <c r="E279" s="180" t="s">
        <v>544</v>
      </c>
      <c r="F279" s="51" t="s">
        <v>890</v>
      </c>
      <c r="G279" s="51"/>
      <c r="H279" s="51"/>
      <c r="I279" s="51">
        <v>426</v>
      </c>
      <c r="J279" s="51" t="s">
        <v>545</v>
      </c>
      <c r="K279" s="51"/>
      <c r="L279" s="51"/>
      <c r="M279" s="51"/>
      <c r="N279" s="53"/>
      <c r="O279" s="54"/>
      <c r="P279" s="54"/>
      <c r="R279" s="37" t="s">
        <v>847</v>
      </c>
      <c r="S279" s="54"/>
      <c r="T279" s="37"/>
      <c r="U279" s="54"/>
      <c r="V279" s="37"/>
      <c r="W279" s="54"/>
      <c r="X279" s="37"/>
      <c r="Y279" s="54"/>
      <c r="Z279" s="37"/>
      <c r="AA279" s="54"/>
      <c r="AB279" s="37"/>
      <c r="AC279" s="54"/>
      <c r="AD279" s="37"/>
      <c r="AG279" s="54"/>
      <c r="AI279" s="37"/>
      <c r="AL279" s="54"/>
    </row>
    <row r="280" spans="1:38" ht="12.75" customHeight="1">
      <c r="A280" s="178">
        <v>217</v>
      </c>
      <c r="B280" s="179">
        <v>45504</v>
      </c>
      <c r="C280" s="53"/>
      <c r="D280" s="53" t="s">
        <v>914</v>
      </c>
      <c r="E280" s="180" t="s">
        <v>544</v>
      </c>
      <c r="F280" s="51" t="s">
        <v>915</v>
      </c>
      <c r="G280" s="51"/>
      <c r="H280" s="51"/>
      <c r="I280" s="51">
        <v>1765</v>
      </c>
      <c r="J280" s="51" t="s">
        <v>545</v>
      </c>
      <c r="K280" s="51"/>
      <c r="L280" s="51"/>
      <c r="M280" s="51"/>
      <c r="N280" s="53"/>
      <c r="O280" s="54"/>
      <c r="P280" s="54"/>
      <c r="R280" s="37" t="s">
        <v>848</v>
      </c>
      <c r="S280" s="54"/>
      <c r="T280" s="37"/>
      <c r="U280" s="54"/>
      <c r="V280" s="37"/>
      <c r="W280" s="54"/>
      <c r="X280" s="37"/>
      <c r="Y280" s="54"/>
      <c r="Z280" s="37"/>
      <c r="AA280" s="54"/>
      <c r="AB280" s="37"/>
      <c r="AC280" s="54"/>
      <c r="AD280" s="37"/>
      <c r="AG280" s="54"/>
      <c r="AI280" s="37"/>
      <c r="AL280" s="54"/>
    </row>
    <row r="281" spans="1:38" ht="15" customHeight="1">
      <c r="A281" s="178"/>
      <c r="B281" s="179"/>
      <c r="C281" s="53"/>
      <c r="D281" s="53"/>
      <c r="E281" s="180"/>
      <c r="F281" s="51"/>
      <c r="G281" s="51"/>
      <c r="H281" s="51"/>
      <c r="I281" s="51"/>
      <c r="J281" s="51"/>
      <c r="K281" s="51"/>
      <c r="L281" s="51"/>
      <c r="M281" s="51"/>
      <c r="N281" s="53"/>
      <c r="O281" s="54"/>
      <c r="P281" s="54"/>
      <c r="R281" s="37" t="s">
        <v>847</v>
      </c>
      <c r="S281" s="54"/>
      <c r="T281" s="37"/>
      <c r="U281" s="54"/>
      <c r="V281" s="37"/>
      <c r="W281" s="54"/>
      <c r="X281" s="37"/>
      <c r="Y281" s="54"/>
      <c r="Z281" s="37"/>
      <c r="AA281" s="54"/>
      <c r="AB281" s="37"/>
      <c r="AC281" s="54"/>
      <c r="AD281" s="37"/>
    </row>
    <row r="282" spans="1:38" ht="12.75" customHeight="1">
      <c r="B282" s="181" t="s">
        <v>785</v>
      </c>
      <c r="F282" s="54"/>
      <c r="G282" s="54"/>
      <c r="H282" s="54"/>
      <c r="I282" s="54"/>
      <c r="J282" s="37"/>
      <c r="K282" s="54"/>
      <c r="L282" s="54"/>
      <c r="M282" s="54"/>
      <c r="O282" s="54"/>
      <c r="P282" s="54"/>
      <c r="R282" s="37" t="s">
        <v>847</v>
      </c>
      <c r="S282" s="54"/>
      <c r="T282" s="37"/>
      <c r="U282" s="54"/>
      <c r="V282" s="37"/>
      <c r="W282" s="54"/>
      <c r="X282" s="37"/>
      <c r="Y282" s="54"/>
      <c r="Z282" s="37"/>
      <c r="AA282" s="54"/>
      <c r="AB282" s="37"/>
      <c r="AC282" s="54"/>
      <c r="AD282" s="37"/>
      <c r="AG282" s="54"/>
      <c r="AI282" s="37"/>
      <c r="AL282" s="54"/>
    </row>
    <row r="283" spans="1:38" ht="12.75" customHeight="1">
      <c r="A283" s="182"/>
      <c r="B283" s="294" t="s">
        <v>892</v>
      </c>
      <c r="F283" s="54"/>
      <c r="G283" s="54"/>
      <c r="H283" s="54"/>
      <c r="I283" s="54"/>
      <c r="J283" s="37"/>
      <c r="K283" s="54"/>
      <c r="L283" s="54"/>
      <c r="M283" s="54"/>
      <c r="O283" s="54"/>
      <c r="P283" s="54"/>
      <c r="R283" s="37" t="s">
        <v>848</v>
      </c>
      <c r="S283" s="54"/>
      <c r="T283" s="37"/>
      <c r="U283" s="54"/>
      <c r="V283" s="37"/>
      <c r="W283" s="54"/>
      <c r="X283" s="37"/>
      <c r="Y283" s="54"/>
      <c r="Z283" s="37"/>
      <c r="AA283" s="54"/>
      <c r="AB283" s="37"/>
      <c r="AC283" s="54"/>
      <c r="AD283" s="37"/>
      <c r="AG283" s="54"/>
      <c r="AI283" s="37"/>
      <c r="AL283" s="54"/>
    </row>
    <row r="284" spans="1:38" ht="12.75" customHeight="1">
      <c r="A284" s="182"/>
      <c r="F284" s="54"/>
      <c r="G284" s="54"/>
      <c r="H284" s="54"/>
      <c r="I284" s="54"/>
      <c r="J284" s="37"/>
      <c r="K284" s="54"/>
      <c r="L284" s="54"/>
      <c r="M284" s="54"/>
      <c r="O284" s="54"/>
      <c r="P284" s="54"/>
      <c r="R284" s="37" t="s">
        <v>849</v>
      </c>
      <c r="S284" s="54"/>
      <c r="T284" s="37"/>
      <c r="U284" s="54"/>
      <c r="V284" s="37"/>
      <c r="W284" s="54"/>
      <c r="X284" s="37"/>
      <c r="Y284" s="54"/>
      <c r="Z284" s="37"/>
      <c r="AA284" s="54"/>
      <c r="AB284" s="37"/>
      <c r="AC284" s="54"/>
      <c r="AD284" s="37"/>
    </row>
    <row r="285" spans="1:38" ht="12.75" customHeight="1">
      <c r="A285" s="51"/>
      <c r="F285" s="54"/>
      <c r="G285" s="54"/>
      <c r="H285" s="54"/>
      <c r="I285" s="54"/>
      <c r="J285" s="37"/>
      <c r="K285" s="54"/>
      <c r="L285" s="54"/>
      <c r="M285" s="54"/>
      <c r="O285" s="54"/>
      <c r="P285" s="54"/>
      <c r="R285" s="37" t="s">
        <v>849</v>
      </c>
      <c r="S285" s="54"/>
      <c r="T285" s="37"/>
      <c r="U285" s="54"/>
      <c r="V285" s="37"/>
      <c r="W285" s="54"/>
      <c r="X285" s="37"/>
      <c r="Y285" s="54"/>
      <c r="Z285" s="37"/>
      <c r="AA285" s="54"/>
      <c r="AB285" s="37"/>
      <c r="AC285" s="54"/>
      <c r="AD285" s="37"/>
    </row>
    <row r="286" spans="1:38" ht="12.75" customHeight="1">
      <c r="F286" s="54"/>
      <c r="G286" s="54"/>
      <c r="H286" s="54"/>
      <c r="I286" s="54"/>
      <c r="J286" s="37"/>
      <c r="K286" s="54"/>
      <c r="L286" s="54"/>
      <c r="M286" s="54"/>
      <c r="O286" s="54"/>
      <c r="P286" s="54"/>
      <c r="R286" s="43" t="s">
        <v>848</v>
      </c>
      <c r="S286" s="54"/>
      <c r="T286" s="37"/>
      <c r="U286" s="54"/>
      <c r="V286" s="37"/>
      <c r="W286" s="54"/>
      <c r="X286" s="37"/>
      <c r="Y286" s="54"/>
      <c r="Z286" s="37"/>
      <c r="AA286" s="54"/>
      <c r="AB286" s="37"/>
      <c r="AC286" s="54"/>
      <c r="AD286" s="37"/>
    </row>
    <row r="287" spans="1:38" ht="12.75" customHeight="1">
      <c r="F287" s="54"/>
      <c r="G287" s="54"/>
      <c r="H287" s="54"/>
      <c r="I287" s="54"/>
      <c r="J287" s="37"/>
      <c r="K287" s="54"/>
      <c r="L287" s="54"/>
      <c r="M287" s="54"/>
      <c r="O287" s="54"/>
      <c r="P287" s="54"/>
      <c r="R287" s="43" t="s">
        <v>848</v>
      </c>
      <c r="S287" s="54"/>
      <c r="T287" s="37"/>
      <c r="U287" s="54"/>
      <c r="V287" s="37"/>
      <c r="W287" s="54"/>
      <c r="X287" s="37"/>
      <c r="Y287" s="54"/>
      <c r="Z287" s="37"/>
      <c r="AA287" s="54"/>
      <c r="AB287" s="37"/>
      <c r="AC287" s="54"/>
      <c r="AD287" s="37"/>
    </row>
    <row r="288" spans="1:38" ht="12.75" customHeight="1">
      <c r="F288" s="54"/>
      <c r="G288" s="54"/>
      <c r="H288" s="54"/>
      <c r="I288" s="54"/>
      <c r="J288" s="37"/>
      <c r="K288" s="54"/>
      <c r="L288" s="54"/>
      <c r="M288" s="54"/>
      <c r="O288" s="54"/>
      <c r="P288" s="54"/>
      <c r="R288" s="43" t="s">
        <v>848</v>
      </c>
      <c r="S288" s="54"/>
      <c r="T288" s="37"/>
      <c r="U288" s="54"/>
      <c r="V288" s="37"/>
      <c r="W288" s="54"/>
      <c r="X288" s="37"/>
      <c r="Y288" s="54"/>
      <c r="Z288" s="37"/>
      <c r="AA288" s="54"/>
      <c r="AB288" s="37"/>
      <c r="AC288" s="54"/>
      <c r="AD288" s="37"/>
    </row>
    <row r="289" spans="6:30" ht="12.75" customHeight="1">
      <c r="F289" s="54"/>
      <c r="G289" s="54"/>
      <c r="H289" s="54"/>
      <c r="I289" s="54"/>
      <c r="J289" s="37"/>
      <c r="K289" s="54"/>
      <c r="L289" s="54"/>
      <c r="M289" s="54"/>
      <c r="O289" s="54"/>
      <c r="P289" s="54"/>
      <c r="R289" s="43" t="s">
        <v>848</v>
      </c>
      <c r="S289" s="54"/>
      <c r="T289" s="37"/>
      <c r="U289" s="54"/>
      <c r="V289" s="37"/>
      <c r="W289" s="54"/>
      <c r="X289" s="37"/>
      <c r="Y289" s="54"/>
      <c r="Z289" s="37"/>
      <c r="AA289" s="54"/>
      <c r="AB289" s="37"/>
      <c r="AC289" s="54"/>
      <c r="AD289" s="37"/>
    </row>
    <row r="290" spans="6:30" ht="12.75" customHeight="1">
      <c r="F290" s="54"/>
      <c r="G290" s="54"/>
      <c r="H290" s="54"/>
      <c r="I290" s="54"/>
      <c r="J290" s="37"/>
      <c r="K290" s="54"/>
      <c r="L290" s="54"/>
      <c r="M290" s="54"/>
      <c r="O290" s="54"/>
      <c r="P290" s="54"/>
      <c r="R290" s="54"/>
      <c r="S290" s="54"/>
      <c r="T290" s="37"/>
      <c r="U290" s="54"/>
      <c r="V290" s="37"/>
      <c r="W290" s="54"/>
      <c r="X290" s="37"/>
      <c r="Y290" s="54"/>
      <c r="Z290" s="37"/>
      <c r="AA290" s="54"/>
      <c r="AB290" s="37"/>
      <c r="AC290" s="54"/>
      <c r="AD290" s="37"/>
    </row>
    <row r="291" spans="6:30" ht="12.75" customHeight="1">
      <c r="F291" s="54"/>
      <c r="G291" s="54"/>
      <c r="H291" s="54"/>
      <c r="I291" s="54"/>
      <c r="J291" s="37"/>
      <c r="K291" s="54"/>
      <c r="L291" s="54"/>
      <c r="M291" s="54"/>
      <c r="O291" s="54"/>
      <c r="P291" s="54"/>
      <c r="R291" s="54"/>
      <c r="S291" s="54"/>
      <c r="T291" s="37"/>
      <c r="U291" s="54"/>
      <c r="V291" s="37"/>
      <c r="W291" s="54"/>
      <c r="X291" s="37"/>
      <c r="Y291" s="54"/>
      <c r="Z291" s="37"/>
      <c r="AA291" s="54"/>
      <c r="AB291" s="37"/>
      <c r="AC291" s="54"/>
      <c r="AD291" s="37"/>
    </row>
    <row r="292" spans="6:30" ht="12.75" customHeight="1">
      <c r="F292" s="54"/>
      <c r="G292" s="54"/>
      <c r="H292" s="54"/>
      <c r="I292" s="54"/>
      <c r="J292" s="37"/>
      <c r="K292" s="54"/>
      <c r="L292" s="54"/>
      <c r="M292" s="54"/>
      <c r="O292" s="54"/>
      <c r="P292" s="54"/>
      <c r="R292" s="54"/>
      <c r="S292" s="54"/>
      <c r="T292" s="37"/>
      <c r="U292" s="54"/>
      <c r="V292" s="37"/>
      <c r="W292" s="54"/>
      <c r="X292" s="37"/>
      <c r="Y292" s="54"/>
      <c r="Z292" s="37"/>
      <c r="AA292" s="54"/>
      <c r="AB292" s="37"/>
      <c r="AC292" s="54"/>
      <c r="AD292" s="37"/>
    </row>
    <row r="293" spans="6:30" ht="12.75" customHeight="1">
      <c r="F293" s="54"/>
      <c r="G293" s="54"/>
      <c r="H293" s="54"/>
      <c r="I293" s="54"/>
      <c r="J293" s="37"/>
      <c r="K293" s="54"/>
      <c r="L293" s="54"/>
      <c r="M293" s="54"/>
      <c r="O293" s="54"/>
      <c r="P293" s="54"/>
      <c r="R293" s="54"/>
      <c r="S293" s="54"/>
      <c r="T293" s="37"/>
      <c r="U293" s="54"/>
      <c r="V293" s="37"/>
      <c r="W293" s="54"/>
      <c r="X293" s="37"/>
      <c r="Y293" s="54"/>
      <c r="Z293" s="37"/>
      <c r="AA293" s="54"/>
      <c r="AB293" s="37"/>
      <c r="AC293" s="54"/>
      <c r="AD293" s="37"/>
    </row>
    <row r="294" spans="6:30" ht="12.75" customHeight="1">
      <c r="F294" s="54"/>
      <c r="G294" s="54"/>
      <c r="H294" s="54"/>
      <c r="I294" s="54"/>
      <c r="J294" s="37"/>
      <c r="K294" s="54"/>
      <c r="L294" s="54"/>
      <c r="M294" s="54"/>
      <c r="O294" s="54"/>
      <c r="P294" s="54"/>
      <c r="R294" s="54"/>
      <c r="S294" s="54"/>
      <c r="T294" s="37"/>
      <c r="U294" s="54"/>
      <c r="V294" s="37"/>
      <c r="W294" s="54"/>
      <c r="X294" s="37"/>
      <c r="Y294" s="54"/>
      <c r="Z294" s="37"/>
      <c r="AA294" s="54"/>
      <c r="AB294" s="37"/>
      <c r="AC294" s="54"/>
      <c r="AD294" s="37"/>
    </row>
    <row r="295" spans="6:30" ht="12.75" customHeight="1">
      <c r="F295" s="54"/>
      <c r="G295" s="54"/>
      <c r="H295" s="54"/>
      <c r="I295" s="54"/>
      <c r="J295" s="37"/>
      <c r="K295" s="54"/>
      <c r="L295" s="54"/>
      <c r="M295" s="54"/>
      <c r="O295" s="54"/>
      <c r="P295" s="54"/>
      <c r="R295" s="54"/>
      <c r="S295" s="54"/>
      <c r="T295" s="37"/>
      <c r="U295" s="54"/>
      <c r="V295" s="37"/>
      <c r="W295" s="54"/>
      <c r="X295" s="37"/>
      <c r="Y295" s="54"/>
      <c r="Z295" s="37"/>
      <c r="AA295" s="54"/>
      <c r="AB295" s="37"/>
      <c r="AC295" s="54"/>
      <c r="AD295" s="37"/>
    </row>
    <row r="296" spans="6:30" ht="12.75" customHeight="1">
      <c r="F296" s="54"/>
      <c r="G296" s="54"/>
      <c r="H296" s="54"/>
      <c r="I296" s="54"/>
      <c r="J296" s="37"/>
      <c r="K296" s="54"/>
      <c r="L296" s="54"/>
      <c r="M296" s="54"/>
      <c r="O296" s="54"/>
      <c r="P296" s="54"/>
      <c r="R296" s="54"/>
      <c r="S296" s="54"/>
      <c r="T296" s="37"/>
      <c r="U296" s="54"/>
      <c r="V296" s="37"/>
      <c r="W296" s="54"/>
      <c r="X296" s="37"/>
      <c r="Y296" s="54"/>
      <c r="Z296" s="37"/>
      <c r="AA296" s="54"/>
      <c r="AB296" s="37"/>
      <c r="AC296" s="54"/>
      <c r="AD296" s="37"/>
    </row>
    <row r="297" spans="6:30" ht="12.75" customHeight="1">
      <c r="F297" s="54"/>
      <c r="G297" s="54"/>
      <c r="H297" s="54"/>
      <c r="I297" s="54"/>
      <c r="J297" s="37"/>
      <c r="K297" s="54"/>
      <c r="L297" s="54"/>
      <c r="M297" s="54"/>
      <c r="O297" s="54"/>
      <c r="P297" s="54"/>
      <c r="R297" s="54"/>
      <c r="S297" s="54"/>
      <c r="T297" s="37"/>
      <c r="U297" s="54"/>
      <c r="V297" s="37"/>
      <c r="W297" s="54"/>
      <c r="X297" s="37"/>
      <c r="Y297" s="54"/>
      <c r="Z297" s="37"/>
      <c r="AA297" s="54"/>
      <c r="AB297" s="37"/>
      <c r="AC297" s="54"/>
      <c r="AD297" s="37"/>
    </row>
    <row r="298" spans="6:30" ht="12.75" customHeight="1">
      <c r="F298" s="54"/>
      <c r="G298" s="54"/>
      <c r="H298" s="54"/>
      <c r="I298" s="54"/>
      <c r="J298" s="37"/>
      <c r="K298" s="54"/>
      <c r="L298" s="54"/>
      <c r="M298" s="54"/>
      <c r="O298" s="54"/>
      <c r="P298" s="54"/>
      <c r="R298" s="54"/>
      <c r="S298" s="54"/>
      <c r="T298" s="37"/>
      <c r="U298" s="54"/>
      <c r="V298" s="37"/>
      <c r="W298" s="54"/>
      <c r="X298" s="37"/>
      <c r="Y298" s="54"/>
      <c r="Z298" s="37"/>
      <c r="AA298" s="54"/>
      <c r="AB298" s="37"/>
      <c r="AC298" s="54"/>
      <c r="AD298" s="37"/>
    </row>
    <row r="299" spans="6:30" ht="12.75" customHeight="1">
      <c r="F299" s="54"/>
      <c r="G299" s="54"/>
      <c r="H299" s="54"/>
      <c r="I299" s="54"/>
      <c r="J299" s="37"/>
      <c r="K299" s="54"/>
      <c r="L299" s="54"/>
      <c r="M299" s="54"/>
      <c r="O299" s="54"/>
      <c r="P299" s="54"/>
      <c r="R299" s="54"/>
      <c r="S299" s="54"/>
      <c r="T299" s="37"/>
      <c r="U299" s="54"/>
      <c r="V299" s="37"/>
      <c r="W299" s="54"/>
      <c r="X299" s="37"/>
      <c r="Y299" s="54"/>
      <c r="Z299" s="37"/>
      <c r="AA299" s="54"/>
      <c r="AB299" s="37"/>
      <c r="AC299" s="54"/>
      <c r="AD299" s="37"/>
    </row>
    <row r="300" spans="6:30" ht="12.75" customHeight="1">
      <c r="F300" s="54"/>
      <c r="G300" s="54"/>
      <c r="H300" s="54"/>
      <c r="I300" s="54"/>
      <c r="J300" s="37"/>
      <c r="K300" s="54"/>
      <c r="L300" s="54"/>
      <c r="M300" s="54"/>
      <c r="O300" s="54"/>
      <c r="P300" s="54"/>
      <c r="R300" s="54"/>
      <c r="S300" s="54"/>
      <c r="T300" s="37"/>
      <c r="U300" s="54"/>
      <c r="V300" s="37"/>
      <c r="W300" s="54"/>
      <c r="X300" s="37"/>
      <c r="Y300" s="54"/>
      <c r="Z300" s="37"/>
      <c r="AA300" s="54"/>
      <c r="AB300" s="37"/>
      <c r="AC300" s="54"/>
      <c r="AD300" s="37"/>
    </row>
    <row r="301" spans="6:30" ht="12.75" customHeight="1">
      <c r="F301" s="54"/>
      <c r="G301" s="54"/>
      <c r="H301" s="54"/>
      <c r="I301" s="54"/>
      <c r="J301" s="37"/>
      <c r="K301" s="54"/>
      <c r="L301" s="54"/>
      <c r="M301" s="54"/>
      <c r="O301" s="54"/>
      <c r="P301" s="54"/>
      <c r="R301" s="54"/>
      <c r="S301" s="54"/>
      <c r="T301" s="37"/>
      <c r="U301" s="54"/>
      <c r="V301" s="37"/>
      <c r="W301" s="54"/>
      <c r="X301" s="37"/>
      <c r="Y301" s="54"/>
      <c r="Z301" s="37"/>
      <c r="AA301" s="54"/>
      <c r="AB301" s="37"/>
      <c r="AC301" s="54"/>
      <c r="AD301" s="37"/>
    </row>
    <row r="302" spans="6:30" ht="12.75" customHeight="1">
      <c r="F302" s="54"/>
      <c r="G302" s="54"/>
      <c r="H302" s="54"/>
      <c r="I302" s="54"/>
      <c r="J302" s="37"/>
      <c r="K302" s="54"/>
      <c r="L302" s="54"/>
      <c r="M302" s="54"/>
      <c r="O302" s="54"/>
      <c r="P302" s="54"/>
      <c r="R302" s="54"/>
      <c r="S302" s="54"/>
      <c r="T302" s="37"/>
      <c r="U302" s="54"/>
      <c r="V302" s="37"/>
      <c r="W302" s="54"/>
      <c r="X302" s="37"/>
      <c r="Y302" s="54"/>
      <c r="Z302" s="37"/>
      <c r="AA302" s="54"/>
      <c r="AB302" s="37"/>
      <c r="AC302" s="54"/>
      <c r="AD302" s="37"/>
    </row>
    <row r="303" spans="6:30" ht="12.75" customHeight="1">
      <c r="F303" s="54"/>
      <c r="G303" s="54"/>
      <c r="H303" s="54"/>
      <c r="I303" s="54"/>
      <c r="J303" s="37"/>
      <c r="K303" s="54"/>
      <c r="L303" s="54"/>
      <c r="M303" s="54"/>
      <c r="O303" s="54"/>
      <c r="P303" s="54"/>
      <c r="R303" s="54"/>
      <c r="S303" s="54"/>
      <c r="T303" s="37"/>
      <c r="U303" s="54"/>
      <c r="V303" s="37"/>
      <c r="W303" s="54"/>
      <c r="X303" s="37"/>
      <c r="Y303" s="54"/>
      <c r="Z303" s="37"/>
      <c r="AA303" s="54"/>
      <c r="AB303" s="37"/>
      <c r="AC303" s="54"/>
      <c r="AD303" s="37"/>
    </row>
    <row r="304" spans="6:30" ht="12.75" customHeight="1">
      <c r="F304" s="54"/>
      <c r="G304" s="54"/>
      <c r="H304" s="54"/>
      <c r="I304" s="54"/>
      <c r="J304" s="37"/>
      <c r="K304" s="54"/>
      <c r="L304" s="54"/>
      <c r="M304" s="54"/>
      <c r="O304" s="54"/>
      <c r="P304" s="54"/>
      <c r="R304" s="54"/>
      <c r="S304" s="54"/>
      <c r="T304" s="37"/>
      <c r="U304" s="54"/>
      <c r="V304" s="37"/>
      <c r="W304" s="54"/>
      <c r="X304" s="37"/>
      <c r="Y304" s="54"/>
      <c r="Z304" s="37"/>
      <c r="AA304" s="54"/>
      <c r="AB304" s="37"/>
      <c r="AC304" s="54"/>
      <c r="AD304" s="37"/>
    </row>
    <row r="305" spans="6:30" ht="12.75" customHeight="1">
      <c r="F305" s="54"/>
      <c r="G305" s="54"/>
      <c r="H305" s="54"/>
      <c r="I305" s="54"/>
      <c r="J305" s="37"/>
      <c r="K305" s="54"/>
      <c r="L305" s="54"/>
      <c r="M305" s="54"/>
      <c r="O305" s="54"/>
      <c r="P305" s="54"/>
      <c r="R305" s="54"/>
      <c r="S305" s="54"/>
      <c r="T305" s="37"/>
      <c r="U305" s="54"/>
      <c r="V305" s="37"/>
      <c r="W305" s="54"/>
      <c r="X305" s="37"/>
      <c r="Y305" s="54"/>
      <c r="Z305" s="37"/>
      <c r="AA305" s="54"/>
      <c r="AB305" s="37"/>
      <c r="AC305" s="54"/>
      <c r="AD305" s="37"/>
    </row>
    <row r="306" spans="6:30" ht="12.75" customHeight="1">
      <c r="F306" s="54"/>
      <c r="G306" s="54"/>
      <c r="H306" s="54"/>
      <c r="I306" s="54"/>
      <c r="J306" s="37"/>
      <c r="K306" s="54"/>
      <c r="L306" s="54"/>
      <c r="M306" s="54"/>
      <c r="O306" s="54"/>
      <c r="P306" s="54"/>
      <c r="R306" s="54"/>
      <c r="S306" s="54"/>
      <c r="T306" s="37"/>
      <c r="U306" s="54"/>
      <c r="V306" s="37"/>
      <c r="W306" s="54"/>
      <c r="X306" s="37"/>
      <c r="Y306" s="54"/>
      <c r="Z306" s="37"/>
      <c r="AA306" s="54"/>
      <c r="AB306" s="37"/>
      <c r="AC306" s="54"/>
      <c r="AD306" s="37"/>
    </row>
    <row r="307" spans="6:30" ht="12.75" customHeight="1">
      <c r="F307" s="54"/>
      <c r="G307" s="54"/>
      <c r="H307" s="54"/>
      <c r="I307" s="54"/>
      <c r="J307" s="37"/>
      <c r="K307" s="54"/>
      <c r="L307" s="54"/>
      <c r="M307" s="54"/>
      <c r="O307" s="54"/>
      <c r="P307" s="54"/>
      <c r="R307" s="54"/>
      <c r="S307" s="54"/>
      <c r="T307" s="37"/>
      <c r="U307" s="54"/>
      <c r="V307" s="37"/>
      <c r="W307" s="54"/>
      <c r="X307" s="37"/>
      <c r="Y307" s="54"/>
      <c r="Z307" s="37"/>
      <c r="AA307" s="54"/>
      <c r="AB307" s="37"/>
      <c r="AC307" s="54"/>
      <c r="AD307" s="37"/>
    </row>
    <row r="308" spans="6:30" ht="12.75" customHeight="1">
      <c r="F308" s="54"/>
      <c r="G308" s="54"/>
      <c r="H308" s="54"/>
      <c r="I308" s="54"/>
      <c r="J308" s="37"/>
      <c r="K308" s="54"/>
      <c r="L308" s="54"/>
      <c r="M308" s="54"/>
      <c r="O308" s="54"/>
      <c r="P308" s="54"/>
      <c r="R308" s="54"/>
      <c r="S308" s="54"/>
      <c r="T308" s="37"/>
      <c r="U308" s="54"/>
      <c r="V308" s="37"/>
      <c r="W308" s="54"/>
      <c r="X308" s="37"/>
      <c r="Y308" s="54"/>
      <c r="Z308" s="37"/>
      <c r="AA308" s="54"/>
      <c r="AB308" s="37"/>
      <c r="AC308" s="54"/>
      <c r="AD308" s="37"/>
    </row>
    <row r="309" spans="6:30" ht="12.75" customHeight="1">
      <c r="F309" s="54"/>
      <c r="G309" s="54"/>
      <c r="H309" s="54"/>
      <c r="I309" s="54"/>
      <c r="J309" s="37"/>
      <c r="K309" s="54"/>
      <c r="L309" s="54"/>
      <c r="M309" s="54"/>
      <c r="O309" s="37"/>
      <c r="R309" s="54"/>
      <c r="S309" s="54"/>
      <c r="T309" s="37"/>
      <c r="U309" s="54"/>
      <c r="V309" s="37"/>
      <c r="W309" s="54"/>
      <c r="X309" s="37"/>
      <c r="Y309" s="54"/>
      <c r="Z309" s="37"/>
      <c r="AA309" s="54"/>
      <c r="AB309" s="37"/>
      <c r="AC309" s="54"/>
      <c r="AD309" s="37"/>
    </row>
    <row r="310" spans="6:30" ht="12.75" customHeight="1">
      <c r="F310" s="54"/>
      <c r="G310" s="54"/>
      <c r="H310" s="54"/>
      <c r="I310" s="54"/>
      <c r="J310" s="37"/>
      <c r="K310" s="54"/>
      <c r="L310" s="54"/>
      <c r="M310" s="54"/>
      <c r="O310" s="37"/>
      <c r="R310" s="54"/>
      <c r="S310" s="54"/>
      <c r="T310" s="37"/>
      <c r="U310" s="54"/>
      <c r="V310" s="37"/>
      <c r="W310" s="54"/>
      <c r="X310" s="37"/>
      <c r="Y310" s="54"/>
      <c r="Z310" s="37"/>
      <c r="AA310" s="54"/>
      <c r="AB310" s="37"/>
      <c r="AC310" s="54"/>
      <c r="AD310" s="37"/>
    </row>
    <row r="311" spans="6:30" ht="12.75" customHeight="1">
      <c r="F311" s="54"/>
      <c r="G311" s="54"/>
      <c r="H311" s="54"/>
      <c r="I311" s="54"/>
      <c r="J311" s="37"/>
      <c r="K311" s="54"/>
      <c r="L311" s="54"/>
      <c r="M311" s="54"/>
      <c r="O311" s="37"/>
      <c r="R311" s="54"/>
      <c r="S311" s="54"/>
      <c r="T311" s="37"/>
      <c r="U311" s="54"/>
      <c r="V311" s="37"/>
      <c r="W311" s="54"/>
      <c r="X311" s="37"/>
      <c r="Y311" s="54"/>
      <c r="Z311" s="37"/>
      <c r="AA311" s="54"/>
      <c r="AB311" s="37"/>
      <c r="AC311" s="54"/>
      <c r="AD311" s="37"/>
    </row>
    <row r="312" spans="6:30" ht="12.75" customHeight="1">
      <c r="F312" s="54"/>
      <c r="G312" s="54"/>
      <c r="H312" s="54"/>
      <c r="I312" s="54"/>
      <c r="J312" s="37"/>
      <c r="K312" s="54"/>
      <c r="L312" s="54"/>
      <c r="M312" s="54"/>
      <c r="O312" s="37"/>
      <c r="R312" s="54"/>
      <c r="S312" s="54"/>
      <c r="T312" s="37"/>
      <c r="U312" s="54"/>
      <c r="V312" s="37"/>
      <c r="W312" s="54"/>
      <c r="X312" s="37"/>
      <c r="Y312" s="54"/>
      <c r="Z312" s="37"/>
      <c r="AA312" s="54"/>
      <c r="AB312" s="37"/>
      <c r="AC312" s="54"/>
      <c r="AD312" s="37"/>
    </row>
    <row r="313" spans="6:30" ht="12.75" customHeight="1">
      <c r="F313" s="54"/>
      <c r="G313" s="54"/>
      <c r="H313" s="54"/>
      <c r="I313" s="54"/>
      <c r="J313" s="37"/>
      <c r="K313" s="54"/>
      <c r="L313" s="54"/>
      <c r="M313" s="54"/>
      <c r="O313" s="37"/>
      <c r="R313" s="54"/>
      <c r="S313" s="54"/>
      <c r="T313" s="37"/>
      <c r="U313" s="54"/>
      <c r="V313" s="37"/>
      <c r="W313" s="54"/>
      <c r="X313" s="37"/>
      <c r="Y313" s="54"/>
      <c r="Z313" s="37"/>
      <c r="AA313" s="54"/>
      <c r="AB313" s="37"/>
      <c r="AC313" s="54"/>
      <c r="AD313" s="37"/>
    </row>
    <row r="314" spans="6:30" ht="12.75" customHeight="1">
      <c r="F314" s="54"/>
      <c r="G314" s="54"/>
      <c r="H314" s="54"/>
      <c r="I314" s="54"/>
      <c r="J314" s="37"/>
      <c r="K314" s="54"/>
      <c r="L314" s="54"/>
      <c r="M314" s="54"/>
      <c r="O314" s="37"/>
      <c r="R314" s="54"/>
      <c r="S314" s="54"/>
      <c r="T314" s="37"/>
      <c r="U314" s="54"/>
      <c r="V314" s="37"/>
      <c r="W314" s="54"/>
      <c r="X314" s="37"/>
      <c r="Y314" s="54"/>
      <c r="Z314" s="37"/>
      <c r="AA314" s="54"/>
      <c r="AB314" s="37"/>
      <c r="AC314" s="54"/>
      <c r="AD314" s="37"/>
    </row>
    <row r="315" spans="6:30" ht="12.75" customHeight="1">
      <c r="F315" s="54"/>
      <c r="G315" s="54"/>
      <c r="H315" s="54"/>
      <c r="I315" s="54"/>
      <c r="J315" s="37"/>
      <c r="K315" s="54"/>
      <c r="L315" s="54"/>
      <c r="M315" s="54"/>
      <c r="O315" s="37"/>
      <c r="R315" s="54"/>
      <c r="S315" s="54"/>
      <c r="T315" s="37"/>
      <c r="U315" s="54"/>
      <c r="V315" s="37"/>
      <c r="W315" s="54"/>
      <c r="X315" s="37"/>
      <c r="Y315" s="54"/>
      <c r="Z315" s="37"/>
      <c r="AA315" s="54"/>
      <c r="AB315" s="37"/>
      <c r="AC315" s="54"/>
      <c r="AD315" s="37"/>
    </row>
    <row r="316" spans="6:30" ht="12.75" customHeight="1">
      <c r="F316" s="54"/>
      <c r="G316" s="54"/>
      <c r="H316" s="54"/>
      <c r="I316" s="54"/>
      <c r="J316" s="37"/>
      <c r="K316" s="54"/>
      <c r="L316" s="54"/>
      <c r="M316" s="54"/>
      <c r="O316" s="37"/>
      <c r="R316" s="54"/>
      <c r="S316" s="54"/>
      <c r="T316" s="37"/>
      <c r="U316" s="54"/>
      <c r="V316" s="37"/>
      <c r="W316" s="54"/>
      <c r="X316" s="37"/>
      <c r="Y316" s="54"/>
      <c r="Z316" s="37"/>
      <c r="AA316" s="54"/>
      <c r="AB316" s="37"/>
      <c r="AC316" s="54"/>
      <c r="AD316" s="37"/>
    </row>
    <row r="317" spans="6:30" ht="12.75" customHeight="1">
      <c r="F317" s="54"/>
      <c r="G317" s="54"/>
      <c r="H317" s="54"/>
      <c r="I317" s="54"/>
      <c r="J317" s="37"/>
      <c r="K317" s="54"/>
      <c r="L317" s="54"/>
      <c r="M317" s="54"/>
      <c r="O317" s="37"/>
      <c r="R317" s="54"/>
      <c r="S317" s="54"/>
      <c r="T317" s="37"/>
      <c r="U317" s="54"/>
      <c r="V317" s="37"/>
      <c r="W317" s="54"/>
      <c r="X317" s="37"/>
      <c r="Y317" s="54"/>
      <c r="Z317" s="37"/>
      <c r="AA317" s="54"/>
      <c r="AB317" s="37"/>
      <c r="AC317" s="54"/>
      <c r="AD317" s="37"/>
    </row>
    <row r="318" spans="6:30" ht="12.75" customHeight="1">
      <c r="F318" s="54"/>
      <c r="G318" s="54"/>
      <c r="H318" s="54"/>
      <c r="I318" s="54"/>
      <c r="J318" s="37"/>
      <c r="K318" s="54"/>
      <c r="L318" s="54"/>
      <c r="M318" s="54"/>
      <c r="O318" s="37"/>
      <c r="R318" s="54"/>
      <c r="S318" s="54"/>
      <c r="T318" s="37"/>
      <c r="U318" s="54"/>
      <c r="V318" s="37"/>
      <c r="W318" s="54"/>
      <c r="X318" s="37"/>
      <c r="Y318" s="54"/>
      <c r="Z318" s="37"/>
      <c r="AA318" s="54"/>
      <c r="AB318" s="37"/>
      <c r="AC318" s="54"/>
      <c r="AD318" s="37"/>
    </row>
    <row r="319" spans="6:30" ht="12.75" customHeight="1">
      <c r="F319" s="54"/>
      <c r="G319" s="54"/>
      <c r="H319" s="54"/>
      <c r="I319" s="54"/>
      <c r="J319" s="37"/>
      <c r="K319" s="54"/>
      <c r="L319" s="54"/>
      <c r="M319" s="54"/>
      <c r="O319" s="37"/>
      <c r="R319" s="54"/>
      <c r="S319" s="54"/>
      <c r="T319" s="37"/>
      <c r="U319" s="54"/>
      <c r="V319" s="37"/>
      <c r="W319" s="54"/>
      <c r="X319" s="37"/>
      <c r="Y319" s="54"/>
      <c r="Z319" s="37"/>
      <c r="AA319" s="54"/>
      <c r="AB319" s="37"/>
      <c r="AC319" s="54"/>
      <c r="AD319" s="37"/>
    </row>
    <row r="320" spans="6:30" ht="12.75" customHeight="1">
      <c r="F320" s="54"/>
      <c r="G320" s="54"/>
      <c r="H320" s="54"/>
      <c r="I320" s="54"/>
      <c r="J320" s="37"/>
      <c r="K320" s="54"/>
      <c r="L320" s="54"/>
      <c r="M320" s="54"/>
      <c r="O320" s="37"/>
      <c r="R320" s="54"/>
      <c r="S320" s="54"/>
      <c r="T320" s="37"/>
      <c r="U320" s="54"/>
      <c r="V320" s="37"/>
      <c r="W320" s="54"/>
      <c r="X320" s="37"/>
      <c r="Y320" s="54"/>
      <c r="Z320" s="37"/>
      <c r="AA320" s="54"/>
      <c r="AB320" s="37"/>
      <c r="AC320" s="54"/>
      <c r="AD320" s="37"/>
    </row>
    <row r="321" spans="6:30" ht="12.75" customHeight="1">
      <c r="F321" s="54"/>
      <c r="G321" s="54"/>
      <c r="H321" s="54"/>
      <c r="I321" s="54"/>
      <c r="J321" s="37"/>
      <c r="K321" s="54"/>
      <c r="L321" s="54"/>
      <c r="M321" s="54"/>
      <c r="O321" s="37"/>
      <c r="R321" s="54"/>
      <c r="S321" s="54"/>
      <c r="T321" s="37"/>
      <c r="U321" s="54"/>
      <c r="V321" s="37"/>
      <c r="W321" s="54"/>
      <c r="X321" s="37"/>
      <c r="Y321" s="54"/>
      <c r="Z321" s="37"/>
      <c r="AA321" s="54"/>
      <c r="AB321" s="37"/>
      <c r="AC321" s="54"/>
      <c r="AD321" s="37"/>
    </row>
    <row r="322" spans="6:30" ht="12.75" customHeight="1">
      <c r="F322" s="54"/>
      <c r="G322" s="54"/>
      <c r="H322" s="54"/>
      <c r="I322" s="54"/>
      <c r="J322" s="37"/>
      <c r="K322" s="54"/>
      <c r="L322" s="54"/>
      <c r="M322" s="54"/>
      <c r="O322" s="37"/>
      <c r="R322" s="54"/>
      <c r="S322" s="54"/>
      <c r="T322" s="37"/>
      <c r="U322" s="54"/>
      <c r="V322" s="37"/>
      <c r="W322" s="54"/>
      <c r="X322" s="37"/>
      <c r="Y322" s="54"/>
      <c r="Z322" s="37"/>
      <c r="AA322" s="54"/>
      <c r="AB322" s="37"/>
      <c r="AC322" s="54"/>
      <c r="AD322" s="37"/>
    </row>
    <row r="323" spans="6:30" ht="12.75" customHeight="1">
      <c r="F323" s="54"/>
      <c r="G323" s="54"/>
      <c r="H323" s="54"/>
      <c r="I323" s="54"/>
      <c r="J323" s="37"/>
      <c r="K323" s="54"/>
      <c r="L323" s="54"/>
      <c r="M323" s="54"/>
      <c r="O323" s="37"/>
      <c r="R323" s="54"/>
      <c r="S323" s="54"/>
      <c r="T323" s="37"/>
      <c r="U323" s="54"/>
      <c r="V323" s="37"/>
      <c r="W323" s="54"/>
      <c r="X323" s="37"/>
      <c r="Y323" s="54"/>
      <c r="Z323" s="37"/>
      <c r="AA323" s="54"/>
      <c r="AB323" s="37"/>
      <c r="AC323" s="54"/>
      <c r="AD323" s="37"/>
    </row>
    <row r="324" spans="6:30" ht="12.75" customHeight="1">
      <c r="F324" s="54"/>
      <c r="G324" s="54"/>
      <c r="H324" s="54"/>
      <c r="I324" s="54"/>
      <c r="J324" s="37"/>
      <c r="K324" s="54"/>
      <c r="L324" s="54"/>
      <c r="M324" s="54"/>
      <c r="O324" s="37"/>
      <c r="R324" s="54"/>
      <c r="S324" s="54"/>
      <c r="T324" s="37"/>
      <c r="U324" s="54"/>
      <c r="V324" s="37"/>
      <c r="W324" s="54"/>
      <c r="X324" s="37"/>
      <c r="Y324" s="54"/>
      <c r="Z324" s="37"/>
      <c r="AA324" s="54"/>
      <c r="AB324" s="37"/>
      <c r="AC324" s="54"/>
      <c r="AD324" s="37"/>
    </row>
    <row r="325" spans="6:30" ht="12.75" customHeight="1">
      <c r="F325" s="54"/>
      <c r="G325" s="54"/>
      <c r="H325" s="54"/>
      <c r="I325" s="54"/>
      <c r="J325" s="37"/>
      <c r="K325" s="54"/>
      <c r="L325" s="54"/>
      <c r="M325" s="54"/>
      <c r="O325" s="37"/>
      <c r="R325" s="54"/>
      <c r="S325" s="54"/>
      <c r="T325" s="37"/>
      <c r="U325" s="54"/>
      <c r="V325" s="37"/>
      <c r="W325" s="54"/>
      <c r="X325" s="37"/>
      <c r="Y325" s="54"/>
      <c r="Z325" s="37"/>
      <c r="AA325" s="54"/>
      <c r="AB325" s="37"/>
      <c r="AC325" s="54"/>
      <c r="AD325" s="37"/>
    </row>
    <row r="326" spans="6:30" ht="12.75" customHeight="1">
      <c r="F326" s="54"/>
      <c r="G326" s="54"/>
      <c r="H326" s="54"/>
      <c r="I326" s="54"/>
      <c r="J326" s="37"/>
      <c r="K326" s="54"/>
      <c r="L326" s="54"/>
      <c r="M326" s="54"/>
      <c r="O326" s="37"/>
      <c r="R326" s="54"/>
      <c r="S326" s="54"/>
      <c r="T326" s="37"/>
      <c r="U326" s="54"/>
      <c r="V326" s="37"/>
      <c r="W326" s="54"/>
      <c r="X326" s="37"/>
      <c r="Y326" s="54"/>
      <c r="Z326" s="37"/>
      <c r="AA326" s="54"/>
      <c r="AB326" s="37"/>
      <c r="AC326" s="54"/>
      <c r="AD326" s="37"/>
    </row>
    <row r="327" spans="6:30" ht="12.75" customHeight="1">
      <c r="F327" s="54"/>
      <c r="G327" s="54"/>
      <c r="H327" s="54"/>
      <c r="I327" s="54"/>
      <c r="J327" s="37"/>
      <c r="K327" s="54"/>
      <c r="L327" s="54"/>
      <c r="M327" s="54"/>
      <c r="O327" s="37"/>
      <c r="R327" s="54"/>
    </row>
    <row r="328" spans="6:30" ht="12.75" customHeight="1">
      <c r="F328" s="54"/>
      <c r="G328" s="54"/>
      <c r="H328" s="54"/>
      <c r="I328" s="54"/>
      <c r="J328" s="37"/>
      <c r="K328" s="54"/>
      <c r="L328" s="54"/>
      <c r="M328" s="54"/>
      <c r="O328" s="37"/>
      <c r="R328" s="54"/>
    </row>
    <row r="329" spans="6:30" ht="12.75" customHeight="1">
      <c r="F329" s="54"/>
      <c r="G329" s="54"/>
      <c r="H329" s="54"/>
      <c r="I329" s="54"/>
      <c r="J329" s="37"/>
      <c r="K329" s="54"/>
      <c r="L329" s="54"/>
      <c r="M329" s="54"/>
      <c r="O329" s="37"/>
      <c r="R329" s="54"/>
    </row>
    <row r="330" spans="6:30" ht="12.75" customHeight="1">
      <c r="F330" s="54"/>
      <c r="G330" s="54"/>
      <c r="H330" s="54"/>
      <c r="I330" s="54"/>
      <c r="J330" s="37"/>
      <c r="K330" s="54"/>
      <c r="L330" s="54"/>
      <c r="M330" s="54"/>
      <c r="O330" s="37"/>
      <c r="R330" s="54"/>
    </row>
    <row r="331" spans="6:30" ht="12.75" customHeight="1">
      <c r="F331" s="54"/>
      <c r="G331" s="54"/>
      <c r="H331" s="54"/>
      <c r="I331" s="54"/>
      <c r="J331" s="37"/>
      <c r="K331" s="54"/>
      <c r="L331" s="54"/>
      <c r="M331" s="54"/>
      <c r="O331" s="37"/>
      <c r="R331" s="54"/>
    </row>
    <row r="332" spans="6:30" ht="12.75" customHeight="1">
      <c r="F332" s="54"/>
      <c r="G332" s="54"/>
      <c r="H332" s="54"/>
      <c r="I332" s="54"/>
      <c r="J332" s="37"/>
      <c r="K332" s="54"/>
      <c r="L332" s="54"/>
      <c r="M332" s="54"/>
      <c r="O332" s="37"/>
      <c r="R332" s="54"/>
    </row>
    <row r="333" spans="6:30" ht="12.75" customHeight="1">
      <c r="F333" s="54"/>
      <c r="G333" s="54"/>
      <c r="H333" s="54"/>
      <c r="I333" s="54"/>
      <c r="J333" s="37"/>
      <c r="K333" s="54"/>
      <c r="L333" s="54"/>
      <c r="M333" s="54"/>
      <c r="O333" s="37"/>
      <c r="R333" s="54"/>
    </row>
    <row r="334" spans="6:30" ht="12.75" customHeight="1">
      <c r="F334" s="54"/>
      <c r="G334" s="54"/>
      <c r="H334" s="54"/>
      <c r="I334" s="54"/>
      <c r="J334" s="37"/>
      <c r="K334" s="54"/>
      <c r="L334" s="54"/>
      <c r="M334" s="54"/>
      <c r="O334" s="37"/>
      <c r="R334" s="54"/>
    </row>
    <row r="335" spans="6:30" ht="12.75" customHeight="1">
      <c r="F335" s="54"/>
      <c r="G335" s="54"/>
      <c r="H335" s="54"/>
      <c r="I335" s="54"/>
      <c r="J335" s="37"/>
      <c r="K335" s="54"/>
      <c r="L335" s="54"/>
      <c r="M335" s="54"/>
      <c r="O335" s="37"/>
      <c r="R335" s="54"/>
    </row>
    <row r="336" spans="6:30" ht="12.75" customHeight="1">
      <c r="F336" s="54"/>
      <c r="G336" s="54"/>
      <c r="H336" s="54"/>
      <c r="I336" s="54"/>
      <c r="J336" s="37"/>
      <c r="K336" s="54"/>
      <c r="L336" s="54"/>
      <c r="M336" s="54"/>
      <c r="O336" s="37"/>
      <c r="R336" s="54"/>
    </row>
    <row r="337" spans="6:18" ht="12.75" customHeight="1">
      <c r="F337" s="54"/>
      <c r="G337" s="54"/>
      <c r="H337" s="54"/>
      <c r="I337" s="54"/>
      <c r="J337" s="37"/>
      <c r="K337" s="54"/>
      <c r="L337" s="54"/>
      <c r="M337" s="54"/>
      <c r="O337" s="37"/>
      <c r="R337" s="54"/>
    </row>
    <row r="338" spans="6:18" ht="12.75" customHeight="1">
      <c r="F338" s="54"/>
      <c r="G338" s="54"/>
      <c r="H338" s="54"/>
      <c r="I338" s="54"/>
      <c r="J338" s="37"/>
      <c r="K338" s="54"/>
      <c r="L338" s="54"/>
      <c r="M338" s="54"/>
      <c r="O338" s="37"/>
      <c r="R338" s="54"/>
    </row>
    <row r="339" spans="6:18" ht="12.75" customHeight="1">
      <c r="F339" s="54"/>
      <c r="G339" s="54"/>
      <c r="H339" s="54"/>
      <c r="I339" s="54"/>
      <c r="J339" s="37"/>
      <c r="K339" s="54"/>
      <c r="L339" s="54"/>
      <c r="M339" s="54"/>
      <c r="O339" s="37"/>
    </row>
    <row r="340" spans="6:18" ht="12.75" customHeight="1">
      <c r="F340" s="54"/>
      <c r="G340" s="54"/>
      <c r="H340" s="54"/>
      <c r="I340" s="54"/>
      <c r="J340" s="37"/>
      <c r="K340" s="54"/>
      <c r="L340" s="54"/>
      <c r="M340" s="54"/>
      <c r="O340" s="37"/>
    </row>
    <row r="341" spans="6:18" ht="12.75" customHeight="1">
      <c r="F341" s="54"/>
      <c r="G341" s="54"/>
      <c r="H341" s="54"/>
      <c r="I341" s="54"/>
      <c r="J341" s="37"/>
      <c r="K341" s="54"/>
      <c r="L341" s="54"/>
      <c r="M341" s="54"/>
      <c r="O341" s="37"/>
    </row>
    <row r="342" spans="6:18" ht="12.75" customHeight="1">
      <c r="F342" s="54"/>
      <c r="G342" s="54"/>
      <c r="H342" s="54"/>
      <c r="I342" s="54"/>
      <c r="J342" s="37"/>
      <c r="K342" s="54"/>
      <c r="L342" s="54"/>
      <c r="M342" s="54"/>
      <c r="O342" s="37"/>
    </row>
    <row r="343" spans="6:18" ht="12.75" customHeight="1">
      <c r="F343" s="54"/>
      <c r="G343" s="54"/>
      <c r="H343" s="54"/>
      <c r="I343" s="54"/>
      <c r="J343" s="37"/>
      <c r="K343" s="54"/>
      <c r="L343" s="54"/>
      <c r="M343" s="54"/>
      <c r="O343" s="37"/>
    </row>
    <row r="344" spans="6:18" ht="12.75" customHeight="1">
      <c r="F344" s="54"/>
      <c r="G344" s="54"/>
      <c r="H344" s="54"/>
      <c r="I344" s="54"/>
      <c r="J344" s="37"/>
      <c r="K344" s="54"/>
      <c r="L344" s="54"/>
      <c r="M344" s="54"/>
      <c r="O344" s="37"/>
    </row>
    <row r="345" spans="6:18" ht="12.75" customHeight="1">
      <c r="F345" s="54"/>
      <c r="G345" s="54"/>
      <c r="H345" s="54"/>
      <c r="I345" s="54"/>
      <c r="J345" s="37"/>
      <c r="K345" s="54"/>
      <c r="L345" s="54"/>
      <c r="M345" s="54"/>
      <c r="O345" s="37"/>
    </row>
    <row r="346" spans="6:18" ht="12.75" customHeight="1">
      <c r="F346" s="54"/>
      <c r="G346" s="54"/>
      <c r="H346" s="54"/>
      <c r="I346" s="54"/>
      <c r="J346" s="37"/>
      <c r="K346" s="54"/>
      <c r="L346" s="54"/>
      <c r="M346" s="54"/>
      <c r="O346" s="37"/>
    </row>
    <row r="347" spans="6:18" ht="12.75" customHeight="1">
      <c r="F347" s="54"/>
      <c r="G347" s="54"/>
      <c r="H347" s="54"/>
      <c r="I347" s="54"/>
      <c r="J347" s="37"/>
      <c r="K347" s="54"/>
      <c r="L347" s="54"/>
      <c r="M347" s="54"/>
      <c r="O347" s="37"/>
    </row>
    <row r="348" spans="6:18" ht="12.75" customHeight="1">
      <c r="F348" s="54"/>
      <c r="G348" s="54"/>
      <c r="H348" s="54"/>
      <c r="I348" s="54"/>
      <c r="J348" s="37"/>
      <c r="K348" s="54"/>
      <c r="L348" s="54"/>
      <c r="M348" s="54"/>
      <c r="O348" s="37"/>
    </row>
    <row r="349" spans="6:18" ht="12.75" customHeight="1">
      <c r="F349" s="54"/>
      <c r="G349" s="54"/>
      <c r="H349" s="54"/>
      <c r="I349" s="54"/>
      <c r="J349" s="37"/>
      <c r="K349" s="54"/>
      <c r="L349" s="54"/>
      <c r="M349" s="54"/>
      <c r="O349" s="37"/>
    </row>
    <row r="350" spans="6:18" ht="12.75" customHeight="1">
      <c r="F350" s="54"/>
      <c r="G350" s="54"/>
      <c r="H350" s="54"/>
      <c r="I350" s="54"/>
      <c r="J350" s="37"/>
      <c r="K350" s="54"/>
      <c r="L350" s="54"/>
      <c r="M350" s="54"/>
      <c r="O350" s="37"/>
    </row>
    <row r="351" spans="6:18" ht="12.75" customHeight="1">
      <c r="F351" s="54"/>
      <c r="G351" s="54"/>
      <c r="H351" s="54"/>
      <c r="I351" s="54"/>
      <c r="J351" s="37"/>
      <c r="K351" s="54"/>
      <c r="L351" s="54"/>
      <c r="M351" s="54"/>
      <c r="O351" s="37"/>
    </row>
    <row r="352" spans="6:18" ht="12.75" customHeight="1">
      <c r="F352" s="54"/>
      <c r="G352" s="54"/>
      <c r="H352" s="54"/>
      <c r="I352" s="54"/>
      <c r="J352" s="37"/>
      <c r="K352" s="54"/>
      <c r="L352" s="54"/>
      <c r="M352" s="54"/>
      <c r="O352" s="37"/>
    </row>
    <row r="353" spans="6:15" ht="12.75" customHeight="1">
      <c r="F353" s="54"/>
      <c r="G353" s="54"/>
      <c r="H353" s="54"/>
      <c r="I353" s="54"/>
      <c r="J353" s="37"/>
      <c r="K353" s="54"/>
      <c r="L353" s="54"/>
      <c r="M353" s="54"/>
      <c r="O353" s="37"/>
    </row>
    <row r="354" spans="6:15" ht="12.75" customHeight="1">
      <c r="F354" s="54"/>
      <c r="G354" s="54"/>
      <c r="H354" s="54"/>
      <c r="I354" s="54"/>
      <c r="J354" s="37"/>
      <c r="K354" s="54"/>
      <c r="L354" s="54"/>
      <c r="M354" s="54"/>
      <c r="O354" s="37"/>
    </row>
    <row r="355" spans="6:15" ht="12.75" customHeight="1">
      <c r="F355" s="54"/>
      <c r="G355" s="54"/>
      <c r="H355" s="54"/>
      <c r="I355" s="54"/>
      <c r="J355" s="37"/>
      <c r="K355" s="54"/>
      <c r="L355" s="54"/>
      <c r="M355" s="54"/>
      <c r="O355" s="37"/>
    </row>
    <row r="356" spans="6:15" ht="12.75" customHeight="1">
      <c r="F356" s="54"/>
      <c r="G356" s="54"/>
      <c r="H356" s="54"/>
      <c r="I356" s="54"/>
      <c r="J356" s="37"/>
      <c r="K356" s="54"/>
      <c r="L356" s="54"/>
      <c r="M356" s="54"/>
      <c r="O356" s="37"/>
    </row>
    <row r="357" spans="6:15" ht="12.75" customHeight="1">
      <c r="F357" s="54"/>
      <c r="G357" s="54"/>
      <c r="H357" s="54"/>
      <c r="I357" s="54"/>
      <c r="J357" s="37"/>
      <c r="K357" s="54"/>
      <c r="L357" s="54"/>
      <c r="M357" s="54"/>
      <c r="O357" s="37"/>
    </row>
    <row r="358" spans="6:15" ht="12.75" customHeight="1">
      <c r="F358" s="54"/>
      <c r="G358" s="54"/>
      <c r="H358" s="54"/>
      <c r="I358" s="54"/>
      <c r="J358" s="37"/>
      <c r="K358" s="54"/>
      <c r="L358" s="54"/>
      <c r="M358" s="54"/>
      <c r="O358" s="37"/>
    </row>
    <row r="359" spans="6:15" ht="12.75" customHeight="1">
      <c r="F359" s="54"/>
      <c r="G359" s="54"/>
      <c r="H359" s="54"/>
      <c r="I359" s="54"/>
      <c r="J359" s="37"/>
      <c r="K359" s="54"/>
      <c r="L359" s="54"/>
      <c r="M359" s="54"/>
      <c r="O359" s="37"/>
    </row>
    <row r="360" spans="6:15" ht="12.75" customHeight="1">
      <c r="F360" s="54"/>
      <c r="G360" s="54"/>
      <c r="H360" s="54"/>
      <c r="I360" s="54"/>
      <c r="J360" s="37"/>
      <c r="K360" s="54"/>
      <c r="L360" s="54"/>
      <c r="M360" s="54"/>
      <c r="O360" s="37"/>
    </row>
    <row r="361" spans="6:15" ht="12.75" customHeight="1">
      <c r="F361" s="54"/>
      <c r="G361" s="54"/>
      <c r="H361" s="54"/>
      <c r="I361" s="54"/>
      <c r="J361" s="37"/>
      <c r="K361" s="54"/>
      <c r="L361" s="54"/>
      <c r="M361" s="54"/>
      <c r="O361" s="37"/>
    </row>
    <row r="362" spans="6:15" ht="12.75" customHeight="1">
      <c r="F362" s="54"/>
      <c r="G362" s="54"/>
      <c r="H362" s="54"/>
      <c r="I362" s="54"/>
      <c r="J362" s="37"/>
      <c r="K362" s="54"/>
      <c r="L362" s="54"/>
      <c r="M362" s="54"/>
      <c r="O362" s="37"/>
    </row>
    <row r="363" spans="6:15" ht="12.75" customHeight="1">
      <c r="F363" s="54"/>
      <c r="G363" s="54"/>
      <c r="H363" s="54"/>
      <c r="I363" s="54"/>
      <c r="J363" s="37"/>
      <c r="K363" s="54"/>
      <c r="L363" s="54"/>
      <c r="M363" s="54"/>
      <c r="O363" s="37"/>
    </row>
    <row r="364" spans="6:15" ht="12.75" customHeight="1">
      <c r="F364" s="54"/>
      <c r="G364" s="54"/>
      <c r="H364" s="54"/>
      <c r="I364" s="54"/>
      <c r="J364" s="37"/>
      <c r="K364" s="54"/>
      <c r="L364" s="54"/>
      <c r="M364" s="54"/>
      <c r="O364" s="37"/>
    </row>
    <row r="365" spans="6:15" ht="12.75" customHeight="1">
      <c r="F365" s="54"/>
      <c r="G365" s="54"/>
      <c r="H365" s="54"/>
      <c r="I365" s="54"/>
      <c r="J365" s="37"/>
      <c r="K365" s="54"/>
      <c r="L365" s="54"/>
      <c r="M365" s="54"/>
      <c r="O365" s="37"/>
    </row>
    <row r="366" spans="6:15" ht="12.75" customHeight="1">
      <c r="F366" s="54"/>
      <c r="G366" s="54"/>
      <c r="H366" s="54"/>
      <c r="I366" s="54"/>
      <c r="J366" s="37"/>
      <c r="K366" s="54"/>
      <c r="L366" s="54"/>
      <c r="M366" s="54"/>
      <c r="O366" s="37"/>
    </row>
    <row r="367" spans="6:15" ht="12.75" customHeight="1">
      <c r="F367" s="54"/>
      <c r="G367" s="54"/>
      <c r="H367" s="54"/>
      <c r="I367" s="54"/>
      <c r="J367" s="37"/>
      <c r="K367" s="54"/>
      <c r="L367" s="54"/>
      <c r="M367" s="54"/>
      <c r="O367" s="37"/>
    </row>
    <row r="368" spans="6:15" ht="12.75" customHeight="1">
      <c r="F368" s="54"/>
      <c r="G368" s="54"/>
      <c r="H368" s="54"/>
      <c r="I368" s="54"/>
      <c r="J368" s="37"/>
      <c r="K368" s="54"/>
      <c r="L368" s="54"/>
      <c r="M368" s="54"/>
      <c r="O368" s="37"/>
    </row>
    <row r="369" spans="6:15" ht="12.75" customHeight="1">
      <c r="F369" s="54"/>
      <c r="G369" s="54"/>
      <c r="H369" s="54"/>
      <c r="I369" s="54"/>
      <c r="J369" s="37"/>
      <c r="K369" s="54"/>
      <c r="L369" s="54"/>
      <c r="M369" s="54"/>
      <c r="O369" s="37"/>
    </row>
    <row r="370" spans="6:15" ht="12.75" customHeight="1">
      <c r="F370" s="54"/>
      <c r="G370" s="54"/>
      <c r="H370" s="54"/>
      <c r="I370" s="54"/>
      <c r="J370" s="37"/>
      <c r="K370" s="54"/>
      <c r="L370" s="54"/>
      <c r="M370" s="54"/>
      <c r="O370" s="37"/>
    </row>
    <row r="371" spans="6:15" ht="12.75" customHeight="1">
      <c r="F371" s="54"/>
      <c r="G371" s="54"/>
      <c r="H371" s="54"/>
      <c r="I371" s="54"/>
      <c r="J371" s="37"/>
      <c r="K371" s="54"/>
      <c r="L371" s="54"/>
      <c r="M371" s="54"/>
      <c r="O371" s="37"/>
    </row>
    <row r="372" spans="6:15" ht="12.75" customHeight="1">
      <c r="F372" s="54"/>
      <c r="G372" s="54"/>
      <c r="H372" s="54"/>
      <c r="I372" s="54"/>
      <c r="J372" s="37"/>
      <c r="K372" s="54"/>
      <c r="L372" s="54"/>
      <c r="M372" s="54"/>
      <c r="O372" s="37"/>
    </row>
    <row r="373" spans="6:15" ht="12.75" customHeight="1">
      <c r="F373" s="54"/>
      <c r="G373" s="54"/>
      <c r="H373" s="54"/>
      <c r="I373" s="54"/>
      <c r="J373" s="37"/>
      <c r="K373" s="54"/>
      <c r="L373" s="54"/>
      <c r="M373" s="54"/>
      <c r="O373" s="37"/>
    </row>
    <row r="374" spans="6:15" ht="12.75" customHeight="1">
      <c r="F374" s="54"/>
      <c r="G374" s="54"/>
      <c r="H374" s="54"/>
      <c r="I374" s="54"/>
      <c r="J374" s="37"/>
      <c r="K374" s="54"/>
      <c r="L374" s="54"/>
      <c r="M374" s="54"/>
      <c r="O374" s="37"/>
    </row>
    <row r="375" spans="6:15" ht="12.75" customHeight="1">
      <c r="F375" s="54"/>
      <c r="G375" s="54"/>
      <c r="H375" s="54"/>
      <c r="I375" s="54"/>
      <c r="J375" s="37"/>
      <c r="K375" s="54"/>
      <c r="L375" s="54"/>
      <c r="M375" s="54"/>
      <c r="O375" s="37"/>
    </row>
    <row r="376" spans="6:15" ht="12.75" customHeight="1">
      <c r="F376" s="54"/>
      <c r="G376" s="54"/>
      <c r="H376" s="54"/>
      <c r="I376" s="54"/>
      <c r="J376" s="37"/>
      <c r="K376" s="54"/>
      <c r="L376" s="54"/>
      <c r="M376" s="54"/>
      <c r="O376" s="37"/>
    </row>
    <row r="377" spans="6:15" ht="12.75" customHeight="1">
      <c r="F377" s="54"/>
      <c r="G377" s="54"/>
      <c r="H377" s="54"/>
      <c r="I377" s="54"/>
      <c r="J377" s="37"/>
      <c r="K377" s="54"/>
      <c r="L377" s="54"/>
      <c r="M377" s="54"/>
      <c r="O377" s="37"/>
    </row>
    <row r="378" spans="6:15" ht="12.75" customHeight="1">
      <c r="F378" s="54"/>
      <c r="G378" s="54"/>
      <c r="H378" s="54"/>
      <c r="I378" s="54"/>
      <c r="J378" s="37"/>
      <c r="K378" s="54"/>
      <c r="L378" s="54"/>
      <c r="M378" s="54"/>
      <c r="O378" s="37"/>
    </row>
    <row r="379" spans="6:15" ht="12.75" customHeight="1">
      <c r="F379" s="54"/>
      <c r="G379" s="54"/>
      <c r="H379" s="54"/>
      <c r="I379" s="54"/>
      <c r="J379" s="37"/>
      <c r="K379" s="54"/>
      <c r="L379" s="54"/>
      <c r="M379" s="54"/>
      <c r="O379" s="37"/>
    </row>
    <row r="380" spans="6:15" ht="12.75" customHeight="1">
      <c r="F380" s="54"/>
      <c r="G380" s="54"/>
      <c r="H380" s="54"/>
      <c r="I380" s="54"/>
      <c r="J380" s="37"/>
      <c r="K380" s="54"/>
      <c r="L380" s="54"/>
      <c r="M380" s="54"/>
      <c r="O380" s="37"/>
    </row>
    <row r="381" spans="6:15" ht="12.75" customHeight="1">
      <c r="F381" s="54"/>
      <c r="G381" s="54"/>
      <c r="H381" s="54"/>
      <c r="I381" s="54"/>
      <c r="J381" s="37"/>
      <c r="K381" s="54"/>
      <c r="L381" s="54"/>
      <c r="M381" s="54"/>
      <c r="O381" s="37"/>
    </row>
    <row r="382" spans="6:15" ht="12.75" customHeight="1">
      <c r="F382" s="54"/>
      <c r="G382" s="54"/>
      <c r="H382" s="54"/>
      <c r="I382" s="54"/>
      <c r="J382" s="37"/>
      <c r="K382" s="54"/>
      <c r="L382" s="54"/>
      <c r="M382" s="54"/>
      <c r="O382" s="37"/>
    </row>
    <row r="383" spans="6:15" ht="12.75" customHeight="1">
      <c r="F383" s="54"/>
      <c r="G383" s="54"/>
      <c r="H383" s="54"/>
      <c r="I383" s="54"/>
      <c r="J383" s="37"/>
      <c r="K383" s="54"/>
      <c r="L383" s="54"/>
      <c r="M383" s="54"/>
      <c r="O383" s="37"/>
    </row>
    <row r="384" spans="6:15" ht="12.75" customHeight="1">
      <c r="F384" s="54"/>
      <c r="G384" s="54"/>
      <c r="H384" s="54"/>
      <c r="I384" s="54"/>
      <c r="J384" s="37"/>
      <c r="K384" s="54"/>
      <c r="L384" s="54"/>
      <c r="M384" s="54"/>
      <c r="O384" s="37"/>
    </row>
    <row r="385" spans="6:15" ht="12.75" customHeight="1">
      <c r="F385" s="54"/>
      <c r="G385" s="54"/>
      <c r="H385" s="54"/>
      <c r="I385" s="54"/>
      <c r="J385" s="37"/>
      <c r="K385" s="54"/>
      <c r="L385" s="54"/>
      <c r="M385" s="54"/>
      <c r="O385" s="37"/>
    </row>
    <row r="386" spans="6:15" ht="12.75" customHeight="1">
      <c r="F386" s="54"/>
      <c r="G386" s="54"/>
      <c r="H386" s="54"/>
      <c r="I386" s="54"/>
      <c r="J386" s="37"/>
      <c r="K386" s="54"/>
      <c r="L386" s="54"/>
      <c r="M386" s="54"/>
      <c r="O386" s="37"/>
    </row>
    <row r="387" spans="6:15" ht="12.75" customHeight="1">
      <c r="F387" s="54"/>
      <c r="G387" s="54"/>
      <c r="H387" s="54"/>
      <c r="I387" s="54"/>
      <c r="J387" s="37"/>
      <c r="K387" s="54"/>
      <c r="L387" s="54"/>
      <c r="M387" s="54"/>
      <c r="O387" s="37"/>
    </row>
    <row r="388" spans="6:15" ht="12.75" customHeight="1">
      <c r="F388" s="54"/>
      <c r="G388" s="54"/>
      <c r="H388" s="54"/>
      <c r="I388" s="54"/>
      <c r="J388" s="37"/>
      <c r="K388" s="54"/>
      <c r="L388" s="54"/>
      <c r="M388" s="54"/>
      <c r="O388" s="37"/>
    </row>
    <row r="389" spans="6:15" ht="12.75" customHeight="1">
      <c r="F389" s="54"/>
      <c r="G389" s="54"/>
      <c r="H389" s="54"/>
      <c r="I389" s="54"/>
      <c r="J389" s="37"/>
      <c r="K389" s="54"/>
      <c r="L389" s="54"/>
      <c r="M389" s="54"/>
      <c r="O389" s="37"/>
    </row>
    <row r="390" spans="6:15" ht="12.75" customHeight="1">
      <c r="F390" s="54"/>
      <c r="G390" s="54"/>
      <c r="H390" s="54"/>
      <c r="I390" s="54"/>
      <c r="J390" s="37"/>
      <c r="K390" s="54"/>
      <c r="L390" s="54"/>
      <c r="M390" s="54"/>
      <c r="O390" s="37"/>
    </row>
    <row r="391" spans="6:15" ht="12.75" customHeight="1">
      <c r="F391" s="54"/>
      <c r="G391" s="54"/>
      <c r="H391" s="54"/>
      <c r="I391" s="54"/>
      <c r="J391" s="37"/>
      <c r="K391" s="54"/>
      <c r="L391" s="54"/>
      <c r="M391" s="54"/>
      <c r="O391" s="37"/>
    </row>
    <row r="392" spans="6:15" ht="12.75" customHeight="1">
      <c r="F392" s="54"/>
      <c r="G392" s="54"/>
      <c r="H392" s="54"/>
      <c r="I392" s="54"/>
      <c r="J392" s="37"/>
      <c r="K392" s="54"/>
      <c r="L392" s="54"/>
      <c r="M392" s="54"/>
      <c r="O392" s="37"/>
    </row>
    <row r="393" spans="6:15" ht="12.75" customHeight="1">
      <c r="F393" s="54"/>
      <c r="G393" s="54"/>
      <c r="H393" s="54"/>
      <c r="I393" s="54"/>
      <c r="J393" s="37"/>
      <c r="K393" s="54"/>
      <c r="L393" s="54"/>
      <c r="M393" s="54"/>
      <c r="O393" s="37"/>
    </row>
    <row r="394" spans="6:15" ht="12.75" customHeight="1">
      <c r="F394" s="54"/>
      <c r="G394" s="54"/>
      <c r="H394" s="54"/>
      <c r="I394" s="54"/>
      <c r="J394" s="37"/>
      <c r="K394" s="54"/>
      <c r="L394" s="54"/>
      <c r="M394" s="54"/>
      <c r="O394" s="37"/>
    </row>
    <row r="395" spans="6:15" ht="12.75" customHeight="1">
      <c r="F395" s="54"/>
      <c r="G395" s="54"/>
      <c r="H395" s="54"/>
      <c r="I395" s="54"/>
      <c r="J395" s="37"/>
      <c r="K395" s="54"/>
      <c r="L395" s="54"/>
      <c r="M395" s="54"/>
      <c r="O395" s="37"/>
    </row>
    <row r="396" spans="6:15" ht="12.75" customHeight="1">
      <c r="F396" s="54"/>
      <c r="G396" s="54"/>
      <c r="H396" s="54"/>
      <c r="I396" s="54"/>
      <c r="J396" s="37"/>
      <c r="K396" s="54"/>
      <c r="L396" s="54"/>
      <c r="M396" s="54"/>
      <c r="O396" s="37"/>
    </row>
    <row r="397" spans="6:15" ht="12.75" customHeight="1">
      <c r="F397" s="54"/>
      <c r="G397" s="54"/>
      <c r="H397" s="54"/>
      <c r="I397" s="54"/>
      <c r="J397" s="37"/>
      <c r="K397" s="54"/>
      <c r="L397" s="54"/>
      <c r="M397" s="54"/>
      <c r="O397" s="37"/>
    </row>
    <row r="398" spans="6:15" ht="12.75" customHeight="1">
      <c r="F398" s="54"/>
      <c r="G398" s="54"/>
      <c r="H398" s="54"/>
      <c r="I398" s="54"/>
      <c r="J398" s="37"/>
      <c r="K398" s="54"/>
      <c r="L398" s="54"/>
      <c r="M398" s="54"/>
      <c r="O398" s="37"/>
    </row>
    <row r="399" spans="6:15" ht="12.75" customHeight="1">
      <c r="F399" s="54"/>
      <c r="G399" s="54"/>
      <c r="H399" s="54"/>
      <c r="I399" s="54"/>
      <c r="J399" s="37"/>
      <c r="K399" s="54"/>
      <c r="L399" s="54"/>
      <c r="M399" s="54"/>
      <c r="O399" s="37"/>
    </row>
    <row r="400" spans="6:15" ht="12.75" customHeight="1">
      <c r="F400" s="54"/>
      <c r="G400" s="54"/>
      <c r="H400" s="54"/>
      <c r="I400" s="54"/>
      <c r="J400" s="37"/>
      <c r="K400" s="54"/>
      <c r="L400" s="54"/>
      <c r="M400" s="54"/>
      <c r="O400" s="37"/>
    </row>
    <row r="401" spans="6:15" ht="12.75" customHeight="1">
      <c r="F401" s="54"/>
      <c r="G401" s="54"/>
      <c r="H401" s="54"/>
      <c r="I401" s="54"/>
      <c r="J401" s="37"/>
      <c r="K401" s="54"/>
      <c r="L401" s="54"/>
      <c r="M401" s="54"/>
      <c r="O401" s="37"/>
    </row>
    <row r="402" spans="6:15" ht="12.75" customHeight="1">
      <c r="F402" s="54"/>
      <c r="G402" s="54"/>
      <c r="H402" s="54"/>
      <c r="I402" s="54"/>
      <c r="J402" s="37"/>
      <c r="K402" s="54"/>
      <c r="L402" s="54"/>
      <c r="M402" s="54"/>
      <c r="O402" s="37"/>
    </row>
    <row r="403" spans="6:15" ht="12.75" customHeight="1">
      <c r="F403" s="54"/>
      <c r="G403" s="54"/>
      <c r="H403" s="54"/>
      <c r="I403" s="54"/>
      <c r="J403" s="37"/>
      <c r="K403" s="54"/>
      <c r="L403" s="54"/>
      <c r="M403" s="54"/>
      <c r="O403" s="37"/>
    </row>
    <row r="404" spans="6:15" ht="12.75" customHeight="1">
      <c r="F404" s="54"/>
      <c r="G404" s="54"/>
      <c r="H404" s="54"/>
      <c r="I404" s="54"/>
      <c r="J404" s="37"/>
      <c r="K404" s="54"/>
      <c r="L404" s="54"/>
      <c r="M404" s="54"/>
      <c r="O404" s="37"/>
    </row>
    <row r="405" spans="6:15" ht="12.75" customHeight="1">
      <c r="F405" s="54"/>
      <c r="G405" s="54"/>
      <c r="H405" s="54"/>
      <c r="I405" s="54"/>
      <c r="J405" s="37"/>
      <c r="K405" s="54"/>
      <c r="L405" s="54"/>
      <c r="M405" s="54"/>
      <c r="O405" s="37"/>
    </row>
    <row r="406" spans="6:15" ht="12.75" customHeight="1">
      <c r="F406" s="54"/>
      <c r="G406" s="54"/>
      <c r="H406" s="54"/>
      <c r="I406" s="54"/>
      <c r="J406" s="37"/>
      <c r="K406" s="54"/>
      <c r="L406" s="54"/>
      <c r="M406" s="54"/>
      <c r="O406" s="37"/>
    </row>
    <row r="407" spans="6:15" ht="12.75" customHeight="1">
      <c r="F407" s="54"/>
      <c r="G407" s="54"/>
      <c r="H407" s="54"/>
      <c r="I407" s="54"/>
      <c r="J407" s="37"/>
      <c r="K407" s="54"/>
      <c r="L407" s="54"/>
      <c r="M407" s="54"/>
      <c r="O407" s="37"/>
    </row>
    <row r="408" spans="6:15" ht="12.75" customHeight="1">
      <c r="F408" s="54"/>
      <c r="G408" s="54"/>
      <c r="H408" s="54"/>
      <c r="I408" s="54"/>
      <c r="J408" s="37"/>
      <c r="K408" s="54"/>
      <c r="L408" s="54"/>
      <c r="M408" s="54"/>
      <c r="O408" s="37"/>
    </row>
    <row r="409" spans="6:15" ht="12.75" customHeight="1">
      <c r="F409" s="54"/>
      <c r="G409" s="54"/>
      <c r="H409" s="54"/>
      <c r="I409" s="54"/>
      <c r="J409" s="37"/>
      <c r="K409" s="54"/>
      <c r="L409" s="54"/>
      <c r="M409" s="54"/>
      <c r="O409" s="37"/>
    </row>
    <row r="410" spans="6:15" ht="12.75" customHeight="1">
      <c r="F410" s="54"/>
      <c r="G410" s="54"/>
      <c r="H410" s="54"/>
      <c r="I410" s="54"/>
      <c r="J410" s="37"/>
      <c r="K410" s="54"/>
      <c r="L410" s="54"/>
      <c r="M410" s="54"/>
      <c r="O410" s="37"/>
    </row>
    <row r="411" spans="6:15" ht="12.75" customHeight="1">
      <c r="F411" s="54"/>
      <c r="G411" s="54"/>
      <c r="H411" s="54"/>
      <c r="I411" s="54"/>
      <c r="J411" s="37"/>
      <c r="K411" s="54"/>
      <c r="L411" s="54"/>
      <c r="M411" s="54"/>
      <c r="O411" s="37"/>
    </row>
    <row r="412" spans="6:15" ht="12.75" customHeight="1">
      <c r="F412" s="54"/>
      <c r="G412" s="54"/>
      <c r="H412" s="54"/>
      <c r="I412" s="54"/>
      <c r="J412" s="37"/>
      <c r="K412" s="54"/>
      <c r="L412" s="54"/>
      <c r="M412" s="54"/>
      <c r="O412" s="37"/>
    </row>
    <row r="413" spans="6:15" ht="12.75" customHeight="1">
      <c r="F413" s="54"/>
      <c r="G413" s="54"/>
      <c r="H413" s="54"/>
      <c r="I413" s="54"/>
      <c r="J413" s="37"/>
      <c r="K413" s="54"/>
      <c r="L413" s="54"/>
      <c r="M413" s="54"/>
      <c r="O413" s="37"/>
    </row>
    <row r="414" spans="6:15" ht="12.75" customHeight="1">
      <c r="F414" s="54"/>
      <c r="G414" s="54"/>
      <c r="H414" s="54"/>
      <c r="I414" s="54"/>
      <c r="J414" s="37"/>
      <c r="K414" s="54"/>
      <c r="L414" s="54"/>
      <c r="M414" s="54"/>
      <c r="O414" s="37"/>
    </row>
    <row r="415" spans="6:15" ht="12.75" customHeight="1">
      <c r="F415" s="54"/>
      <c r="G415" s="54"/>
      <c r="H415" s="54"/>
      <c r="I415" s="54"/>
      <c r="J415" s="37"/>
      <c r="K415" s="54"/>
      <c r="L415" s="54"/>
      <c r="M415" s="54"/>
      <c r="O415" s="37"/>
    </row>
    <row r="416" spans="6:15" ht="12.75" customHeight="1">
      <c r="F416" s="54"/>
      <c r="G416" s="54"/>
      <c r="H416" s="54"/>
      <c r="I416" s="54"/>
      <c r="J416" s="37"/>
      <c r="K416" s="54"/>
      <c r="L416" s="54"/>
      <c r="M416" s="54"/>
      <c r="O416" s="37"/>
    </row>
    <row r="417" spans="6:15" ht="12.75" customHeight="1">
      <c r="F417" s="54"/>
      <c r="G417" s="54"/>
      <c r="H417" s="54"/>
      <c r="I417" s="54"/>
      <c r="J417" s="37"/>
      <c r="K417" s="54"/>
      <c r="L417" s="54"/>
      <c r="M417" s="54"/>
      <c r="O417" s="37"/>
    </row>
    <row r="418" spans="6:15" ht="12.75" customHeight="1">
      <c r="F418" s="54"/>
      <c r="G418" s="54"/>
      <c r="H418" s="54"/>
      <c r="I418" s="54"/>
      <c r="J418" s="37"/>
      <c r="K418" s="54"/>
      <c r="L418" s="54"/>
      <c r="M418" s="54"/>
      <c r="O418" s="37"/>
    </row>
    <row r="419" spans="6:15" ht="12.75" customHeight="1">
      <c r="F419" s="54"/>
      <c r="G419" s="54"/>
      <c r="H419" s="54"/>
      <c r="I419" s="54"/>
      <c r="J419" s="37"/>
      <c r="K419" s="54"/>
      <c r="L419" s="54"/>
      <c r="M419" s="54"/>
      <c r="O419" s="37"/>
    </row>
    <row r="420" spans="6:15" ht="12.75" customHeight="1">
      <c r="F420" s="54"/>
      <c r="G420" s="54"/>
      <c r="H420" s="54"/>
      <c r="I420" s="54"/>
      <c r="J420" s="37"/>
      <c r="K420" s="54"/>
      <c r="L420" s="54"/>
      <c r="M420" s="54"/>
      <c r="O420" s="37"/>
    </row>
    <row r="421" spans="6:15" ht="12.75" customHeight="1">
      <c r="F421" s="54"/>
      <c r="G421" s="54"/>
      <c r="H421" s="54"/>
      <c r="I421" s="54"/>
      <c r="J421" s="37"/>
      <c r="K421" s="54"/>
      <c r="L421" s="54"/>
      <c r="M421" s="54"/>
      <c r="O421" s="37"/>
    </row>
    <row r="422" spans="6:15" ht="12.75" customHeight="1">
      <c r="F422" s="54"/>
      <c r="G422" s="54"/>
      <c r="H422" s="54"/>
      <c r="I422" s="54"/>
      <c r="J422" s="37"/>
      <c r="K422" s="54"/>
      <c r="L422" s="54"/>
      <c r="M422" s="54"/>
      <c r="O422" s="37"/>
    </row>
    <row r="423" spans="6:15" ht="12.75" customHeight="1">
      <c r="F423" s="54"/>
      <c r="G423" s="54"/>
      <c r="H423" s="54"/>
      <c r="I423" s="54"/>
      <c r="J423" s="37"/>
      <c r="K423" s="54"/>
      <c r="L423" s="54"/>
      <c r="M423" s="54"/>
      <c r="O423" s="37"/>
    </row>
    <row r="424" spans="6:15" ht="12.75" customHeight="1">
      <c r="F424" s="54"/>
      <c r="G424" s="54"/>
      <c r="H424" s="54"/>
      <c r="I424" s="54"/>
      <c r="J424" s="37"/>
      <c r="K424" s="54"/>
      <c r="L424" s="54"/>
      <c r="M424" s="54"/>
      <c r="O424" s="37"/>
    </row>
    <row r="425" spans="6:15" ht="12.75" customHeight="1">
      <c r="F425" s="54"/>
      <c r="G425" s="54"/>
      <c r="H425" s="54"/>
      <c r="I425" s="54"/>
      <c r="J425" s="37"/>
      <c r="K425" s="54"/>
      <c r="L425" s="54"/>
      <c r="M425" s="54"/>
      <c r="O425" s="37"/>
    </row>
    <row r="426" spans="6:15" ht="12.75" customHeight="1">
      <c r="F426" s="54"/>
      <c r="G426" s="54"/>
      <c r="H426" s="54"/>
      <c r="I426" s="54"/>
      <c r="J426" s="37"/>
      <c r="K426" s="54"/>
      <c r="L426" s="54"/>
      <c r="M426" s="54"/>
      <c r="O426" s="37"/>
    </row>
    <row r="427" spans="6:15" ht="12.75" customHeight="1">
      <c r="F427" s="54"/>
      <c r="G427" s="54"/>
      <c r="H427" s="54"/>
      <c r="I427" s="54"/>
      <c r="J427" s="37"/>
      <c r="K427" s="54"/>
      <c r="L427" s="54"/>
      <c r="M427" s="54"/>
      <c r="O427" s="37"/>
    </row>
    <row r="428" spans="6:15" ht="12.75" customHeight="1">
      <c r="F428" s="54"/>
      <c r="G428" s="54"/>
      <c r="H428" s="54"/>
      <c r="I428" s="54"/>
      <c r="J428" s="37"/>
      <c r="K428" s="54"/>
      <c r="L428" s="54"/>
      <c r="M428" s="54"/>
      <c r="O428" s="37"/>
    </row>
    <row r="429" spans="6:15" ht="12.75" customHeight="1">
      <c r="F429" s="54"/>
      <c r="G429" s="54"/>
      <c r="H429" s="54"/>
      <c r="I429" s="54"/>
      <c r="J429" s="37"/>
      <c r="K429" s="54"/>
      <c r="L429" s="54"/>
      <c r="M429" s="54"/>
      <c r="O429" s="37"/>
    </row>
    <row r="430" spans="6:15" ht="12.75" customHeight="1">
      <c r="F430" s="54"/>
      <c r="G430" s="54"/>
      <c r="H430" s="54"/>
      <c r="I430" s="54"/>
      <c r="J430" s="37"/>
      <c r="K430" s="54"/>
      <c r="L430" s="54"/>
      <c r="M430" s="54"/>
      <c r="O430" s="37"/>
    </row>
    <row r="431" spans="6:15" ht="12.75" customHeight="1">
      <c r="F431" s="54"/>
      <c r="G431" s="54"/>
      <c r="H431" s="54"/>
      <c r="I431" s="54"/>
      <c r="J431" s="37"/>
      <c r="K431" s="54"/>
      <c r="L431" s="54"/>
      <c r="M431" s="54"/>
      <c r="O431" s="37"/>
    </row>
    <row r="432" spans="6:15" ht="12.75" customHeight="1">
      <c r="F432" s="54"/>
      <c r="G432" s="54"/>
      <c r="H432" s="54"/>
      <c r="I432" s="54"/>
      <c r="J432" s="37"/>
      <c r="K432" s="54"/>
      <c r="L432" s="54"/>
      <c r="M432" s="54"/>
      <c r="O432" s="37"/>
    </row>
    <row r="433" spans="6:15" ht="12.75" customHeight="1">
      <c r="F433" s="54"/>
      <c r="G433" s="54"/>
      <c r="H433" s="54"/>
      <c r="I433" s="54"/>
      <c r="J433" s="37"/>
      <c r="K433" s="54"/>
      <c r="L433" s="54"/>
      <c r="M433" s="54"/>
      <c r="O433" s="37"/>
    </row>
    <row r="434" spans="6:15" ht="12.75" customHeight="1">
      <c r="F434" s="54"/>
      <c r="G434" s="54"/>
      <c r="H434" s="54"/>
      <c r="I434" s="54"/>
      <c r="J434" s="37"/>
      <c r="K434" s="54"/>
      <c r="L434" s="54"/>
      <c r="M434" s="54"/>
      <c r="O434" s="37"/>
    </row>
    <row r="435" spans="6:15" ht="12.75" customHeight="1">
      <c r="F435" s="54"/>
      <c r="G435" s="54"/>
      <c r="H435" s="54"/>
      <c r="I435" s="54"/>
      <c r="J435" s="37"/>
      <c r="K435" s="54"/>
      <c r="L435" s="54"/>
      <c r="M435" s="54"/>
      <c r="O435" s="37"/>
    </row>
    <row r="436" spans="6:15" ht="12.75" customHeight="1">
      <c r="F436" s="54"/>
      <c r="G436" s="54"/>
      <c r="H436" s="54"/>
      <c r="I436" s="54"/>
      <c r="J436" s="37"/>
      <c r="K436" s="54"/>
      <c r="L436" s="54"/>
      <c r="M436" s="54"/>
      <c r="O436" s="37"/>
    </row>
    <row r="437" spans="6:15" ht="12.75" customHeight="1">
      <c r="F437" s="54"/>
      <c r="G437" s="54"/>
      <c r="H437" s="54"/>
      <c r="I437" s="54"/>
      <c r="J437" s="37"/>
      <c r="K437" s="54"/>
      <c r="L437" s="54"/>
      <c r="M437" s="54"/>
      <c r="O437" s="37"/>
    </row>
    <row r="438" spans="6:15" ht="12.75" customHeight="1">
      <c r="F438" s="54"/>
      <c r="G438" s="54"/>
      <c r="H438" s="54"/>
      <c r="I438" s="54"/>
      <c r="J438" s="37"/>
      <c r="K438" s="54"/>
      <c r="L438" s="54"/>
      <c r="M438" s="54"/>
      <c r="O438" s="37"/>
    </row>
    <row r="439" spans="6:15" ht="12.75" customHeight="1">
      <c r="F439" s="54"/>
      <c r="G439" s="54"/>
      <c r="H439" s="54"/>
      <c r="I439" s="54"/>
      <c r="J439" s="37"/>
      <c r="K439" s="54"/>
      <c r="L439" s="54"/>
      <c r="M439" s="54"/>
      <c r="O439" s="37"/>
    </row>
    <row r="440" spans="6:15" ht="12.75" customHeight="1">
      <c r="F440" s="54"/>
      <c r="G440" s="54"/>
      <c r="H440" s="54"/>
      <c r="I440" s="54"/>
      <c r="J440" s="37"/>
      <c r="K440" s="54"/>
      <c r="L440" s="54"/>
      <c r="M440" s="54"/>
      <c r="O440" s="37"/>
    </row>
    <row r="441" spans="6:15" ht="12.75" customHeight="1">
      <c r="F441" s="54"/>
      <c r="G441" s="54"/>
      <c r="H441" s="54"/>
      <c r="I441" s="54"/>
      <c r="J441" s="37"/>
      <c r="K441" s="54"/>
      <c r="L441" s="54"/>
      <c r="M441" s="54"/>
      <c r="O441" s="37"/>
    </row>
    <row r="442" spans="6:15" ht="12.75" customHeight="1">
      <c r="F442" s="54"/>
      <c r="G442" s="54"/>
      <c r="H442" s="54"/>
      <c r="I442" s="54"/>
      <c r="J442" s="37"/>
      <c r="K442" s="54"/>
      <c r="L442" s="54"/>
      <c r="M442" s="54"/>
      <c r="O442" s="37"/>
    </row>
    <row r="443" spans="6:15" ht="12.75" customHeight="1">
      <c r="F443" s="54"/>
      <c r="G443" s="54"/>
      <c r="H443" s="54"/>
      <c r="I443" s="54"/>
      <c r="J443" s="37"/>
      <c r="K443" s="54"/>
      <c r="L443" s="54"/>
      <c r="M443" s="54"/>
      <c r="O443" s="37"/>
    </row>
    <row r="444" spans="6:15" ht="12.75" customHeight="1">
      <c r="F444" s="54"/>
      <c r="G444" s="54"/>
      <c r="H444" s="54"/>
      <c r="I444" s="54"/>
      <c r="J444" s="37"/>
      <c r="K444" s="54"/>
      <c r="L444" s="54"/>
      <c r="M444" s="54"/>
      <c r="O444" s="37"/>
    </row>
    <row r="445" spans="6:15" ht="12.75" customHeight="1">
      <c r="F445" s="54"/>
      <c r="G445" s="54"/>
      <c r="H445" s="54"/>
      <c r="I445" s="54"/>
      <c r="J445" s="37"/>
      <c r="K445" s="54"/>
      <c r="L445" s="54"/>
      <c r="M445" s="54"/>
      <c r="O445" s="37"/>
    </row>
    <row r="446" spans="6:15" ht="12.75" customHeight="1">
      <c r="F446" s="54"/>
      <c r="G446" s="54"/>
      <c r="H446" s="54"/>
      <c r="I446" s="54"/>
      <c r="J446" s="37"/>
      <c r="K446" s="54"/>
      <c r="L446" s="54"/>
      <c r="M446" s="54"/>
      <c r="O446" s="37"/>
    </row>
    <row r="447" spans="6:15" ht="12.75" customHeight="1">
      <c r="F447" s="54"/>
      <c r="G447" s="54"/>
      <c r="H447" s="54"/>
      <c r="I447" s="54"/>
      <c r="J447" s="37"/>
      <c r="K447" s="54"/>
      <c r="L447" s="54"/>
      <c r="M447" s="54"/>
      <c r="O447" s="37"/>
    </row>
    <row r="448" spans="6:15" ht="12.75" customHeight="1">
      <c r="F448" s="54"/>
      <c r="G448" s="54"/>
      <c r="H448" s="54"/>
      <c r="I448" s="54"/>
      <c r="J448" s="37"/>
      <c r="K448" s="54"/>
      <c r="L448" s="54"/>
      <c r="M448" s="54"/>
      <c r="O448" s="37"/>
    </row>
    <row r="449" spans="6:15" ht="12.75" customHeight="1">
      <c r="F449" s="54"/>
      <c r="G449" s="54"/>
      <c r="H449" s="54"/>
      <c r="I449" s="54"/>
      <c r="J449" s="37"/>
      <c r="K449" s="54"/>
      <c r="L449" s="54"/>
      <c r="M449" s="54"/>
      <c r="O449" s="37"/>
    </row>
    <row r="450" spans="6:15" ht="12.75" customHeight="1">
      <c r="F450" s="54"/>
      <c r="G450" s="54"/>
      <c r="H450" s="54"/>
      <c r="I450" s="54"/>
      <c r="J450" s="37"/>
      <c r="K450" s="54"/>
      <c r="L450" s="54"/>
      <c r="M450" s="54"/>
      <c r="O450" s="37"/>
    </row>
    <row r="451" spans="6:15" ht="12.75" customHeight="1">
      <c r="F451" s="54"/>
      <c r="G451" s="54"/>
      <c r="H451" s="54"/>
      <c r="I451" s="54"/>
      <c r="J451" s="37"/>
      <c r="K451" s="54"/>
      <c r="L451" s="54"/>
      <c r="M451" s="54"/>
      <c r="O451" s="37"/>
    </row>
    <row r="452" spans="6:15" ht="12.75" customHeight="1">
      <c r="F452" s="54"/>
      <c r="G452" s="54"/>
      <c r="H452" s="54"/>
      <c r="I452" s="54"/>
      <c r="J452" s="37"/>
      <c r="K452" s="54"/>
      <c r="L452" s="54"/>
      <c r="M452" s="54"/>
      <c r="O452" s="37"/>
    </row>
    <row r="453" spans="6:15" ht="12.75" customHeight="1">
      <c r="F453" s="54"/>
      <c r="G453" s="54"/>
      <c r="H453" s="54"/>
      <c r="I453" s="54"/>
      <c r="J453" s="37"/>
      <c r="K453" s="54"/>
      <c r="L453" s="54"/>
      <c r="M453" s="54"/>
      <c r="O453" s="37"/>
    </row>
    <row r="454" spans="6:15" ht="12.75" customHeight="1">
      <c r="F454" s="54"/>
      <c r="G454" s="54"/>
      <c r="H454" s="54"/>
      <c r="I454" s="54"/>
      <c r="J454" s="37"/>
      <c r="K454" s="54"/>
      <c r="L454" s="54"/>
      <c r="M454" s="54"/>
      <c r="O454" s="37"/>
    </row>
    <row r="455" spans="6:15" ht="12.75" customHeight="1">
      <c r="F455" s="54"/>
      <c r="G455" s="54"/>
      <c r="H455" s="54"/>
      <c r="I455" s="54"/>
      <c r="J455" s="37"/>
      <c r="K455" s="54"/>
      <c r="L455" s="54"/>
      <c r="M455" s="54"/>
      <c r="O455" s="37"/>
    </row>
    <row r="456" spans="6:15" ht="12.75" customHeight="1">
      <c r="F456" s="54"/>
      <c r="G456" s="54"/>
      <c r="H456" s="54"/>
      <c r="I456" s="54"/>
      <c r="J456" s="37"/>
      <c r="K456" s="54"/>
      <c r="L456" s="54"/>
      <c r="M456" s="54"/>
      <c r="O456" s="37"/>
    </row>
    <row r="457" spans="6:15" ht="12.75" customHeight="1">
      <c r="F457" s="54"/>
      <c r="G457" s="54"/>
      <c r="H457" s="54"/>
      <c r="I457" s="54"/>
      <c r="J457" s="37"/>
      <c r="K457" s="54"/>
      <c r="L457" s="54"/>
      <c r="M457" s="54"/>
      <c r="O457" s="37"/>
    </row>
    <row r="458" spans="6:15" ht="15" customHeight="1">
      <c r="F458" s="54"/>
      <c r="G458" s="54"/>
      <c r="H458" s="54"/>
      <c r="I458" s="54"/>
      <c r="J458" s="37"/>
      <c r="K458" s="54"/>
      <c r="L458" s="54"/>
      <c r="M458" s="54"/>
      <c r="O458" s="37"/>
    </row>
  </sheetData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Kamlesh Jain</cp:lastModifiedBy>
  <cp:lastPrinted>2023-07-25T18:59:36Z</cp:lastPrinted>
  <dcterms:created xsi:type="dcterms:W3CDTF">2015-06-08T02:34:00Z</dcterms:created>
  <dcterms:modified xsi:type="dcterms:W3CDTF">2024-08-06T18:58:40Z</dcterms:modified>
</cp:coreProperties>
</file>