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F&amp;O)'!$A$69:$B$280</definedName>
  </definedNames>
  <calcPr calcId="162913"/>
</workbook>
</file>

<file path=xl/calcChain.xml><?xml version="1.0" encoding="utf-8"?>
<calcChain xmlns="http://schemas.openxmlformats.org/spreadsheetml/2006/main">
  <c r="L41" i="6" l="1"/>
  <c r="K41" i="6"/>
  <c r="L38" i="6"/>
  <c r="K38" i="6"/>
  <c r="M38" i="6" s="1"/>
  <c r="M41" i="6" l="1"/>
  <c r="K50" i="6"/>
  <c r="M50" i="6" s="1"/>
  <c r="K48" i="6"/>
  <c r="L20" i="6"/>
  <c r="K20" i="6"/>
  <c r="M20" i="6" s="1"/>
  <c r="L22" i="6"/>
  <c r="K22" i="6"/>
  <c r="M22" i="6" s="1"/>
  <c r="M48" i="6" l="1"/>
  <c r="P25" i="6"/>
  <c r="P24" i="6"/>
  <c r="K49" i="6" l="1"/>
  <c r="M49" i="6" s="1"/>
  <c r="P23" i="6"/>
  <c r="P21" i="6" l="1"/>
  <c r="P19" i="6"/>
  <c r="K284" i="6" l="1"/>
  <c r="L284" i="6" s="1"/>
  <c r="P18" i="6"/>
  <c r="P17" i="6" l="1"/>
  <c r="P16" i="6" l="1"/>
  <c r="P15" i="6" l="1"/>
  <c r="P14" i="6"/>
  <c r="P11" i="6"/>
  <c r="P13" i="6" l="1"/>
  <c r="P12" i="6" l="1"/>
  <c r="K281" i="6" l="1"/>
  <c r="L281" i="6" s="1"/>
  <c r="K258" i="6" l="1"/>
  <c r="L258" i="6" s="1"/>
  <c r="K279" i="6" l="1"/>
  <c r="L279" i="6" s="1"/>
  <c r="P10" i="6" l="1"/>
  <c r="K280" i="6" l="1"/>
  <c r="L280" i="6" s="1"/>
  <c r="K246" i="6" l="1"/>
  <c r="L246" i="6" s="1"/>
  <c r="K265" i="6" l="1"/>
  <c r="L265" i="6" s="1"/>
  <c r="K271" i="6" l="1"/>
  <c r="L271" i="6" s="1"/>
  <c r="K277" i="6" l="1"/>
  <c r="L277" i="6" s="1"/>
  <c r="P56" i="6" l="1"/>
  <c r="K256" i="6" l="1"/>
  <c r="L256" i="6" s="1"/>
  <c r="K266" i="6" l="1"/>
  <c r="L266" i="6" s="1"/>
  <c r="K272" i="6" l="1"/>
  <c r="L272" i="6" s="1"/>
  <c r="K240" i="6" l="1"/>
  <c r="L240" i="6" s="1"/>
  <c r="K241" i="6" l="1"/>
  <c r="L241" i="6" s="1"/>
  <c r="K267" i="6" l="1"/>
  <c r="L267" i="6" s="1"/>
  <c r="K259" i="6" l="1"/>
  <c r="L259" i="6" s="1"/>
  <c r="K263" i="6" l="1"/>
  <c r="L263" i="6" s="1"/>
  <c r="K268" i="6" l="1"/>
  <c r="L268" i="6" s="1"/>
  <c r="K260" i="6" l="1"/>
  <c r="L260" i="6" s="1"/>
  <c r="K254" i="6"/>
  <c r="L254" i="6" s="1"/>
  <c r="K262" i="6" l="1"/>
  <c r="L262" i="6" s="1"/>
  <c r="K250" i="6" l="1"/>
  <c r="L250" i="6" s="1"/>
  <c r="K251" i="6" l="1"/>
  <c r="L251" i="6" s="1"/>
  <c r="K244" i="6"/>
  <c r="L244" i="6" s="1"/>
  <c r="K261" i="6" l="1"/>
  <c r="L261" i="6" s="1"/>
  <c r="K255" i="6"/>
  <c r="L255" i="6" s="1"/>
  <c r="K257" i="6" l="1"/>
  <c r="L257" i="6" s="1"/>
  <c r="L6" i="2" l="1"/>
  <c r="K6" i="3"/>
  <c r="D7" i="5" l="1"/>
  <c r="M7" i="6"/>
  <c r="K252" i="6" l="1"/>
  <c r="L252" i="6" s="1"/>
  <c r="K249" i="6" l="1"/>
  <c r="L249" i="6" s="1"/>
  <c r="K253" i="6" l="1"/>
  <c r="L253" i="6" s="1"/>
  <c r="K248" i="6"/>
  <c r="L248" i="6" s="1"/>
  <c r="K247" i="6"/>
  <c r="L247" i="6" s="1"/>
  <c r="K245" i="6"/>
  <c r="L245" i="6" s="1"/>
  <c r="H243" i="6"/>
  <c r="K243" i="6" s="1"/>
  <c r="L243" i="6" s="1"/>
  <c r="K242" i="6"/>
  <c r="L242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F211" i="6"/>
  <c r="K211" i="6" s="1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F205" i="6"/>
  <c r="K205" i="6" s="1"/>
  <c r="L205" i="6" s="1"/>
  <c r="F204" i="6"/>
  <c r="K204" i="6" s="1"/>
  <c r="L204" i="6" s="1"/>
  <c r="K203" i="6"/>
  <c r="L203" i="6" s="1"/>
  <c r="F202" i="6"/>
  <c r="K202" i="6" s="1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6" i="6"/>
  <c r="L186" i="6" s="1"/>
  <c r="K184" i="6"/>
  <c r="L184" i="6" s="1"/>
  <c r="K183" i="6"/>
  <c r="L183" i="6" s="1"/>
  <c r="F182" i="6"/>
  <c r="K182" i="6" s="1"/>
  <c r="L182" i="6" s="1"/>
  <c r="K181" i="6"/>
  <c r="L181" i="6" s="1"/>
  <c r="K178" i="6"/>
  <c r="L178" i="6" s="1"/>
  <c r="K177" i="6"/>
  <c r="L177" i="6" s="1"/>
  <c r="K176" i="6"/>
  <c r="L176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60" i="6"/>
  <c r="L160" i="6" s="1"/>
  <c r="K159" i="6"/>
  <c r="L159" i="6" s="1"/>
  <c r="K158" i="6"/>
  <c r="L158" i="6" s="1"/>
  <c r="K156" i="6"/>
  <c r="L156" i="6" s="1"/>
  <c r="K154" i="6"/>
  <c r="L154" i="6" s="1"/>
  <c r="K152" i="6"/>
  <c r="L152" i="6" s="1"/>
  <c r="K150" i="6"/>
  <c r="L150" i="6" s="1"/>
  <c r="K149" i="6"/>
  <c r="L149" i="6" s="1"/>
  <c r="K148" i="6"/>
  <c r="L148" i="6" s="1"/>
  <c r="K146" i="6"/>
  <c r="L146" i="6" s="1"/>
  <c r="K145" i="6"/>
  <c r="L145" i="6" s="1"/>
  <c r="K144" i="6"/>
  <c r="L144" i="6" s="1"/>
  <c r="K143" i="6"/>
  <c r="K142" i="6"/>
  <c r="L142" i="6" s="1"/>
  <c r="K141" i="6"/>
  <c r="L141" i="6" s="1"/>
  <c r="K139" i="6"/>
  <c r="L139" i="6" s="1"/>
  <c r="K138" i="6"/>
  <c r="L138" i="6" s="1"/>
  <c r="K137" i="6"/>
  <c r="L137" i="6" s="1"/>
  <c r="K136" i="6"/>
  <c r="L136" i="6" s="1"/>
  <c r="K135" i="6"/>
  <c r="L135" i="6" s="1"/>
  <c r="F134" i="6"/>
  <c r="K134" i="6" s="1"/>
  <c r="L134" i="6" s="1"/>
  <c r="H133" i="6"/>
  <c r="K133" i="6" s="1"/>
  <c r="L133" i="6" s="1"/>
  <c r="K130" i="6"/>
  <c r="L130" i="6" s="1"/>
  <c r="K129" i="6"/>
  <c r="L129" i="6" s="1"/>
  <c r="K128" i="6"/>
  <c r="L128" i="6" s="1"/>
  <c r="K127" i="6"/>
  <c r="L127" i="6" s="1"/>
  <c r="K126" i="6"/>
  <c r="L126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H99" i="6"/>
  <c r="K99" i="6" s="1"/>
  <c r="L99" i="6" s="1"/>
  <c r="F98" i="6"/>
  <c r="K98" i="6" s="1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6" i="4"/>
</calcChain>
</file>

<file path=xl/sharedStrings.xml><?xml version="1.0" encoding="utf-8"?>
<sst xmlns="http://schemas.openxmlformats.org/spreadsheetml/2006/main" count="3794" uniqueCount="1241">
  <si>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</si>
  <si>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</si>
  <si>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</si>
  <si>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</si>
  <si>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</si>
  <si>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</si>
  <si>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</si>
  <si>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</si>
  <si>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</si>
  <si>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</si>
  <si>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</si>
  <si>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</si>
  <si>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</si>
  <si>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</si>
  <si>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</si>
  <si>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</si>
  <si>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</si>
  <si>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</si>
  <si>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</si>
  <si>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</si>
  <si>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</si>
  <si>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</si>
  <si>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</si>
  <si>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</si>
  <si>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</si>
  <si>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</si>
  <si>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</si>
  <si>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</si>
  <si>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</si>
  <si>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</si>
  <si>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</si>
  <si>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</si>
  <si>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</si>
  <si>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</si>
  <si>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</si>
  <si>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</si>
  <si>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</si>
  <si>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</si>
  <si>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</si>
  <si>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</si>
  <si>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</si>
  <si>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</si>
  <si>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</si>
  <si>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</si>
  <si>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</si>
  <si>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</si>
  <si>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</si>
  <si>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</si>
  <si>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</si>
  <si>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</si>
  <si>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</si>
  <si>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</si>
  <si>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</si>
  <si>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</si>
  <si>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</si>
  <si>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</si>
  <si>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</si>
  <si>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</si>
  <si>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</si>
  <si>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</si>
  <si>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</si>
  <si>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</si>
  <si>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</si>
  <si>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</si>
  <si>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</si>
  <si>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</si>
  <si>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</si>
  <si>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</si>
  <si>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</si>
  <si>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</si>
  <si>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</si>
  <si>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</si>
  <si>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</si>
  <si>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</si>
  <si>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</si>
  <si>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</si>
  <si>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</si>
  <si>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</si>
  <si>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</si>
  <si>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</si>
  <si>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</si>
  <si>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</si>
  <si>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</si>
  <si>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</si>
  <si>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</si>
  <si>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</si>
  <si>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</si>
  <si>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</si>
  <si>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</si>
  <si>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</si>
  <si>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</si>
  <si>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</si>
  <si>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</si>
  <si>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</si>
  <si>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</si>
  <si>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</si>
  <si>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</si>
  <si>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</si>
  <si>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</si>
  <si>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</si>
  <si>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</si>
  <si>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</si>
  <si>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</si>
  <si>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</si>
  <si>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</si>
  <si>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</si>
  <si>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</si>
  <si>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</si>
  <si>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</si>
  <si>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</si>
  <si>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</si>
  <si>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</si>
  <si>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</si>
  <si>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</si>
  <si>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</si>
  <si>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</si>
  <si>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</si>
  <si>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</si>
  <si>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</si>
  <si>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</si>
  <si>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</si>
  <si>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</si>
  <si>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</si>
  <si>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</si>
  <si>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</si>
  <si>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</si>
  <si>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</si>
  <si>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</si>
  <si>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</si>
  <si>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</si>
  <si>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</si>
  <si>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</si>
  <si>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</si>
  <si>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</si>
  <si>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</si>
  <si>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</si>
  <si>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</si>
  <si>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</si>
  <si>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</si>
  <si>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</si>
  <si>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</si>
  <si>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</si>
  <si>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</si>
  <si>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</si>
  <si>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</si>
  <si>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</si>
  <si>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</si>
  <si>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</si>
  <si>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</si>
  <si>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</si>
  <si>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</si>
  <si>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</si>
  <si>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</si>
  <si>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</si>
  <si>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</si>
  <si>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</si>
  <si>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</si>
  <si>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</si>
  <si>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</si>
  <si>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</si>
  <si>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</si>
  <si>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</si>
  <si>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</si>
  <si>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</si>
  <si>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</si>
  <si>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</si>
  <si>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</si>
  <si>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</si>
  <si>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</si>
  <si>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</si>
  <si>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</si>
  <si>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</si>
  <si>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</si>
  <si>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</si>
  <si>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</si>
  <si>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</si>
  <si>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</si>
  <si>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</si>
  <si>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</si>
  <si>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</si>
  <si>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</si>
  <si>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</si>
  <si>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</si>
  <si>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</si>
  <si>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</si>
  <si>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</si>
  <si>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</si>
  <si>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</si>
  <si>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</si>
  <si>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</si>
  <si>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</si>
  <si>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</si>
  <si>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</si>
  <si>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</si>
  <si>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</si>
  <si>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</si>
  <si>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</si>
  <si>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</si>
  <si>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</si>
  <si>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</si>
  <si>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</si>
  <si>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</si>
  <si>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</si>
  <si>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</si>
  <si>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</si>
  <si>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</si>
  <si>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</si>
  <si>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</si>
  <si>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</si>
  <si>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</si>
  <si>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</si>
  <si>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</si>
  <si>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</si>
  <si>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</si>
  <si>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</si>
  <si>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</si>
  <si>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</si>
  <si>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</si>
  <si>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</si>
  <si>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</si>
  <si>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</si>
  <si>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</si>
  <si>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</si>
  <si>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</si>
  <si>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</si>
  <si>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</si>
  <si>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</si>
  <si>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</si>
  <si>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</si>
  <si>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</si>
  <si>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</si>
  <si>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</si>
  <si>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</si>
  <si>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</si>
  <si>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</si>
  <si>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</si>
  <si>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</si>
  <si>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</si>
  <si>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</si>
  <si>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</si>
  <si>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</si>
  <si>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</si>
  <si>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</si>
  <si>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</si>
  <si>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</si>
  <si>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</si>
  <si>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</si>
  <si>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</si>
  <si>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</si>
  <si>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</si>
  <si>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</si>
  <si>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</si>
  <si>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</si>
  <si>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</si>
  <si>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</si>
  <si>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</si>
  <si>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</si>
  <si>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</si>
  <si>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</si>
  <si>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</si>
  <si>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</si>
  <si>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</si>
  <si>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</si>
  <si>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</si>
  <si>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</si>
  <si>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</si>
  <si>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</si>
  <si>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</si>
  <si>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</si>
  <si>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</si>
  <si>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</si>
  <si>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</si>
  <si>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</si>
  <si>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</si>
  <si>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</si>
  <si>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</si>
  <si>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</si>
  <si>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</si>
  <si>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</si>
  <si>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</si>
  <si>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</si>
  <si>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</si>
  <si>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</si>
  <si>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</si>
  <si>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</si>
  <si>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</si>
  <si>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</si>
  <si>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</si>
  <si>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</si>
  <si>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</si>
  <si>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</si>
  <si>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</si>
  <si>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</si>
  <si>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</si>
  <si>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</si>
  <si>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</si>
  <si>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</si>
  <si>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</si>
  <si>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</si>
  <si>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</si>
  <si>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</si>
  <si>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</si>
  <si>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</si>
  <si>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</si>
  <si>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</si>
  <si>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</si>
  <si>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</si>
  <si>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</si>
  <si>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</si>
  <si>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</si>
  <si>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</si>
  <si>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</si>
  <si>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</si>
  <si>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</si>
  <si>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</si>
  <si>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</si>
  <si>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</si>
  <si>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</si>
  <si>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</si>
  <si>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</si>
  <si>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</si>
  <si>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</si>
  <si>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</si>
  <si>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</si>
  <si>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</si>
  <si>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</si>
  <si>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</si>
  <si>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</si>
  <si>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</si>
  <si>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</si>
  <si>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</si>
  <si>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</si>
  <si>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</si>
  <si>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</si>
  <si>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</si>
  <si>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</si>
  <si>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</si>
  <si>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</si>
  <si>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</si>
  <si>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</si>
  <si>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</si>
  <si>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</si>
  <si>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</si>
  <si>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</si>
  <si>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</si>
  <si>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</si>
  <si>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</si>
  <si>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</si>
  <si>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</si>
  <si>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</si>
  <si>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</si>
  <si>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</si>
  <si>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</si>
  <si>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</si>
  <si>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</si>
  <si>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</si>
  <si>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</si>
  <si>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</si>
  <si>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</si>
  <si>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</si>
  <si>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</si>
  <si>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</si>
  <si>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</si>
  <si>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</si>
  <si>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</si>
  <si>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</si>
  <si>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</si>
  <si>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</si>
  <si>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</si>
  <si>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</si>
  <si>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</si>
  <si>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</si>
  <si>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</si>
  <si>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</si>
  <si>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</si>
  <si>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</si>
  <si>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</si>
  <si>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</si>
  <si>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</si>
  <si>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</si>
  <si>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</si>
  <si>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</si>
  <si>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</si>
  <si>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</si>
  <si>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</si>
  <si>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</si>
  <si>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</si>
  <si>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</si>
  <si>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</si>
  <si>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</si>
  <si>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</si>
  <si>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</si>
  <si>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</si>
  <si>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</si>
  <si>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</si>
  <si>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</si>
  <si>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</si>
  <si>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</si>
  <si>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</si>
  <si>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</si>
  <si>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</si>
  <si>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</si>
  <si>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</si>
  <si>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</si>
  <si>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</si>
  <si>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</si>
  <si>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</si>
  <si>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</si>
  <si>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</si>
  <si>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</si>
  <si>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</si>
  <si>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</si>
  <si>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</si>
  <si>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</si>
  <si>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</si>
  <si>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</si>
  <si>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</si>
  <si>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</si>
  <si>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</si>
  <si>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</si>
  <si>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</si>
  <si>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</si>
  <si>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</si>
  <si>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</si>
  <si>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</si>
  <si>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</si>
  <si>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</si>
  <si>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</si>
  <si>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</si>
  <si>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</si>
  <si>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</si>
  <si>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</si>
  <si>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</si>
  <si>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</si>
  <si>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</si>
  <si>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</si>
  <si>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</si>
  <si>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</si>
  <si>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</si>
  <si>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</si>
  <si>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</si>
  <si>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</si>
  <si>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</si>
  <si>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</si>
  <si>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</si>
  <si>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</si>
  <si>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</si>
  <si>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</si>
  <si>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</si>
  <si>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</si>
  <si>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</si>
  <si>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</si>
  <si>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</si>
  <si>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</si>
  <si>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</si>
  <si>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</si>
  <si>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</si>
  <si>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</si>
  <si>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</si>
  <si>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</si>
  <si>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</si>
  <si>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</si>
  <si>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</si>
  <si>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</si>
  <si>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</si>
  <si>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</si>
  <si>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</si>
  <si>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</si>
  <si>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</si>
  <si>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</si>
  <si>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</si>
  <si>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</si>
  <si>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</si>
  <si>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</si>
  <si>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</si>
  <si>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</si>
  <si>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</si>
  <si>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</si>
  <si>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</si>
  <si>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</si>
  <si>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</si>
  <si>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</si>
  <si>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</si>
  <si>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</si>
  <si>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</si>
  <si>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</si>
  <si>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</si>
  <si>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</si>
  <si>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</si>
  <si>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</si>
  <si>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</si>
  <si>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</si>
  <si>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</si>
  <si>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</si>
  <si>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</si>
  <si>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</si>
  <si>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</si>
  <si>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</si>
  <si>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</si>
  <si>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</si>
  <si>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</si>
  <si>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</si>
  <si>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</si>
  <si>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</si>
  <si>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</si>
  <si>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</si>
  <si>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</si>
  <si>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</si>
  <si>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</si>
  <si>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</si>
  <si>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</si>
  <si>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</si>
  <si>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</si>
  <si>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</si>
  <si>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</si>
  <si>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</si>
  <si>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</si>
  <si>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</si>
  <si>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</si>
  <si>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</si>
  <si>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</si>
  <si>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</si>
  <si>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</si>
  <si>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</si>
  <si>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</si>
  <si>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</si>
  <si>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</si>
  <si>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</si>
  <si>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</si>
  <si>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</si>
  <si>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</si>
  <si>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</si>
  <si>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</si>
  <si>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</si>
  <si>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</si>
  <si>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</si>
  <si>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</si>
  <si>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</si>
  <si>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</si>
  <si>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</si>
  <si>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</si>
  <si>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</si>
  <si>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</si>
  <si>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</si>
  <si>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</si>
  <si>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</si>
  <si>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</si>
  <si>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</si>
  <si>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</si>
  <si>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</si>
  <si>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</si>
  <si>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</si>
  <si>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</si>
  <si>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</si>
  <si>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</si>
  <si>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</si>
  <si>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</si>
  <si>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</si>
  <si>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</si>
  <si>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</si>
  <si>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</si>
  <si>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</si>
  <si>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</si>
  <si>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</si>
  <si>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</si>
  <si>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</si>
  <si>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</si>
  <si>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</si>
  <si>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</si>
  <si>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</si>
  <si>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</si>
  <si>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</si>
  <si>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</si>
  <si>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</si>
  <si>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</si>
  <si>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</si>
  <si>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</si>
  <si>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</si>
  <si>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</si>
  <si>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</si>
  <si>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</si>
  <si>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</si>
  <si>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</si>
  <si>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</si>
  <si>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</si>
  <si>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</si>
  <si>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</si>
  <si>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</si>
  <si>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</si>
  <si>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</si>
  <si>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</si>
  <si>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</si>
  <si>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</si>
  <si>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</si>
  <si>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</si>
  <si>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</si>
  <si>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</si>
  <si>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</si>
  <si>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</si>
  <si>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</si>
  <si>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</si>
  <si>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</si>
  <si>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</si>
  <si>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</si>
  <si>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</si>
  <si>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</si>
  <si>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</si>
  <si>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</si>
  <si>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</si>
  <si>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</si>
  <si>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</si>
  <si>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</si>
  <si>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</si>
  <si>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</si>
  <si>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</si>
  <si>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</si>
  <si>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</si>
  <si>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</si>
  <si>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</si>
  <si>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</si>
  <si>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</si>
  <si>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</si>
  <si>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</si>
  <si>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</si>
  <si>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</si>
  <si>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</si>
  <si>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</si>
  <si>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</si>
  <si>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</si>
  <si>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</si>
  <si>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</si>
  <si>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</si>
  <si>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</si>
  <si>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</si>
  <si>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</si>
  <si>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</si>
  <si>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</si>
  <si>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</si>
  <si>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</si>
  <si>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</si>
  <si>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</si>
  <si>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</si>
  <si>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</si>
  <si>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</si>
  <si>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</si>
  <si>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</si>
  <si>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</si>
  <si>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</si>
  <si>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</si>
  <si>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</si>
  <si>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</si>
  <si>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</si>
  <si>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</si>
  <si>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</si>
  <si>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</si>
  <si>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</si>
  <si>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</si>
  <si>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</si>
  <si>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</si>
  <si>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</si>
  <si>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</si>
  <si>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</si>
  <si>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</si>
  <si>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</si>
  <si>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</si>
  <si>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</si>
  <si>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</si>
  <si>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</si>
  <si>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</si>
  <si>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</si>
  <si>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</si>
  <si>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</si>
  <si>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</si>
  <si>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</si>
  <si>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</si>
  <si>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</si>
  <si>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</si>
  <si>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</si>
  <si>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</si>
  <si>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</si>
  <si>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</si>
  <si>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</si>
  <si>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</si>
  <si>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</si>
  <si>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</si>
  <si>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</si>
  <si>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</si>
  <si>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</si>
  <si>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</si>
  <si>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</si>
  <si>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</si>
  <si>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</si>
  <si>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</si>
  <si>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</si>
  <si>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</si>
  <si>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</si>
  <si>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</si>
  <si>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</si>
  <si>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</si>
  <si>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</si>
  <si>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</si>
  <si>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</si>
  <si>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</si>
  <si>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</si>
  <si>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</si>
  <si>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</si>
  <si>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</si>
  <si>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</si>
  <si>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</si>
  <si>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</si>
  <si>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</si>
  <si>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</si>
  <si>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</si>
  <si>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</si>
  <si>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</si>
  <si>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</si>
  <si>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</si>
  <si>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</si>
  <si>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</si>
  <si>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</si>
  <si>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</si>
  <si>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</si>
  <si>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</si>
  <si>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</si>
  <si>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</si>
  <si>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</si>
  <si>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</si>
  <si>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</si>
  <si>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</si>
  <si>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</si>
  <si>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</si>
  <si>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</si>
  <si>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</si>
  <si>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</si>
  <si>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</si>
  <si>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</si>
  <si>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</si>
  <si>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</si>
  <si>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</si>
  <si>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</si>
  <si>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</si>
  <si>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</si>
  <si>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</si>
  <si>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</si>
  <si>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</si>
  <si>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</si>
  <si>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</si>
  <si>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</si>
  <si>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</si>
  <si>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</si>
  <si>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</si>
  <si>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</si>
  <si>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</si>
  <si>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</si>
  <si>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</si>
  <si>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</si>
  <si>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</si>
  <si>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</si>
  <si>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</si>
  <si>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</si>
  <si>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</si>
  <si>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</si>
  <si>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</si>
  <si>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</si>
  <si>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</si>
  <si>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</si>
  <si>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</si>
  <si>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</si>
  <si>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</si>
  <si>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</si>
  <si>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</si>
  <si>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</si>
  <si>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</si>
  <si>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</si>
  <si>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</si>
  <si>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</si>
  <si>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</si>
  <si>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</si>
  <si>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</si>
  <si>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</si>
  <si>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</si>
  <si>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</si>
  <si>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</si>
  <si>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</si>
  <si>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</si>
  <si>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</si>
  <si>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</si>
  <si>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</si>
  <si>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</si>
  <si>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</si>
  <si>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</si>
  <si>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</si>
  <si>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</si>
  <si>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</si>
  <si>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</si>
  <si>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</si>
  <si>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</si>
  <si>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</si>
  <si>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</si>
  <si>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</si>
  <si>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</si>
  <si>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</si>
  <si>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</si>
  <si>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</si>
  <si>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</si>
  <si>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</si>
  <si>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</si>
  <si>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</si>
  <si>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</si>
  <si>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</si>
  <si>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</si>
  <si>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</si>
  <si>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</si>
  <si>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</si>
  <si>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</si>
  <si>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</si>
  <si>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</si>
  <si>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</si>
  <si>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</si>
  <si>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</si>
  <si>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</si>
  <si>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</si>
  <si>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</si>
  <si>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</si>
  <si>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</si>
  <si>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</si>
  <si>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</si>
  <si>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</si>
  <si>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</si>
  <si>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</si>
  <si>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</si>
  <si>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</si>
  <si>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</si>
  <si>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</si>
  <si>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</si>
  <si>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</si>
  <si>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</si>
  <si>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</si>
  <si>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</si>
  <si>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</si>
  <si>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</si>
  <si>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</si>
  <si>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</si>
  <si>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</si>
  <si>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</si>
  <si>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</si>
  <si>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468-495</t>
  </si>
  <si>
    <t>480-490</t>
  </si>
  <si>
    <t>Accu &lt;&gt;</t>
  </si>
  <si>
    <t>H</t>
  </si>
  <si>
    <t>K</t>
  </si>
  <si>
    <t>N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</si>
  <si>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</si>
  <si>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</si>
  <si>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</si>
  <si>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</si>
  <si>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</si>
  <si>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</si>
  <si>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</si>
  <si>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</si>
  <si>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</si>
  <si>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</si>
  <si>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</si>
  <si>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</si>
  <si>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</si>
  <si>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</si>
  <si>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</si>
  <si>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</si>
  <si>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</si>
  <si>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</si>
  <si>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</si>
  <si>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</si>
  <si>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</si>
  <si>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</si>
  <si>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</si>
  <si>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</si>
  <si>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</si>
  <si>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</si>
  <si>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</si>
  <si>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</si>
  <si>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</si>
  <si>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</si>
  <si>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</si>
  <si>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</si>
  <si>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</si>
  <si>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</si>
  <si>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</si>
  <si>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GRAVITON RESEARCH CAPITAL LLP</t>
  </si>
  <si>
    <t>47.64-51.64</t>
  </si>
  <si>
    <t>Retail Research Technical Calls &amp; Fundamental Performance Report for the month of June-2024</t>
  </si>
  <si>
    <t>424.5-434.5</t>
  </si>
  <si>
    <t>MULTIPLIER SHARE &amp; STOCK ADVISORS PRIVATE LIMITED</t>
  </si>
  <si>
    <t>60-90</t>
  </si>
  <si>
    <t>HRTI PRIVATE LIMITED</t>
  </si>
  <si>
    <t>915-955</t>
  </si>
  <si>
    <t>1020-1100</t>
  </si>
  <si>
    <t>UNITDSPR</t>
  </si>
  <si>
    <t>AEGISLOG</t>
  </si>
  <si>
    <t>1080-1120</t>
  </si>
  <si>
    <t>1220-1280</t>
  </si>
  <si>
    <t>SAWABUSI</t>
  </si>
  <si>
    <t>SAKUMA</t>
  </si>
  <si>
    <t>Sakuma Exports Limited</t>
  </si>
  <si>
    <t>SHUBHAM ASHOKBHAI PATEL</t>
  </si>
  <si>
    <t>TOPGAIN FINANCE PRIVATE LIMITED</t>
  </si>
  <si>
    <t>117.5-120.5</t>
  </si>
  <si>
    <t>128-135</t>
  </si>
  <si>
    <t>462-474</t>
  </si>
  <si>
    <t>500-530</t>
  </si>
  <si>
    <t>3320-3420</t>
  </si>
  <si>
    <t>3670-3900</t>
  </si>
  <si>
    <t>5280-5450</t>
  </si>
  <si>
    <t>5800-6000</t>
  </si>
  <si>
    <t>PGEL</t>
  </si>
  <si>
    <t>3190-3230</t>
  </si>
  <si>
    <t>DHYAANITR</t>
  </si>
  <si>
    <t>820-840</t>
  </si>
  <si>
    <t>900-950</t>
  </si>
  <si>
    <t>LALPATHLAB JULY FUT</t>
  </si>
  <si>
    <t>CHINTAN NAYAN BHAI RAJYAGURU</t>
  </si>
  <si>
    <t>NK SECURITIES RESEARCH PRIVATE LIMITED</t>
  </si>
  <si>
    <t>KAMOPAINTS</t>
  </si>
  <si>
    <t>Kamdhenu Ventures Limited</t>
  </si>
  <si>
    <t>Kshitij Polyline Limited</t>
  </si>
  <si>
    <t>TRU</t>
  </si>
  <si>
    <t>TruCap Finance Limited</t>
  </si>
  <si>
    <t>IND SWIFT LABORATORIES LIMITED</t>
  </si>
  <si>
    <t>1525-1575</t>
  </si>
  <si>
    <t>1680-1780</t>
  </si>
  <si>
    <t>9225-9425</t>
  </si>
  <si>
    <t>10000-10400</t>
  </si>
  <si>
    <t>IBREALEST</t>
  </si>
  <si>
    <t>159-170</t>
  </si>
  <si>
    <t>TCS JULY FUT</t>
  </si>
  <si>
    <t>4000-4080</t>
  </si>
  <si>
    <t>1520-1560</t>
  </si>
  <si>
    <t>1650-1740</t>
  </si>
  <si>
    <t>MANSI SHARE AND STOCK ADVISORS PVT LTD</t>
  </si>
  <si>
    <t>HILTON</t>
  </si>
  <si>
    <t>Hilton Metal Forging Limi</t>
  </si>
  <si>
    <t>RAJ RATAN COMMODITIES PRIVATE LIMITED</t>
  </si>
  <si>
    <t>WINNY</t>
  </si>
  <si>
    <t>Winny Immigra &amp; Edu Ser L</t>
  </si>
  <si>
    <t>60-30</t>
  </si>
  <si>
    <t>NIFTY 24800 CE 25-JULY</t>
  </si>
  <si>
    <t>JAI VINAYAK SECURITIES</t>
  </si>
  <si>
    <t>ADSL</t>
  </si>
  <si>
    <t>Allied Digital Services L</t>
  </si>
  <si>
    <t>QE SECURITIES LLP</t>
  </si>
  <si>
    <t>MEDIORG</t>
  </si>
  <si>
    <t>Medicamen Organics Ltd</t>
  </si>
  <si>
    <t>SETU SECURITIES PVT LTD</t>
  </si>
  <si>
    <t>RAJASTHAN GLOBAL SECURITIES PVT LTD</t>
  </si>
  <si>
    <t>MITTAL PUNEET</t>
  </si>
  <si>
    <t>RIIL</t>
  </si>
  <si>
    <t>Reliance Indl Infra Ltd</t>
  </si>
  <si>
    <t>YUGA STOCKS AND COMMODITIES PRIVATE LIMITED  .</t>
  </si>
  <si>
    <t>NIFTY JULY FUT</t>
  </si>
  <si>
    <t>24120-24140</t>
  </si>
  <si>
    <t>23900-23700</t>
  </si>
  <si>
    <t>550-580</t>
  </si>
  <si>
    <t>3035-3115</t>
  </si>
  <si>
    <t>3300-3500</t>
  </si>
  <si>
    <t>BANKNIFTY 52200 PE 3-JULY</t>
  </si>
  <si>
    <t>300-380</t>
  </si>
  <si>
    <t>Loss of Rs.55/-</t>
  </si>
  <si>
    <t>SYNGENE JULY FUT</t>
  </si>
  <si>
    <t>728-738</t>
  </si>
  <si>
    <t>715-717</t>
  </si>
  <si>
    <t>2875-2910</t>
  </si>
  <si>
    <t>Profit of Rs.56.5/-</t>
  </si>
  <si>
    <t>ALFL</t>
  </si>
  <si>
    <t>AMRAAGRI</t>
  </si>
  <si>
    <t>AVANCE</t>
  </si>
  <si>
    <t>CONFINT</t>
  </si>
  <si>
    <t>LAXMAN HARKISHAN NARANG</t>
  </si>
  <si>
    <t>GUJCOTEX</t>
  </si>
  <si>
    <t>SW CAPITAL PRIVATE LIMITED</t>
  </si>
  <si>
    <t>SAUMIL ARVINDBHAI BHAVNAGARI</t>
  </si>
  <si>
    <t>MIHIKA</t>
  </si>
  <si>
    <t>VAKANDA SERVICES PRIVATE LIMITED</t>
  </si>
  <si>
    <t>SANJEEV HARBANSLAL BHATIA</t>
  </si>
  <si>
    <t>FLYONTRIP SERVICES PRIVATE LIMITED .</t>
  </si>
  <si>
    <t>SHREESEC</t>
  </si>
  <si>
    <t>SVS</t>
  </si>
  <si>
    <t>YELLOWSTONE VENTURES LLP</t>
  </si>
  <si>
    <t>TITANIN</t>
  </si>
  <si>
    <t>KOTVAK LOGISTICS LLP</t>
  </si>
  <si>
    <t>AAKRAYA RESEARCH LLP</t>
  </si>
  <si>
    <t>ATULAUTO</t>
  </si>
  <si>
    <t>Atul Auto Limited</t>
  </si>
  <si>
    <t>BURNPUR</t>
  </si>
  <si>
    <t>KRISHCA</t>
  </si>
  <si>
    <t>Krishca Strapping Sltn L</t>
  </si>
  <si>
    <t>Mahanagar Gas Ltd.</t>
  </si>
  <si>
    <t>JAINAM BROKING LIMITED</t>
  </si>
  <si>
    <t>ORIENTALTL</t>
  </si>
  <si>
    <t>Oriental Trimex Limited</t>
  </si>
  <si>
    <t>Orient Cement Ltd.</t>
  </si>
  <si>
    <t>ROTO</t>
  </si>
  <si>
    <t>Roto Pumps Limited</t>
  </si>
  <si>
    <t>SYLVANPLY</t>
  </si>
  <si>
    <t>Sylvan Plyboard (India) L</t>
  </si>
  <si>
    <t>VERANDA</t>
  </si>
  <si>
    <t>Veranda Learning Sol Ltd</t>
  </si>
  <si>
    <t>VISAMAN</t>
  </si>
  <si>
    <t>Visaman Global Sales Ltd</t>
  </si>
  <si>
    <t>VISHAL BIPINKUMAR DOSHI</t>
  </si>
  <si>
    <t>BLUEPEBBLE</t>
  </si>
  <si>
    <t>Blue Pebble Limited</t>
  </si>
  <si>
    <t>STCI PRIMARY DEALER LIMITED</t>
  </si>
  <si>
    <t>ALPHA ALTERNATIVES FINANCIAL SERVICES PRIVATE LIMITED</t>
  </si>
  <si>
    <t>AL MALAKI FOODSTUFF TRADING LLC</t>
  </si>
  <si>
    <t>207-215</t>
  </si>
  <si>
    <t>230-245</t>
  </si>
  <si>
    <t>249-257</t>
  </si>
  <si>
    <t>280-300</t>
  </si>
  <si>
    <t>Loss of Rs.38/-</t>
  </si>
  <si>
    <t>TIMETECHNO</t>
  </si>
  <si>
    <t>320-330</t>
  </si>
  <si>
    <t>FINNIFTY 23500 CE 02-JULY</t>
  </si>
  <si>
    <t>Profit of Rs.29/-</t>
  </si>
  <si>
    <t>Profit of Rs.10.5/-</t>
  </si>
  <si>
    <t>Profit of Rs.22/-</t>
  </si>
  <si>
    <t>Loss of Rs.14.5/-</t>
  </si>
  <si>
    <t>7SEASL</t>
  </si>
  <si>
    <t>GANGAVARAPU PRASANTH</t>
  </si>
  <si>
    <t>AAPLUSTRAD</t>
  </si>
  <si>
    <t>ANKIT MAHENDRABHAI PARLESHA</t>
  </si>
  <si>
    <t>SHOBHABEN MANSUKHBHAI BHUT</t>
  </si>
  <si>
    <t>MANSUKHBHAI GORDHANBHAI BHUT</t>
  </si>
  <si>
    <t>KULDIP BHARWAD</t>
  </si>
  <si>
    <t>AMITA VISHNUBHAI MEVADA</t>
  </si>
  <si>
    <t>MAHADEV MANUBHAI MAKVANA</t>
  </si>
  <si>
    <t>PRITHVI FINMART PRIVATE LIMITED</t>
  </si>
  <si>
    <t>SUMANCHEPURI</t>
  </si>
  <si>
    <t>YUGA STOCKS AND COMMODITIES PRIVATE LIMITED .</t>
  </si>
  <si>
    <t>ARISE</t>
  </si>
  <si>
    <t>AMRITA JAIN</t>
  </si>
  <si>
    <t>PIYUSH PALIWAL</t>
  </si>
  <si>
    <t>ASCENSIVE</t>
  </si>
  <si>
    <t>SHRUTI SHAILESHBHAI SHAH</t>
  </si>
  <si>
    <t>ASPIRA</t>
  </si>
  <si>
    <t>RAJESH PREMJI BHANUSHALI</t>
  </si>
  <si>
    <t>SOCRADAMUS CAPITAL PRIVATE LIMITED .</t>
  </si>
  <si>
    <t>GREEN PEAKS ENTERPRISES LLP</t>
  </si>
  <si>
    <t>CASPIAN</t>
  </si>
  <si>
    <t>DHARMENDAR REDDY NEVURU</t>
  </si>
  <si>
    <t>CGVAK</t>
  </si>
  <si>
    <t>FEENOOR ENTERPRISE</t>
  </si>
  <si>
    <t>KAMATCHI VELUSAMY KAMARAJ</t>
  </si>
  <si>
    <t>HIREN PARAMANANDDAS SHAH</t>
  </si>
  <si>
    <t>DGL</t>
  </si>
  <si>
    <t>ANISHA JANAK MIRCHANDANI</t>
  </si>
  <si>
    <t>MOHAMMAD SHAMI</t>
  </si>
  <si>
    <t>SHIV SHAKTI TRADING COMPANY</t>
  </si>
  <si>
    <t>ASODARIYA SAMIR RAMJIBHAI</t>
  </si>
  <si>
    <t>JASPREET SINGH</t>
  </si>
  <si>
    <t>GCONNECT</t>
  </si>
  <si>
    <t>VAXFAB ENTERPRISES LIMITED</t>
  </si>
  <si>
    <t>GMPL</t>
  </si>
  <si>
    <t>CREDENT GLOBAL FINANCE LIMITED</t>
  </si>
  <si>
    <t>CREDENT INVESTMENT PRIVATE LIMITED</t>
  </si>
  <si>
    <t>GOEL</t>
  </si>
  <si>
    <t>FUSIONCHARTS TECHNOLOGIES LLP</t>
  </si>
  <si>
    <t>INNOVATUS</t>
  </si>
  <si>
    <t>JALPA KINCHIT MEHTA</t>
  </si>
  <si>
    <t>JANUSCORP</t>
  </si>
  <si>
    <t>DEEPAK MAHAVEERCHAND JAIN (HUF)</t>
  </si>
  <si>
    <t>DEEPAK JAIN</t>
  </si>
  <si>
    <t>KAMDHENU</t>
  </si>
  <si>
    <t>KHOOBSURAT</t>
  </si>
  <si>
    <t>CHANDAN CHAURASIYA</t>
  </si>
  <si>
    <t>AVANTIKA COMMOSALES LLP</t>
  </si>
  <si>
    <t>DEALMONEY COMMODITIES PRIVATE LIMITED</t>
  </si>
  <si>
    <t>VISAGAR FINANCIAL SERVICES LIMITED</t>
  </si>
  <si>
    <t>MARBU</t>
  </si>
  <si>
    <t>SUNDERDEVI GOVIND MAHESHWARI</t>
  </si>
  <si>
    <t>MINID</t>
  </si>
  <si>
    <t>SVASTI COMMERCIAL LLP</t>
  </si>
  <si>
    <t>PGIL</t>
  </si>
  <si>
    <t>LTS INVESTMENT FUND LTD</t>
  </si>
  <si>
    <t>F3 ADVISORS PRIVATE LIMITED</t>
  </si>
  <si>
    <t>MANSI SHARE &amp; STOCK ADVISORS PRIVATE LIMITED</t>
  </si>
  <si>
    <t>RELICAB</t>
  </si>
  <si>
    <t>SWAPNIL JAIN</t>
  </si>
  <si>
    <t>MENTAX IMPEX PRIVATE LIMITED</t>
  </si>
  <si>
    <t>REMLIFE</t>
  </si>
  <si>
    <t>NISHCHAYA TRADINGS PRIVATE LIMITED</t>
  </si>
  <si>
    <t>NK SECURITIES RESEARCH PVT. LTD.</t>
  </si>
  <si>
    <t>RUDRAECO</t>
  </si>
  <si>
    <t>GHALLA BHANSALI STOCK BROKERS PRIVATE LIMITED</t>
  </si>
  <si>
    <t>DPG TEXTILE LIMITED</t>
  </si>
  <si>
    <t>NIMIT JAYENDRA SHAH</t>
  </si>
  <si>
    <t>MOOLCHAND KIRAN KUMAR JAIN</t>
  </si>
  <si>
    <t>SETU SECURITIES PVT. LTD.</t>
  </si>
  <si>
    <t>SHARIKA</t>
  </si>
  <si>
    <t>VIPUL D SHAH HUF</t>
  </si>
  <si>
    <t>HARPREET SINGH GREWAL</t>
  </si>
  <si>
    <t>STANCAP</t>
  </si>
  <si>
    <t>FLASH MERCHANDISE PRIVATE LIMITED</t>
  </si>
  <si>
    <t>BHAIJEE PORTFOLIO PRIVATE LIMITED</t>
  </si>
  <si>
    <t>JAGDISH PRASAD VERMA</t>
  </si>
  <si>
    <t>CTIL MEDIA PRIVATE LIMITED</t>
  </si>
  <si>
    <t>SAURABHTRIPATHI</t>
  </si>
  <si>
    <t>SABRIYA FISHERIES LLP</t>
  </si>
  <si>
    <t>YASHINNO</t>
  </si>
  <si>
    <t>ASHOKKUMAR RAJESHBHAI SOLANKI</t>
  </si>
  <si>
    <t>Archean Chemical Ind Ltd</t>
  </si>
  <si>
    <t>AHIMSA</t>
  </si>
  <si>
    <t>Ahimsa Industries Ltd.</t>
  </si>
  <si>
    <t>RCSPL SHARE BROKING PRIVATE LIMITED</t>
  </si>
  <si>
    <t>AKIKO</t>
  </si>
  <si>
    <t>Akiko Global Services L</t>
  </si>
  <si>
    <t>Angel One Limited</t>
  </si>
  <si>
    <t>ANTGRAPHIC</t>
  </si>
  <si>
    <t>Antarctica Graphics Ltd</t>
  </si>
  <si>
    <t>SHRISHTI AGRAWAL</t>
  </si>
  <si>
    <t>DCXINDIA</t>
  </si>
  <si>
    <t>DCX Systems Limited</t>
  </si>
  <si>
    <t>DENORA</t>
  </si>
  <si>
    <t>De Nora India Limited</t>
  </si>
  <si>
    <t>DHANI</t>
  </si>
  <si>
    <t>Dhani Services Limited</t>
  </si>
  <si>
    <t>DPEL</t>
  </si>
  <si>
    <t>Divine Power Energy Ltd</t>
  </si>
  <si>
    <t>DURLAX</t>
  </si>
  <si>
    <t>Durlax Top Surface Ltd</t>
  </si>
  <si>
    <t>EVERMORE SHARE BROKING PRIVATE LIMITED</t>
  </si>
  <si>
    <t>ENFUSE</t>
  </si>
  <si>
    <t>Enfuse Solutions Limited</t>
  </si>
  <si>
    <t>CINCO STOCK VISION LLP</t>
  </si>
  <si>
    <t>EPL Limited</t>
  </si>
  <si>
    <t>FELIX</t>
  </si>
  <si>
    <t>Felix Industries Ltd.</t>
  </si>
  <si>
    <t>SRESTHA FINVEST LIMITED</t>
  </si>
  <si>
    <t>GENUSPAPER</t>
  </si>
  <si>
    <t>Genus P&amp;B Limited</t>
  </si>
  <si>
    <t>GICL</t>
  </si>
  <si>
    <t>Globe Intl Carriers Ltd</t>
  </si>
  <si>
    <t>NARESH RAMJI BHOLA</t>
  </si>
  <si>
    <t>GLOBE</t>
  </si>
  <si>
    <t>Globe Textiles (I) Ltd.</t>
  </si>
  <si>
    <t>CITADEL SECURITIES INDIA MARKETS PRIVATE LIMITED</t>
  </si>
  <si>
    <t>GMBREW</t>
  </si>
  <si>
    <t>GM Breweries Ltd.</t>
  </si>
  <si>
    <t>ELAN VENTURES PRIVATE LIMITED</t>
  </si>
  <si>
    <t>PREETAL JIGNESH KENIA</t>
  </si>
  <si>
    <t>INFOLLION</t>
  </si>
  <si>
    <t>Infollion Research Ser L</t>
  </si>
  <si>
    <t>CRONY VYAPAR PVT LTD</t>
  </si>
  <si>
    <t>IOLCP</t>
  </si>
  <si>
    <t>IOL Chem and Pharma Ltd</t>
  </si>
  <si>
    <t>JAICORPLTD</t>
  </si>
  <si>
    <t>Jai Corp Limited</t>
  </si>
  <si>
    <t>JK Paper Limited</t>
  </si>
  <si>
    <t>KSHITIJPOL</t>
  </si>
  <si>
    <t>RAMESH LAL</t>
  </si>
  <si>
    <t>KTL</t>
  </si>
  <si>
    <t>Kalahridhaan Trendz Ltd</t>
  </si>
  <si>
    <t>ASHWIN STOCKS AND INVESTMENT PRIVATE LIMITED</t>
  </si>
  <si>
    <t>MEGASOFT</t>
  </si>
  <si>
    <t>Megasoft Limited</t>
  </si>
  <si>
    <t>A.T. TRADE OVERSEAS PRIVATE LIMITED</t>
  </si>
  <si>
    <t>MGEL</t>
  </si>
  <si>
    <t>Mangalam Global Ent Ltd</t>
  </si>
  <si>
    <t>CHARULATA SHARAD RANADE</t>
  </si>
  <si>
    <t>SHARAD ANANT RANADE</t>
  </si>
  <si>
    <t>MHHL</t>
  </si>
  <si>
    <t>Mohini Health&amp;Hygiene Ltd</t>
  </si>
  <si>
    <t>VEDANT KOTTON PRIVATE LIMITED</t>
  </si>
  <si>
    <t>PATEL MEHUL</t>
  </si>
  <si>
    <t>NAHARPOLY</t>
  </si>
  <si>
    <t>Nahar Poly Films Limited</t>
  </si>
  <si>
    <t>ORIENTPPR</t>
  </si>
  <si>
    <t>Orient Paper &amp; Ind Ltd</t>
  </si>
  <si>
    <t>PCCL</t>
  </si>
  <si>
    <t>Petro Carbon and Chemi L</t>
  </si>
  <si>
    <t>HDFC BANK LTD</t>
  </si>
  <si>
    <t>PDMJEPAPER</t>
  </si>
  <si>
    <t>Pudumjee Paper Pro. Ltd</t>
  </si>
  <si>
    <t>House of Pearl Fashions L</t>
  </si>
  <si>
    <t>ABU DHABI INVESTMENT AUTHORITY</t>
  </si>
  <si>
    <t>POCL</t>
  </si>
  <si>
    <t>Pondy Oxides &amp; Chem Ltd</t>
  </si>
  <si>
    <t>PARMAR DEVELOPERS AND PROPERTIES PVT LTS</t>
  </si>
  <si>
    <t>GKK CAPITAL MARKETS PRIVATE LIMITED</t>
  </si>
  <si>
    <t>RACE</t>
  </si>
  <si>
    <t>Race Eco Chain Limited</t>
  </si>
  <si>
    <t>ANKIT MITTAL</t>
  </si>
  <si>
    <t>RANEHOLDIN</t>
  </si>
  <si>
    <t>Rane Holdings Limited</t>
  </si>
  <si>
    <t>REFEX</t>
  </si>
  <si>
    <t>Refex Industries Limited</t>
  </si>
  <si>
    <t>RULKA</t>
  </si>
  <si>
    <t>Rulka Electricals Limited</t>
  </si>
  <si>
    <t>SUMICKSHA BANSAL</t>
  </si>
  <si>
    <t>SUNDARAM</t>
  </si>
  <si>
    <t>Sundaram Multi Pap Ltd</t>
  </si>
  <si>
    <t>DHEERAJ TUKARAM BAVISKAR</t>
  </si>
  <si>
    <t>AAINA ENGINEERING PVT LTD</t>
  </si>
  <si>
    <t>HJS SECURITIES PRIVATE LIMITED</t>
  </si>
  <si>
    <t>MAHEBUB NURMAHAMMAD RAYMA</t>
  </si>
  <si>
    <t>BHUMIKA ATITKUMAR PANDYA</t>
  </si>
  <si>
    <t>WHEELS</t>
  </si>
  <si>
    <t>Wheels India Ltd</t>
  </si>
  <si>
    <t>ERISKA INVESTMENT FUND LTD</t>
  </si>
  <si>
    <t>SHREEYANSH EDUTRADE LLP</t>
  </si>
  <si>
    <t>WSTCSTPAPR</t>
  </si>
  <si>
    <t>West Coast Paper Mills</t>
  </si>
  <si>
    <t>ACLGATI</t>
  </si>
  <si>
    <t>Allcargo Gati Limited</t>
  </si>
  <si>
    <t>MACQUARIE BANK LIMITED</t>
  </si>
  <si>
    <t>DEVENKUMAR MANILAL GANDHI</t>
  </si>
  <si>
    <t>AJOONI</t>
  </si>
  <si>
    <t>Ajooni Biotech Limited</t>
  </si>
  <si>
    <t>BHUMIKABEN SUNILBHAI PATEL</t>
  </si>
  <si>
    <t>ZINNIA GLOBAL FUND PCC- CELL DEWCAP FUND</t>
  </si>
  <si>
    <t>AZH CONSULTANTS LLP</t>
  </si>
  <si>
    <t>DHARMAJ</t>
  </si>
  <si>
    <t>Dharmaj Crop Guard Ltd</t>
  </si>
  <si>
    <t>ANTARA INDIA EVERGREEN FUND LTD</t>
  </si>
  <si>
    <t>NAVI FINSERV PRIVATE LIMITED</t>
  </si>
  <si>
    <t>ALPHA ALTERNATIVES MSAR LLP</t>
  </si>
  <si>
    <t>GAURAV AGRAWAL</t>
  </si>
  <si>
    <t>GPECO</t>
  </si>
  <si>
    <t>GP Eco Solutions India L</t>
  </si>
  <si>
    <t>PLUTUS CAPITAL MANAGEMENT LLP</t>
  </si>
  <si>
    <t>NXT-INFRA</t>
  </si>
  <si>
    <t>Nxt-Infra Trust</t>
  </si>
  <si>
    <t>AMBIT WEALTH PRIVATE LIMITED</t>
  </si>
  <si>
    <t>OCCL</t>
  </si>
  <si>
    <t>Oriental Carbn &amp; Chem Ltd</t>
  </si>
  <si>
    <t>HDFC MUTUAL FUND - HDFC SMALL CAP FUND</t>
  </si>
  <si>
    <t>VALENTIS ADVISORS PRIVATE LIMITED</t>
  </si>
  <si>
    <t>KEYA VIMAL SALOT</t>
  </si>
  <si>
    <t>RILINFRA</t>
  </si>
  <si>
    <t>Rachana Infra Ltd</t>
  </si>
  <si>
    <t>CHANDAN  CHAURASIYA</t>
  </si>
  <si>
    <t>CONTACT CONSULTANCY SERVICES PVT LTD</t>
  </si>
  <si>
    <t>PRABHA RAMESHKUMAR GUPTA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</si>
</sst>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1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40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4" fillId="0" borderId="28" xfId="0" applyFont="1" applyBorder="1" applyAlignment="1">
      <alignment horizontal="center"/>
    </xf>
    <xf numFmtId="0" fontId="38" fillId="41" borderId="28" xfId="0" applyFont="1" applyFill="1" applyBorder="1" applyAlignment="1">
      <alignment horizontal="center" vertical="center"/>
    </xf>
    <xf numFmtId="2" fontId="38" fillId="41" borderId="28" xfId="0" applyNumberFormat="1" applyFont="1" applyFill="1" applyBorder="1" applyAlignment="1">
      <alignment horizontal="center" vertical="center"/>
    </xf>
    <xf numFmtId="166" fontId="37" fillId="41" borderId="28" xfId="0" applyNumberFormat="1" applyFont="1" applyFill="1" applyBorder="1" applyAlignment="1">
      <alignment horizontal="center" vertical="center"/>
    </xf>
    <xf numFmtId="16" fontId="37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/>
    <xf numFmtId="0" fontId="37" fillId="47" borderId="28" xfId="0" applyFont="1" applyFill="1" applyBorder="1"/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37" fillId="46" borderId="28" xfId="0" applyFont="1" applyFill="1" applyBorder="1" applyAlignment="1">
      <alignment horizontal="center" vertical="center"/>
    </xf>
    <xf numFmtId="2" fontId="38" fillId="46" borderId="28" xfId="0" applyNumberFormat="1" applyFont="1" applyFill="1" applyBorder="1" applyAlignment="1">
      <alignment horizontal="center" vertical="center"/>
    </xf>
    <xf numFmtId="166" fontId="37" fillId="46" borderId="28" xfId="0" applyNumberFormat="1" applyFont="1" applyFill="1" applyBorder="1" applyAlignment="1">
      <alignment horizontal="center" vertical="center"/>
    </xf>
    <xf numFmtId="16" fontId="37" fillId="47" borderId="28" xfId="0" applyNumberFormat="1" applyFont="1" applyFill="1" applyBorder="1" applyAlignment="1">
      <alignment horizontal="center" vertical="center"/>
    </xf>
    <xf numFmtId="0" fontId="38" fillId="46" borderId="28" xfId="0" applyFont="1" applyFill="1" applyBorder="1" applyAlignment="1">
      <alignment horizontal="center" vertical="center"/>
    </xf>
    <xf numFmtId="16" fontId="37" fillId="0" borderId="5" xfId="0" applyNumberFormat="1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37" fillId="41" borderId="2" xfId="0" applyFont="1" applyFill="1" applyBorder="1" applyAlignment="1">
      <alignment horizontal="center" vertical="center"/>
    </xf>
    <xf numFmtId="0" fontId="38" fillId="41" borderId="40" xfId="0" applyFont="1" applyFill="1" applyBorder="1" applyAlignment="1">
      <alignment horizontal="center" vertical="center"/>
    </xf>
    <xf numFmtId="2" fontId="38" fillId="41" borderId="2" xfId="0" applyNumberFormat="1" applyFont="1" applyFill="1" applyBorder="1" applyAlignment="1">
      <alignment horizontal="center" vertical="center"/>
    </xf>
    <xf numFmtId="166" fontId="37" fillId="41" borderId="2" xfId="0" applyNumberFormat="1" applyFont="1" applyFill="1" applyBorder="1" applyAlignment="1">
      <alignment horizontal="center" vertical="center"/>
    </xf>
    <xf numFmtId="0" fontId="38" fillId="41" borderId="2" xfId="0" applyFont="1" applyFill="1" applyBorder="1" applyAlignment="1">
      <alignment horizontal="center" vertical="center"/>
    </xf>
    <xf numFmtId="16" fontId="37" fillId="42" borderId="2" xfId="0" applyNumberFormat="1" applyFont="1" applyFill="1" applyBorder="1" applyAlignment="1">
      <alignment horizontal="center" vertical="center"/>
    </xf>
    <xf numFmtId="0" fontId="38" fillId="46" borderId="40" xfId="0" applyFont="1" applyFill="1" applyBorder="1" applyAlignment="1">
      <alignment horizontal="center" vertical="center"/>
    </xf>
    <xf numFmtId="0" fontId="37" fillId="46" borderId="2" xfId="0" applyFont="1" applyFill="1" applyBorder="1" applyAlignment="1">
      <alignment horizontal="center" vertical="center"/>
    </xf>
    <xf numFmtId="2" fontId="38" fillId="46" borderId="2" xfId="0" applyNumberFormat="1" applyFont="1" applyFill="1" applyBorder="1" applyAlignment="1">
      <alignment horizontal="center" vertical="center"/>
    </xf>
    <xf numFmtId="166" fontId="37" fillId="46" borderId="2" xfId="0" applyNumberFormat="1" applyFont="1" applyFill="1" applyBorder="1" applyAlignment="1">
      <alignment horizontal="center" vertical="center"/>
    </xf>
    <xf numFmtId="0" fontId="38" fillId="46" borderId="2" xfId="0" applyFont="1" applyFill="1" applyBorder="1" applyAlignment="1">
      <alignment horizontal="center" vertical="center"/>
    </xf>
    <xf numFmtId="16" fontId="37" fillId="47" borderId="2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38" fillId="0" borderId="40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2" fontId="38" fillId="0" borderId="2" xfId="0" applyNumberFormat="1" applyFont="1" applyFill="1" applyBorder="1" applyAlignment="1">
      <alignment horizontal="center" vertical="center"/>
    </xf>
    <xf numFmtId="166" fontId="37" fillId="0" borderId="2" xfId="0" applyNumberFormat="1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16" fontId="37" fillId="0" borderId="2" xfId="0" applyNumberFormat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306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45476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45476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1" t="s">
        <v>16</v>
      </c>
      <c r="B9" s="333" t="s">
        <v>17</v>
      </c>
      <c r="C9" s="333" t="s">
        <v>18</v>
      </c>
      <c r="D9" s="333" t="s">
        <v>19</v>
      </c>
      <c r="E9" s="26" t="s">
        <v>20</v>
      </c>
      <c r="F9" s="26" t="s">
        <v>21</v>
      </c>
      <c r="G9" s="328" t="s">
        <v>22</v>
      </c>
      <c r="H9" s="329"/>
      <c r="I9" s="330"/>
      <c r="J9" s="328" t="s">
        <v>23</v>
      </c>
      <c r="K9" s="329"/>
      <c r="L9" s="330"/>
      <c r="M9" s="26"/>
      <c r="N9" s="27"/>
      <c r="O9" s="27"/>
      <c r="P9" s="27"/>
    </row>
    <row r="10" spans="1:16" ht="40.200000000000003">
      <c r="A10" s="332"/>
      <c r="B10" s="334"/>
      <c r="C10" s="334"/>
      <c r="D10" s="334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802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45498</v>
      </c>
      <c r="E11" s="204">
        <v>24203.15</v>
      </c>
      <c r="F11" s="204">
        <v>24201.716666666664</v>
      </c>
      <c r="G11" s="203">
        <v>24123.433333333327</v>
      </c>
      <c r="H11" s="203">
        <v>24043.716666666664</v>
      </c>
      <c r="I11" s="203">
        <v>23965.433333333327</v>
      </c>
      <c r="J11" s="203">
        <v>24281.433333333327</v>
      </c>
      <c r="K11" s="203">
        <v>24359.71666666666</v>
      </c>
      <c r="L11" s="203">
        <v>24439.433333333327</v>
      </c>
      <c r="M11" s="202">
        <v>24280</v>
      </c>
      <c r="N11" s="202">
        <v>24122</v>
      </c>
      <c r="O11" s="202">
        <v>16054275</v>
      </c>
      <c r="P11" s="205">
        <v>3.5474237421101078E-3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45504</v>
      </c>
      <c r="E12" s="204">
        <v>52368.5</v>
      </c>
      <c r="F12" s="204">
        <v>52492.516666666663</v>
      </c>
      <c r="G12" s="203">
        <v>52060.183333333327</v>
      </c>
      <c r="H12" s="203">
        <v>51751.866666666661</v>
      </c>
      <c r="I12" s="203">
        <v>51319.533333333326</v>
      </c>
      <c r="J12" s="203">
        <v>52800.833333333328</v>
      </c>
      <c r="K12" s="203">
        <v>53233.166666666672</v>
      </c>
      <c r="L12" s="203">
        <v>53541.48333333333</v>
      </c>
      <c r="M12" s="202">
        <v>52924.85</v>
      </c>
      <c r="N12" s="202">
        <v>52184.2</v>
      </c>
      <c r="O12" s="202">
        <v>2766930</v>
      </c>
      <c r="P12" s="205">
        <v>-2.4640179355125264E-2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45503</v>
      </c>
      <c r="E13" s="217">
        <v>23594.1</v>
      </c>
      <c r="F13" s="217">
        <v>23616.383333333331</v>
      </c>
      <c r="G13" s="219">
        <v>23457.766666666663</v>
      </c>
      <c r="H13" s="219">
        <v>23321.433333333331</v>
      </c>
      <c r="I13" s="219">
        <v>23162.816666666662</v>
      </c>
      <c r="J13" s="219">
        <v>23752.716666666664</v>
      </c>
      <c r="K13" s="219">
        <v>23911.333333333332</v>
      </c>
      <c r="L13" s="219">
        <v>24047.666666666664</v>
      </c>
      <c r="M13" s="220">
        <v>23775</v>
      </c>
      <c r="N13" s="220">
        <v>23480.05</v>
      </c>
      <c r="O13" s="220">
        <v>116525</v>
      </c>
      <c r="P13" s="221">
        <v>-4.4877049180327866E-2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45502</v>
      </c>
      <c r="E14" s="217">
        <v>12217.6</v>
      </c>
      <c r="F14" s="217">
        <v>12234.916666666666</v>
      </c>
      <c r="G14" s="219">
        <v>12122.683333333332</v>
      </c>
      <c r="H14" s="219">
        <v>12027.766666666666</v>
      </c>
      <c r="I14" s="219">
        <v>11915.533333333333</v>
      </c>
      <c r="J14" s="219">
        <v>12329.833333333332</v>
      </c>
      <c r="K14" s="219">
        <v>12442.066666666666</v>
      </c>
      <c r="L14" s="219">
        <v>12536.983333333332</v>
      </c>
      <c r="M14" s="220">
        <v>12347.15</v>
      </c>
      <c r="N14" s="220">
        <v>12140</v>
      </c>
      <c r="O14" s="220">
        <v>2039750</v>
      </c>
      <c r="P14" s="221">
        <v>2.0921444480592608E-2</v>
      </c>
    </row>
    <row r="15" spans="1:16" ht="12.75" customHeight="1">
      <c r="A15" s="213">
        <v>5</v>
      </c>
      <c r="B15" s="279" t="s">
        <v>34</v>
      </c>
      <c r="C15" s="217" t="s">
        <v>856</v>
      </c>
      <c r="D15" s="218">
        <v>45499</v>
      </c>
      <c r="E15" s="217">
        <v>71909.25</v>
      </c>
      <c r="F15" s="217">
        <v>71944.416666666672</v>
      </c>
      <c r="G15" s="219">
        <v>71384.833333333343</v>
      </c>
      <c r="H15" s="219">
        <v>70860.416666666672</v>
      </c>
      <c r="I15" s="219">
        <v>70300.833333333343</v>
      </c>
      <c r="J15" s="219">
        <v>72468.833333333343</v>
      </c>
      <c r="K15" s="219">
        <v>73028.416666666686</v>
      </c>
      <c r="L15" s="219">
        <v>73552.833333333343</v>
      </c>
      <c r="M15" s="220">
        <v>72504</v>
      </c>
      <c r="N15" s="220">
        <v>71420</v>
      </c>
      <c r="O15" s="220">
        <v>7350</v>
      </c>
      <c r="P15" s="221">
        <v>-2.2606382978723406E-2</v>
      </c>
    </row>
    <row r="16" spans="1:16" ht="12.75" customHeight="1">
      <c r="A16" s="213">
        <v>6</v>
      </c>
      <c r="B16" s="225" t="s">
        <v>841</v>
      </c>
      <c r="C16" s="222" t="s">
        <v>39</v>
      </c>
      <c r="D16" s="218">
        <v>45498</v>
      </c>
      <c r="E16" s="217">
        <v>713.9</v>
      </c>
      <c r="F16" s="217">
        <v>715.2833333333333</v>
      </c>
      <c r="G16" s="219">
        <v>704.91666666666663</v>
      </c>
      <c r="H16" s="219">
        <v>695.93333333333328</v>
      </c>
      <c r="I16" s="219">
        <v>685.56666666666661</v>
      </c>
      <c r="J16" s="219">
        <v>724.26666666666665</v>
      </c>
      <c r="K16" s="219">
        <v>734.63333333333344</v>
      </c>
      <c r="L16" s="219">
        <v>743.61666666666667</v>
      </c>
      <c r="M16" s="220">
        <v>725.65</v>
      </c>
      <c r="N16" s="220">
        <v>706.3</v>
      </c>
      <c r="O16" s="220">
        <v>12661000</v>
      </c>
      <c r="P16" s="221">
        <v>1.5316760224538893E-2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45498</v>
      </c>
      <c r="E17" s="217">
        <v>8557.9500000000007</v>
      </c>
      <c r="F17" s="217">
        <v>8578.0833333333339</v>
      </c>
      <c r="G17" s="219">
        <v>8436.2666666666682</v>
      </c>
      <c r="H17" s="219">
        <v>8314.5833333333339</v>
      </c>
      <c r="I17" s="219">
        <v>8172.7666666666682</v>
      </c>
      <c r="J17" s="219">
        <v>8699.7666666666682</v>
      </c>
      <c r="K17" s="219">
        <v>8841.5833333333339</v>
      </c>
      <c r="L17" s="219">
        <v>8963.2666666666682</v>
      </c>
      <c r="M17" s="220">
        <v>8719.9</v>
      </c>
      <c r="N17" s="220">
        <v>8456.4</v>
      </c>
      <c r="O17" s="220">
        <v>1477000</v>
      </c>
      <c r="P17" s="221">
        <v>2.8857579358343237E-3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45498</v>
      </c>
      <c r="E18" s="217">
        <v>27378.7</v>
      </c>
      <c r="F18" s="217">
        <v>27533.483333333337</v>
      </c>
      <c r="G18" s="219">
        <v>27181.566666666673</v>
      </c>
      <c r="H18" s="219">
        <v>26984.433333333334</v>
      </c>
      <c r="I18" s="219">
        <v>26632.51666666667</v>
      </c>
      <c r="J18" s="219">
        <v>27730.616666666676</v>
      </c>
      <c r="K18" s="219">
        <v>28082.53333333334</v>
      </c>
      <c r="L18" s="219">
        <v>28279.666666666679</v>
      </c>
      <c r="M18" s="220">
        <v>27885.4</v>
      </c>
      <c r="N18" s="220">
        <v>27336.35</v>
      </c>
      <c r="O18" s="220">
        <v>160320</v>
      </c>
      <c r="P18" s="221">
        <v>1.2376862844152564E-2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45498</v>
      </c>
      <c r="E19" s="217">
        <v>238.15</v>
      </c>
      <c r="F19" s="217">
        <v>239.25</v>
      </c>
      <c r="G19" s="219">
        <v>234.6</v>
      </c>
      <c r="H19" s="219">
        <v>231.04999999999998</v>
      </c>
      <c r="I19" s="219">
        <v>226.39999999999998</v>
      </c>
      <c r="J19" s="219">
        <v>242.8</v>
      </c>
      <c r="K19" s="219">
        <v>247.45</v>
      </c>
      <c r="L19" s="219">
        <v>251.00000000000003</v>
      </c>
      <c r="M19" s="220">
        <v>243.9</v>
      </c>
      <c r="N19" s="220">
        <v>235.7</v>
      </c>
      <c r="O19" s="220">
        <v>64405800</v>
      </c>
      <c r="P19" s="221">
        <v>1.8792175621423081E-2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45498</v>
      </c>
      <c r="E20" s="217">
        <v>331.8</v>
      </c>
      <c r="F20" s="217">
        <v>328.11666666666662</v>
      </c>
      <c r="G20" s="219">
        <v>322.98333333333323</v>
      </c>
      <c r="H20" s="219">
        <v>314.16666666666663</v>
      </c>
      <c r="I20" s="219">
        <v>309.03333333333325</v>
      </c>
      <c r="J20" s="219">
        <v>336.93333333333322</v>
      </c>
      <c r="K20" s="219">
        <v>342.06666666666655</v>
      </c>
      <c r="L20" s="219">
        <v>350.88333333333321</v>
      </c>
      <c r="M20" s="220">
        <v>333.25</v>
      </c>
      <c r="N20" s="220">
        <v>319.3</v>
      </c>
      <c r="O20" s="220">
        <v>44129800</v>
      </c>
      <c r="P20" s="221">
        <v>0.11922189251566107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45498</v>
      </c>
      <c r="E21" s="217">
        <v>2782.1</v>
      </c>
      <c r="F21" s="217">
        <v>2788.1166666666668</v>
      </c>
      <c r="G21" s="219">
        <v>2722.2333333333336</v>
      </c>
      <c r="H21" s="219">
        <v>2662.3666666666668</v>
      </c>
      <c r="I21" s="219">
        <v>2596.4833333333336</v>
      </c>
      <c r="J21" s="219">
        <v>2847.9833333333336</v>
      </c>
      <c r="K21" s="219">
        <v>2913.8666666666668</v>
      </c>
      <c r="L21" s="219">
        <v>2973.7333333333336</v>
      </c>
      <c r="M21" s="220">
        <v>2854</v>
      </c>
      <c r="N21" s="220">
        <v>2728.25</v>
      </c>
      <c r="O21" s="220">
        <v>5138700</v>
      </c>
      <c r="P21" s="221">
        <v>-9.3321668124817729E-4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45498</v>
      </c>
      <c r="E22" s="217">
        <v>3170.65</v>
      </c>
      <c r="F22" s="217">
        <v>3180.5166666666664</v>
      </c>
      <c r="G22" s="219">
        <v>3132.0333333333328</v>
      </c>
      <c r="H22" s="219">
        <v>3093.4166666666665</v>
      </c>
      <c r="I22" s="219">
        <v>3044.9333333333329</v>
      </c>
      <c r="J22" s="219">
        <v>3219.1333333333328</v>
      </c>
      <c r="K22" s="219">
        <v>3267.6166666666663</v>
      </c>
      <c r="L22" s="219">
        <v>3306.2333333333327</v>
      </c>
      <c r="M22" s="220">
        <v>3229</v>
      </c>
      <c r="N22" s="220">
        <v>3141.9</v>
      </c>
      <c r="O22" s="220">
        <v>16554000</v>
      </c>
      <c r="P22" s="221">
        <v>1.8438197892250052E-2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45498</v>
      </c>
      <c r="E23" s="217">
        <v>1483.85</v>
      </c>
      <c r="F23" s="217">
        <v>1482.2166666666665</v>
      </c>
      <c r="G23" s="219">
        <v>1465.133333333333</v>
      </c>
      <c r="H23" s="219">
        <v>1446.4166666666665</v>
      </c>
      <c r="I23" s="219">
        <v>1429.333333333333</v>
      </c>
      <c r="J23" s="219">
        <v>1500.9333333333329</v>
      </c>
      <c r="K23" s="219">
        <v>1518.0166666666664</v>
      </c>
      <c r="L23" s="219">
        <v>1536.7333333333329</v>
      </c>
      <c r="M23" s="220">
        <v>1499.3</v>
      </c>
      <c r="N23" s="220">
        <v>1463.5</v>
      </c>
      <c r="O23" s="220">
        <v>29068800</v>
      </c>
      <c r="P23" s="221">
        <v>-4.520424097969919E-3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45498</v>
      </c>
      <c r="E24" s="217">
        <v>4938.3</v>
      </c>
      <c r="F24" s="217">
        <v>4940.7333333333336</v>
      </c>
      <c r="G24" s="219">
        <v>4883.5666666666675</v>
      </c>
      <c r="H24" s="219">
        <v>4828.8333333333339</v>
      </c>
      <c r="I24" s="219">
        <v>4771.6666666666679</v>
      </c>
      <c r="J24" s="219">
        <v>4995.4666666666672</v>
      </c>
      <c r="K24" s="219">
        <v>5052.6333333333332</v>
      </c>
      <c r="L24" s="219">
        <v>5107.3666666666668</v>
      </c>
      <c r="M24" s="220">
        <v>4997.8999999999996</v>
      </c>
      <c r="N24" s="220">
        <v>4886</v>
      </c>
      <c r="O24" s="220">
        <v>1478100</v>
      </c>
      <c r="P24" s="221">
        <v>-1.1488038924178942E-3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45498</v>
      </c>
      <c r="E25" s="217">
        <v>694.45</v>
      </c>
      <c r="F25" s="217">
        <v>695.25</v>
      </c>
      <c r="G25" s="219">
        <v>680.5</v>
      </c>
      <c r="H25" s="219">
        <v>666.55</v>
      </c>
      <c r="I25" s="219">
        <v>651.79999999999995</v>
      </c>
      <c r="J25" s="219">
        <v>709.2</v>
      </c>
      <c r="K25" s="219">
        <v>723.95</v>
      </c>
      <c r="L25" s="219">
        <v>737.90000000000009</v>
      </c>
      <c r="M25" s="220">
        <v>710</v>
      </c>
      <c r="N25" s="220">
        <v>681.3</v>
      </c>
      <c r="O25" s="220">
        <v>36785700</v>
      </c>
      <c r="P25" s="221">
        <v>-9.4515667789545118E-3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45498</v>
      </c>
      <c r="E26" s="217">
        <v>6128.15</v>
      </c>
      <c r="F26" s="217">
        <v>6147.0166666666664</v>
      </c>
      <c r="G26" s="219">
        <v>6094.4333333333325</v>
      </c>
      <c r="H26" s="219">
        <v>6060.7166666666662</v>
      </c>
      <c r="I26" s="219">
        <v>6008.1333333333323</v>
      </c>
      <c r="J26" s="219">
        <v>6180.7333333333327</v>
      </c>
      <c r="K26" s="219">
        <v>6233.3166666666666</v>
      </c>
      <c r="L26" s="219">
        <v>6267.0333333333328</v>
      </c>
      <c r="M26" s="220">
        <v>6199.6</v>
      </c>
      <c r="N26" s="220">
        <v>6113.3</v>
      </c>
      <c r="O26" s="220">
        <v>2125125</v>
      </c>
      <c r="P26" s="221">
        <v>2.0774542179525669E-2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45498</v>
      </c>
      <c r="E27" s="217">
        <v>531.85</v>
      </c>
      <c r="F27" s="217">
        <v>536.26666666666677</v>
      </c>
      <c r="G27" s="219">
        <v>525.68333333333351</v>
      </c>
      <c r="H27" s="219">
        <v>519.51666666666677</v>
      </c>
      <c r="I27" s="219">
        <v>508.93333333333351</v>
      </c>
      <c r="J27" s="219">
        <v>542.43333333333351</v>
      </c>
      <c r="K27" s="219">
        <v>553.01666666666677</v>
      </c>
      <c r="L27" s="219">
        <v>559.18333333333351</v>
      </c>
      <c r="M27" s="220">
        <v>546.85</v>
      </c>
      <c r="N27" s="220">
        <v>530.1</v>
      </c>
      <c r="O27" s="220">
        <v>14893700</v>
      </c>
      <c r="P27" s="221">
        <v>-1.4732343679712101E-2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45498</v>
      </c>
      <c r="E28" s="217">
        <v>236</v>
      </c>
      <c r="F28" s="217">
        <v>237.08333333333334</v>
      </c>
      <c r="G28" s="219">
        <v>233.61666666666667</v>
      </c>
      <c r="H28" s="219">
        <v>231.23333333333332</v>
      </c>
      <c r="I28" s="219">
        <v>227.76666666666665</v>
      </c>
      <c r="J28" s="219">
        <v>239.4666666666667</v>
      </c>
      <c r="K28" s="219">
        <v>242.93333333333334</v>
      </c>
      <c r="L28" s="219">
        <v>245.31666666666672</v>
      </c>
      <c r="M28" s="220">
        <v>240.55</v>
      </c>
      <c r="N28" s="220">
        <v>234.7</v>
      </c>
      <c r="O28" s="220">
        <v>78300000</v>
      </c>
      <c r="P28" s="221">
        <v>7.1387227474435655E-3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45498</v>
      </c>
      <c r="E29" s="217">
        <v>2937.25</v>
      </c>
      <c r="F29" s="217">
        <v>2937.5499999999997</v>
      </c>
      <c r="G29" s="219">
        <v>2921.0499999999993</v>
      </c>
      <c r="H29" s="219">
        <v>2904.8499999999995</v>
      </c>
      <c r="I29" s="219">
        <v>2888.349999999999</v>
      </c>
      <c r="J29" s="219">
        <v>2953.7499999999995</v>
      </c>
      <c r="K29" s="219">
        <v>2970.2500000000005</v>
      </c>
      <c r="L29" s="219">
        <v>2986.45</v>
      </c>
      <c r="M29" s="220">
        <v>2954.05</v>
      </c>
      <c r="N29" s="220">
        <v>2921.35</v>
      </c>
      <c r="O29" s="220">
        <v>12401800</v>
      </c>
      <c r="P29" s="221">
        <v>2.4908267495289411E-2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45498</v>
      </c>
      <c r="E30" s="217">
        <v>2401.65</v>
      </c>
      <c r="F30" s="217">
        <v>2406.9666666666667</v>
      </c>
      <c r="G30" s="219">
        <v>2376.1333333333332</v>
      </c>
      <c r="H30" s="219">
        <v>2350.6166666666663</v>
      </c>
      <c r="I30" s="219">
        <v>2319.7833333333328</v>
      </c>
      <c r="J30" s="219">
        <v>2432.4833333333336</v>
      </c>
      <c r="K30" s="219">
        <v>2463.3166666666666</v>
      </c>
      <c r="L30" s="219">
        <v>2488.8333333333339</v>
      </c>
      <c r="M30" s="220">
        <v>2437.8000000000002</v>
      </c>
      <c r="N30" s="220">
        <v>2381.4499999999998</v>
      </c>
      <c r="O30" s="220">
        <v>2927926</v>
      </c>
      <c r="P30" s="221">
        <v>0.11627256191408983</v>
      </c>
    </row>
    <row r="31" spans="1:16" ht="12.75" customHeight="1">
      <c r="A31" s="213">
        <v>21</v>
      </c>
      <c r="B31" s="225" t="s">
        <v>841</v>
      </c>
      <c r="C31" s="217" t="s">
        <v>60</v>
      </c>
      <c r="D31" s="218">
        <v>45498</v>
      </c>
      <c r="E31" s="217">
        <v>6587.45</v>
      </c>
      <c r="F31" s="217">
        <v>6626.6333333333323</v>
      </c>
      <c r="G31" s="219">
        <v>6503.116666666665</v>
      </c>
      <c r="H31" s="219">
        <v>6418.7833333333328</v>
      </c>
      <c r="I31" s="219">
        <v>6295.2666666666655</v>
      </c>
      <c r="J31" s="219">
        <v>6710.9666666666644</v>
      </c>
      <c r="K31" s="219">
        <v>6834.4833333333327</v>
      </c>
      <c r="L31" s="219">
        <v>6918.8166666666639</v>
      </c>
      <c r="M31" s="220">
        <v>6750.15</v>
      </c>
      <c r="N31" s="220">
        <v>6542.3</v>
      </c>
      <c r="O31" s="220">
        <v>586500</v>
      </c>
      <c r="P31" s="221">
        <v>5.0134288272157566E-2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45498</v>
      </c>
      <c r="E32" s="217">
        <v>663.75</v>
      </c>
      <c r="F32" s="217">
        <v>664.93333333333328</v>
      </c>
      <c r="G32" s="219">
        <v>657.86666666666656</v>
      </c>
      <c r="H32" s="219">
        <v>651.98333333333323</v>
      </c>
      <c r="I32" s="219">
        <v>644.91666666666652</v>
      </c>
      <c r="J32" s="219">
        <v>670.81666666666661</v>
      </c>
      <c r="K32" s="219">
        <v>677.88333333333344</v>
      </c>
      <c r="L32" s="219">
        <v>683.76666666666665</v>
      </c>
      <c r="M32" s="220">
        <v>672</v>
      </c>
      <c r="N32" s="220">
        <v>659.05</v>
      </c>
      <c r="O32" s="220">
        <v>23844000</v>
      </c>
      <c r="P32" s="221">
        <v>3.958841995116847E-2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45498</v>
      </c>
      <c r="E33" s="217">
        <v>1219.2</v>
      </c>
      <c r="F33" s="217">
        <v>1218.7</v>
      </c>
      <c r="G33" s="219">
        <v>1207.5500000000002</v>
      </c>
      <c r="H33" s="219">
        <v>1195.9000000000001</v>
      </c>
      <c r="I33" s="219">
        <v>1184.7500000000002</v>
      </c>
      <c r="J33" s="219">
        <v>1230.3500000000001</v>
      </c>
      <c r="K33" s="219">
        <v>1241.5000000000002</v>
      </c>
      <c r="L33" s="219">
        <v>1253.1500000000001</v>
      </c>
      <c r="M33" s="220">
        <v>1229.8499999999999</v>
      </c>
      <c r="N33" s="220">
        <v>1207.05</v>
      </c>
      <c r="O33" s="220">
        <v>13113100</v>
      </c>
      <c r="P33" s="221">
        <v>6.4162093710426341E-3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45498</v>
      </c>
      <c r="E34" s="217">
        <v>1256.7</v>
      </c>
      <c r="F34" s="217">
        <v>1256.8666666666668</v>
      </c>
      <c r="G34" s="219">
        <v>1243.8833333333337</v>
      </c>
      <c r="H34" s="219">
        <v>1231.0666666666668</v>
      </c>
      <c r="I34" s="219">
        <v>1218.0833333333337</v>
      </c>
      <c r="J34" s="219">
        <v>1269.6833333333336</v>
      </c>
      <c r="K34" s="219">
        <v>1282.6666666666667</v>
      </c>
      <c r="L34" s="219">
        <v>1295.4833333333336</v>
      </c>
      <c r="M34" s="220">
        <v>1269.8499999999999</v>
      </c>
      <c r="N34" s="220">
        <v>1244.05</v>
      </c>
      <c r="O34" s="220">
        <v>40084375</v>
      </c>
      <c r="P34" s="221">
        <v>-5.6227559008770384E-2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45498</v>
      </c>
      <c r="E35" s="217">
        <v>9459.7000000000007</v>
      </c>
      <c r="F35" s="217">
        <v>9491.15</v>
      </c>
      <c r="G35" s="219">
        <v>9394.2999999999993</v>
      </c>
      <c r="H35" s="219">
        <v>9328.9</v>
      </c>
      <c r="I35" s="219">
        <v>9232.0499999999993</v>
      </c>
      <c r="J35" s="219">
        <v>9556.5499999999993</v>
      </c>
      <c r="K35" s="219">
        <v>9653.4000000000015</v>
      </c>
      <c r="L35" s="219">
        <v>9718.7999999999993</v>
      </c>
      <c r="M35" s="220">
        <v>9588</v>
      </c>
      <c r="N35" s="220">
        <v>9425.75</v>
      </c>
      <c r="O35" s="220">
        <v>2192250</v>
      </c>
      <c r="P35" s="221">
        <v>2.7127696956918967E-2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45498</v>
      </c>
      <c r="E36" s="217">
        <v>1585.35</v>
      </c>
      <c r="F36" s="217">
        <v>1582.9499999999998</v>
      </c>
      <c r="G36" s="219">
        <v>1572.8499999999997</v>
      </c>
      <c r="H36" s="219">
        <v>1560.35</v>
      </c>
      <c r="I36" s="219">
        <v>1550.2499999999998</v>
      </c>
      <c r="J36" s="219">
        <v>1595.4499999999996</v>
      </c>
      <c r="K36" s="219">
        <v>1605.55</v>
      </c>
      <c r="L36" s="219">
        <v>1618.0499999999995</v>
      </c>
      <c r="M36" s="220">
        <v>1593.05</v>
      </c>
      <c r="N36" s="220">
        <v>1570.45</v>
      </c>
      <c r="O36" s="220">
        <v>12994500</v>
      </c>
      <c r="P36" s="221">
        <v>-6.2707911138301532E-3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45498</v>
      </c>
      <c r="E37" s="217">
        <v>7204.5</v>
      </c>
      <c r="F37" s="217">
        <v>7225.75</v>
      </c>
      <c r="G37" s="219">
        <v>7129.75</v>
      </c>
      <c r="H37" s="219">
        <v>7055</v>
      </c>
      <c r="I37" s="219">
        <v>6959</v>
      </c>
      <c r="J37" s="219">
        <v>7300.5</v>
      </c>
      <c r="K37" s="219">
        <v>7396.5</v>
      </c>
      <c r="L37" s="219">
        <v>7471.25</v>
      </c>
      <c r="M37" s="220">
        <v>7321.75</v>
      </c>
      <c r="N37" s="220">
        <v>7151</v>
      </c>
      <c r="O37" s="220">
        <v>8770875</v>
      </c>
      <c r="P37" s="221">
        <v>6.4475021618095485E-2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45498</v>
      </c>
      <c r="E38" s="217">
        <v>3139.25</v>
      </c>
      <c r="F38" s="217">
        <v>3161.4166666666665</v>
      </c>
      <c r="G38" s="219">
        <v>3107.833333333333</v>
      </c>
      <c r="H38" s="219">
        <v>3076.4166666666665</v>
      </c>
      <c r="I38" s="219">
        <v>3022.833333333333</v>
      </c>
      <c r="J38" s="219">
        <v>3192.833333333333</v>
      </c>
      <c r="K38" s="219">
        <v>3246.4166666666661</v>
      </c>
      <c r="L38" s="219">
        <v>3277.833333333333</v>
      </c>
      <c r="M38" s="220">
        <v>3215</v>
      </c>
      <c r="N38" s="220">
        <v>3130</v>
      </c>
      <c r="O38" s="220">
        <v>1995900</v>
      </c>
      <c r="P38" s="221">
        <v>3.0152268958239109E-3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45498</v>
      </c>
      <c r="E39" s="217">
        <v>436.95</v>
      </c>
      <c r="F39" s="217">
        <v>437.16666666666669</v>
      </c>
      <c r="G39" s="219">
        <v>427.93333333333339</v>
      </c>
      <c r="H39" s="219">
        <v>418.91666666666669</v>
      </c>
      <c r="I39" s="219">
        <v>409.68333333333339</v>
      </c>
      <c r="J39" s="219">
        <v>446.18333333333339</v>
      </c>
      <c r="K39" s="219">
        <v>455.41666666666663</v>
      </c>
      <c r="L39" s="219">
        <v>464.43333333333339</v>
      </c>
      <c r="M39" s="220">
        <v>446.4</v>
      </c>
      <c r="N39" s="220">
        <v>428.15</v>
      </c>
      <c r="O39" s="220">
        <v>10177600</v>
      </c>
      <c r="P39" s="221">
        <v>3.9548945906193823E-2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45498</v>
      </c>
      <c r="E40" s="217">
        <v>203.55</v>
      </c>
      <c r="F40" s="217">
        <v>204.51666666666665</v>
      </c>
      <c r="G40" s="219">
        <v>200.83333333333331</v>
      </c>
      <c r="H40" s="219">
        <v>198.11666666666667</v>
      </c>
      <c r="I40" s="219">
        <v>194.43333333333334</v>
      </c>
      <c r="J40" s="219">
        <v>207.23333333333329</v>
      </c>
      <c r="K40" s="219">
        <v>210.91666666666663</v>
      </c>
      <c r="L40" s="219">
        <v>213.63333333333327</v>
      </c>
      <c r="M40" s="220">
        <v>208.2</v>
      </c>
      <c r="N40" s="220">
        <v>201.8</v>
      </c>
      <c r="O40" s="220">
        <v>101894800</v>
      </c>
      <c r="P40" s="221">
        <v>-2.0019745502413339E-3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45498</v>
      </c>
      <c r="E41" s="217">
        <v>266.35000000000002</v>
      </c>
      <c r="F41" s="217">
        <v>268.95000000000005</v>
      </c>
      <c r="G41" s="219">
        <v>263.10000000000008</v>
      </c>
      <c r="H41" s="219">
        <v>259.85000000000002</v>
      </c>
      <c r="I41" s="219">
        <v>254.00000000000006</v>
      </c>
      <c r="J41" s="219">
        <v>272.2000000000001</v>
      </c>
      <c r="K41" s="219">
        <v>278.05</v>
      </c>
      <c r="L41" s="219">
        <v>281.30000000000013</v>
      </c>
      <c r="M41" s="220">
        <v>274.8</v>
      </c>
      <c r="N41" s="220">
        <v>265.7</v>
      </c>
      <c r="O41" s="220">
        <v>159988725</v>
      </c>
      <c r="P41" s="221">
        <v>2.0066764886891329E-2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45498</v>
      </c>
      <c r="E42" s="217">
        <v>1502.5</v>
      </c>
      <c r="F42" s="217">
        <v>1501.6166666666668</v>
      </c>
      <c r="G42" s="219">
        <v>1488.8833333333337</v>
      </c>
      <c r="H42" s="219">
        <v>1475.2666666666669</v>
      </c>
      <c r="I42" s="219">
        <v>1462.5333333333338</v>
      </c>
      <c r="J42" s="219">
        <v>1515.2333333333336</v>
      </c>
      <c r="K42" s="219">
        <v>1527.9666666666667</v>
      </c>
      <c r="L42" s="219">
        <v>1541.5833333333335</v>
      </c>
      <c r="M42" s="220">
        <v>1514.35</v>
      </c>
      <c r="N42" s="220">
        <v>1488</v>
      </c>
      <c r="O42" s="220">
        <v>3775125</v>
      </c>
      <c r="P42" s="221">
        <v>1.5637610976594028E-2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45498</v>
      </c>
      <c r="E43" s="217">
        <v>308</v>
      </c>
      <c r="F43" s="217">
        <v>307.65000000000003</v>
      </c>
      <c r="G43" s="219">
        <v>304.45000000000005</v>
      </c>
      <c r="H43" s="219">
        <v>300.90000000000003</v>
      </c>
      <c r="I43" s="219">
        <v>297.70000000000005</v>
      </c>
      <c r="J43" s="219">
        <v>311.20000000000005</v>
      </c>
      <c r="K43" s="219">
        <v>314.39999999999998</v>
      </c>
      <c r="L43" s="219">
        <v>317.95000000000005</v>
      </c>
      <c r="M43" s="220">
        <v>310.85000000000002</v>
      </c>
      <c r="N43" s="220">
        <v>304.10000000000002</v>
      </c>
      <c r="O43" s="220">
        <v>155855100</v>
      </c>
      <c r="P43" s="221">
        <v>-3.8435615789569558E-3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45498</v>
      </c>
      <c r="E44" s="217">
        <v>511</v>
      </c>
      <c r="F44" s="217">
        <v>510.06666666666666</v>
      </c>
      <c r="G44" s="219">
        <v>507.48333333333335</v>
      </c>
      <c r="H44" s="219">
        <v>503.9666666666667</v>
      </c>
      <c r="I44" s="219">
        <v>501.38333333333338</v>
      </c>
      <c r="J44" s="219">
        <v>513.58333333333326</v>
      </c>
      <c r="K44" s="219">
        <v>516.16666666666674</v>
      </c>
      <c r="L44" s="219">
        <v>519.68333333333328</v>
      </c>
      <c r="M44" s="220">
        <v>512.65</v>
      </c>
      <c r="N44" s="220">
        <v>506.55</v>
      </c>
      <c r="O44" s="220">
        <v>20099640</v>
      </c>
      <c r="P44" s="221">
        <v>-1.9008914525432616E-3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45498</v>
      </c>
      <c r="E45" s="217">
        <v>1648.3</v>
      </c>
      <c r="F45" s="217">
        <v>1658.5</v>
      </c>
      <c r="G45" s="219">
        <v>1634.8</v>
      </c>
      <c r="H45" s="219">
        <v>1621.3</v>
      </c>
      <c r="I45" s="219">
        <v>1597.6</v>
      </c>
      <c r="J45" s="219">
        <v>1672</v>
      </c>
      <c r="K45" s="219">
        <v>1695.6999999999998</v>
      </c>
      <c r="L45" s="219">
        <v>1709.2</v>
      </c>
      <c r="M45" s="220">
        <v>1682.2</v>
      </c>
      <c r="N45" s="220">
        <v>1645</v>
      </c>
      <c r="O45" s="220">
        <v>7228500</v>
      </c>
      <c r="P45" s="221">
        <v>4.3600664116075938E-2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45498</v>
      </c>
      <c r="E46" s="217">
        <v>1425.55</v>
      </c>
      <c r="F46" s="217">
        <v>1442.5166666666667</v>
      </c>
      <c r="G46" s="219">
        <v>1406.0333333333333</v>
      </c>
      <c r="H46" s="219">
        <v>1386.5166666666667</v>
      </c>
      <c r="I46" s="219">
        <v>1350.0333333333333</v>
      </c>
      <c r="J46" s="219">
        <v>1462.0333333333333</v>
      </c>
      <c r="K46" s="219">
        <v>1498.5166666666664</v>
      </c>
      <c r="L46" s="219">
        <v>1518.0333333333333</v>
      </c>
      <c r="M46" s="220">
        <v>1479</v>
      </c>
      <c r="N46" s="220">
        <v>1423</v>
      </c>
      <c r="O46" s="220">
        <v>46793675</v>
      </c>
      <c r="P46" s="221">
        <v>3.432610821382008E-3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45498</v>
      </c>
      <c r="E47" s="217">
        <v>298.3</v>
      </c>
      <c r="F47" s="217">
        <v>299.45000000000005</v>
      </c>
      <c r="G47" s="219">
        <v>293.30000000000007</v>
      </c>
      <c r="H47" s="219">
        <v>288.3</v>
      </c>
      <c r="I47" s="219">
        <v>282.15000000000003</v>
      </c>
      <c r="J47" s="219">
        <v>304.4500000000001</v>
      </c>
      <c r="K47" s="219">
        <v>310.60000000000008</v>
      </c>
      <c r="L47" s="219">
        <v>315.60000000000014</v>
      </c>
      <c r="M47" s="220">
        <v>305.60000000000002</v>
      </c>
      <c r="N47" s="220">
        <v>294.45</v>
      </c>
      <c r="O47" s="220">
        <v>81781875</v>
      </c>
      <c r="P47" s="221">
        <v>1.6244250905176633E-2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45498</v>
      </c>
      <c r="E48" s="217">
        <v>357.45</v>
      </c>
      <c r="F48" s="217">
        <v>358.81666666666666</v>
      </c>
      <c r="G48" s="219">
        <v>354.13333333333333</v>
      </c>
      <c r="H48" s="219">
        <v>350.81666666666666</v>
      </c>
      <c r="I48" s="219">
        <v>346.13333333333333</v>
      </c>
      <c r="J48" s="219">
        <v>362.13333333333333</v>
      </c>
      <c r="K48" s="219">
        <v>366.81666666666661</v>
      </c>
      <c r="L48" s="219">
        <v>370.13333333333333</v>
      </c>
      <c r="M48" s="220">
        <v>363.5</v>
      </c>
      <c r="N48" s="220">
        <v>355.5</v>
      </c>
      <c r="O48" s="220">
        <v>51885000</v>
      </c>
      <c r="P48" s="221">
        <v>-2.8370786516853933E-2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45498</v>
      </c>
      <c r="E49" s="217">
        <v>34344.25</v>
      </c>
      <c r="F49" s="217">
        <v>34226.566666666666</v>
      </c>
      <c r="G49" s="219">
        <v>33803.133333333331</v>
      </c>
      <c r="H49" s="219">
        <v>33262.016666666663</v>
      </c>
      <c r="I49" s="219">
        <v>32838.583333333328</v>
      </c>
      <c r="J49" s="219">
        <v>34767.683333333334</v>
      </c>
      <c r="K49" s="219">
        <v>35191.116666666669</v>
      </c>
      <c r="L49" s="219">
        <v>35732.233333333337</v>
      </c>
      <c r="M49" s="220">
        <v>34650</v>
      </c>
      <c r="N49" s="220">
        <v>33685.449999999997</v>
      </c>
      <c r="O49" s="220">
        <v>299900</v>
      </c>
      <c r="P49" s="221">
        <v>-1.7285164250020479E-2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45498</v>
      </c>
      <c r="E50" s="217">
        <v>305.89999999999998</v>
      </c>
      <c r="F50" s="217">
        <v>306.23333333333335</v>
      </c>
      <c r="G50" s="219">
        <v>302.4666666666667</v>
      </c>
      <c r="H50" s="219">
        <v>299.03333333333336</v>
      </c>
      <c r="I50" s="219">
        <v>295.26666666666671</v>
      </c>
      <c r="J50" s="219">
        <v>309.66666666666669</v>
      </c>
      <c r="K50" s="219">
        <v>313.43333333333334</v>
      </c>
      <c r="L50" s="219">
        <v>316.86666666666667</v>
      </c>
      <c r="M50" s="220">
        <v>310</v>
      </c>
      <c r="N50" s="220">
        <v>302.8</v>
      </c>
      <c r="O50" s="220">
        <v>64638000</v>
      </c>
      <c r="P50" s="221">
        <v>8.3549168685771578E-5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45498</v>
      </c>
      <c r="E51" s="217">
        <v>5432.75</v>
      </c>
      <c r="F51" s="217">
        <v>5456.85</v>
      </c>
      <c r="G51" s="219">
        <v>5392.7500000000009</v>
      </c>
      <c r="H51" s="219">
        <v>5352.7500000000009</v>
      </c>
      <c r="I51" s="219">
        <v>5288.6500000000015</v>
      </c>
      <c r="J51" s="219">
        <v>5496.85</v>
      </c>
      <c r="K51" s="219">
        <v>5560.9499999999989</v>
      </c>
      <c r="L51" s="219">
        <v>5600.95</v>
      </c>
      <c r="M51" s="220">
        <v>5520.95</v>
      </c>
      <c r="N51" s="220">
        <v>5416.85</v>
      </c>
      <c r="O51" s="220">
        <v>2658600</v>
      </c>
      <c r="P51" s="221">
        <v>6.587914584279873E-3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45498</v>
      </c>
      <c r="E52" s="217">
        <v>709.5</v>
      </c>
      <c r="F52" s="217">
        <v>713.48333333333323</v>
      </c>
      <c r="G52" s="219">
        <v>703.06666666666649</v>
      </c>
      <c r="H52" s="219">
        <v>696.63333333333321</v>
      </c>
      <c r="I52" s="219">
        <v>686.21666666666647</v>
      </c>
      <c r="J52" s="219">
        <v>719.91666666666652</v>
      </c>
      <c r="K52" s="219">
        <v>730.33333333333326</v>
      </c>
      <c r="L52" s="219">
        <v>736.76666666666654</v>
      </c>
      <c r="M52" s="220">
        <v>723.9</v>
      </c>
      <c r="N52" s="220">
        <v>707.05</v>
      </c>
      <c r="O52" s="220">
        <v>14337000</v>
      </c>
      <c r="P52" s="221">
        <v>1.3932107496463932E-2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45498</v>
      </c>
      <c r="E53" s="217">
        <v>116.65</v>
      </c>
      <c r="F53" s="217">
        <v>117.39999999999999</v>
      </c>
      <c r="G53" s="219">
        <v>114.79999999999998</v>
      </c>
      <c r="H53" s="219">
        <v>112.94999999999999</v>
      </c>
      <c r="I53" s="219">
        <v>110.34999999999998</v>
      </c>
      <c r="J53" s="219">
        <v>119.24999999999999</v>
      </c>
      <c r="K53" s="219">
        <v>121.84999999999998</v>
      </c>
      <c r="L53" s="219">
        <v>123.69999999999999</v>
      </c>
      <c r="M53" s="220">
        <v>120</v>
      </c>
      <c r="N53" s="220">
        <v>115.55</v>
      </c>
      <c r="O53" s="220">
        <v>260529750</v>
      </c>
      <c r="P53" s="221">
        <v>3.2806186615289931E-2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45498</v>
      </c>
      <c r="E54" s="217">
        <v>887.75</v>
      </c>
      <c r="F54" s="217">
        <v>896.91666666666663</v>
      </c>
      <c r="G54" s="219">
        <v>860.0333333333333</v>
      </c>
      <c r="H54" s="219">
        <v>832.31666666666672</v>
      </c>
      <c r="I54" s="219">
        <v>795.43333333333339</v>
      </c>
      <c r="J54" s="219">
        <v>924.63333333333321</v>
      </c>
      <c r="K54" s="219">
        <v>961.51666666666665</v>
      </c>
      <c r="L54" s="219">
        <v>989.23333333333312</v>
      </c>
      <c r="M54" s="220">
        <v>933.8</v>
      </c>
      <c r="N54" s="220">
        <v>869.2</v>
      </c>
      <c r="O54" s="220">
        <v>5715450</v>
      </c>
      <c r="P54" s="221">
        <v>4.3989314336598397E-2</v>
      </c>
    </row>
    <row r="55" spans="1:16" ht="12.75" customHeight="1">
      <c r="A55" s="213">
        <v>45</v>
      </c>
      <c r="B55" s="225" t="s">
        <v>841</v>
      </c>
      <c r="C55" s="217" t="s">
        <v>89</v>
      </c>
      <c r="D55" s="218">
        <v>45498</v>
      </c>
      <c r="E55" s="217">
        <v>511.35</v>
      </c>
      <c r="F55" s="217">
        <v>515.70000000000005</v>
      </c>
      <c r="G55" s="219">
        <v>503.35000000000014</v>
      </c>
      <c r="H55" s="219">
        <v>495.35000000000008</v>
      </c>
      <c r="I55" s="219">
        <v>483.00000000000017</v>
      </c>
      <c r="J55" s="219">
        <v>523.70000000000005</v>
      </c>
      <c r="K55" s="219">
        <v>536.04999999999995</v>
      </c>
      <c r="L55" s="219">
        <v>544.05000000000007</v>
      </c>
      <c r="M55" s="220">
        <v>528.04999999999995</v>
      </c>
      <c r="N55" s="220">
        <v>507.7</v>
      </c>
      <c r="O55" s="220">
        <v>10345500</v>
      </c>
      <c r="P55" s="221">
        <v>9.2057761732851989E-2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45498</v>
      </c>
      <c r="E56" s="217">
        <v>1406.7</v>
      </c>
      <c r="F56" s="217">
        <v>1418.6499999999999</v>
      </c>
      <c r="G56" s="219">
        <v>1386.5499999999997</v>
      </c>
      <c r="H56" s="219">
        <v>1366.3999999999999</v>
      </c>
      <c r="I56" s="219">
        <v>1334.2999999999997</v>
      </c>
      <c r="J56" s="219">
        <v>1438.7999999999997</v>
      </c>
      <c r="K56" s="219">
        <v>1470.8999999999996</v>
      </c>
      <c r="L56" s="219">
        <v>1491.0499999999997</v>
      </c>
      <c r="M56" s="220">
        <v>1450.75</v>
      </c>
      <c r="N56" s="220">
        <v>1398.5</v>
      </c>
      <c r="O56" s="220">
        <v>8195625</v>
      </c>
      <c r="P56" s="221">
        <v>-1.1085972850678734E-2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45498</v>
      </c>
      <c r="E57" s="217">
        <v>1495.15</v>
      </c>
      <c r="F57" s="217">
        <v>1492.7333333333336</v>
      </c>
      <c r="G57" s="219">
        <v>1487.5166666666671</v>
      </c>
      <c r="H57" s="219">
        <v>1479.8833333333334</v>
      </c>
      <c r="I57" s="219">
        <v>1474.666666666667</v>
      </c>
      <c r="J57" s="219">
        <v>1500.3666666666672</v>
      </c>
      <c r="K57" s="219">
        <v>1505.5833333333335</v>
      </c>
      <c r="L57" s="219">
        <v>1513.2166666666674</v>
      </c>
      <c r="M57" s="220">
        <v>1497.95</v>
      </c>
      <c r="N57" s="220">
        <v>1485.1</v>
      </c>
      <c r="O57" s="220">
        <v>10706150</v>
      </c>
      <c r="P57" s="221">
        <v>9.6236361407380164E-3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45498</v>
      </c>
      <c r="E58" s="217">
        <v>481.5</v>
      </c>
      <c r="F58" s="217">
        <v>481.2166666666667</v>
      </c>
      <c r="G58" s="219">
        <v>475.53333333333342</v>
      </c>
      <c r="H58" s="219">
        <v>469.56666666666672</v>
      </c>
      <c r="I58" s="219">
        <v>463.88333333333344</v>
      </c>
      <c r="J58" s="219">
        <v>487.18333333333339</v>
      </c>
      <c r="K58" s="219">
        <v>492.86666666666667</v>
      </c>
      <c r="L58" s="219">
        <v>498.83333333333337</v>
      </c>
      <c r="M58" s="220">
        <v>486.9</v>
      </c>
      <c r="N58" s="220">
        <v>475.25</v>
      </c>
      <c r="O58" s="220">
        <v>58743300</v>
      </c>
      <c r="P58" s="221">
        <v>-1.1449977029367071E-2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45498</v>
      </c>
      <c r="E59" s="217">
        <v>5630.8</v>
      </c>
      <c r="F59" s="217">
        <v>5642.333333333333</v>
      </c>
      <c r="G59" s="219">
        <v>5494.6666666666661</v>
      </c>
      <c r="H59" s="219">
        <v>5358.5333333333328</v>
      </c>
      <c r="I59" s="219">
        <v>5210.8666666666659</v>
      </c>
      <c r="J59" s="219">
        <v>5778.4666666666662</v>
      </c>
      <c r="K59" s="219">
        <v>5926.1333333333323</v>
      </c>
      <c r="L59" s="219">
        <v>6062.2666666666664</v>
      </c>
      <c r="M59" s="220">
        <v>5790</v>
      </c>
      <c r="N59" s="220">
        <v>5506.2</v>
      </c>
      <c r="O59" s="220">
        <v>2145150</v>
      </c>
      <c r="P59" s="221">
        <v>-4.3603290309636861E-2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45498</v>
      </c>
      <c r="E60" s="217">
        <v>2880.8</v>
      </c>
      <c r="F60" s="217">
        <v>2882.75</v>
      </c>
      <c r="G60" s="219">
        <v>2858.15</v>
      </c>
      <c r="H60" s="219">
        <v>2835.5</v>
      </c>
      <c r="I60" s="219">
        <v>2810.9</v>
      </c>
      <c r="J60" s="219">
        <v>2905.4</v>
      </c>
      <c r="K60" s="219">
        <v>2930.0000000000005</v>
      </c>
      <c r="L60" s="219">
        <v>2952.65</v>
      </c>
      <c r="M60" s="220">
        <v>2907.35</v>
      </c>
      <c r="N60" s="220">
        <v>2860.1</v>
      </c>
      <c r="O60" s="220">
        <v>2821700</v>
      </c>
      <c r="P60" s="221">
        <v>1.5365239294710327E-2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45498</v>
      </c>
      <c r="E61" s="217">
        <v>1030.95</v>
      </c>
      <c r="F61" s="217">
        <v>1033.1333333333332</v>
      </c>
      <c r="G61" s="219">
        <v>1018.7666666666664</v>
      </c>
      <c r="H61" s="219">
        <v>1006.5833333333333</v>
      </c>
      <c r="I61" s="219">
        <v>992.21666666666647</v>
      </c>
      <c r="J61" s="219">
        <v>1045.3166666666664</v>
      </c>
      <c r="K61" s="219">
        <v>1059.6833333333332</v>
      </c>
      <c r="L61" s="219">
        <v>1071.8666666666663</v>
      </c>
      <c r="M61" s="220">
        <v>1047.5</v>
      </c>
      <c r="N61" s="220">
        <v>1020.95</v>
      </c>
      <c r="O61" s="220">
        <v>13286000</v>
      </c>
      <c r="P61" s="221">
        <v>4.0733197556008148E-2</v>
      </c>
    </row>
    <row r="62" spans="1:16" ht="12.75" customHeight="1">
      <c r="A62" s="213">
        <v>52</v>
      </c>
      <c r="B62" s="225" t="s">
        <v>841</v>
      </c>
      <c r="C62" s="222" t="s">
        <v>96</v>
      </c>
      <c r="D62" s="218">
        <v>45498</v>
      </c>
      <c r="E62" s="217">
        <v>1568.15</v>
      </c>
      <c r="F62" s="217">
        <v>1566.3166666666666</v>
      </c>
      <c r="G62" s="219">
        <v>1551.8333333333333</v>
      </c>
      <c r="H62" s="219">
        <v>1535.5166666666667</v>
      </c>
      <c r="I62" s="219">
        <v>1521.0333333333333</v>
      </c>
      <c r="J62" s="219">
        <v>1582.6333333333332</v>
      </c>
      <c r="K62" s="219">
        <v>1597.1166666666668</v>
      </c>
      <c r="L62" s="219">
        <v>1613.4333333333332</v>
      </c>
      <c r="M62" s="220">
        <v>1580.8</v>
      </c>
      <c r="N62" s="220">
        <v>1550</v>
      </c>
      <c r="O62" s="220">
        <v>4000500</v>
      </c>
      <c r="P62" s="221">
        <v>-2.5409276944065484E-2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45498</v>
      </c>
      <c r="E63" s="217">
        <v>411.3</v>
      </c>
      <c r="F63" s="217">
        <v>412.26666666666671</v>
      </c>
      <c r="G63" s="219">
        <v>407.13333333333344</v>
      </c>
      <c r="H63" s="219">
        <v>402.96666666666675</v>
      </c>
      <c r="I63" s="219">
        <v>397.83333333333348</v>
      </c>
      <c r="J63" s="219">
        <v>416.43333333333339</v>
      </c>
      <c r="K63" s="219">
        <v>421.56666666666672</v>
      </c>
      <c r="L63" s="219">
        <v>425.73333333333335</v>
      </c>
      <c r="M63" s="220">
        <v>417.4</v>
      </c>
      <c r="N63" s="220">
        <v>408.1</v>
      </c>
      <c r="O63" s="220">
        <v>21531600</v>
      </c>
      <c r="P63" s="221">
        <v>-2.4942940984675577E-2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45498</v>
      </c>
      <c r="E64" s="217">
        <v>167.2</v>
      </c>
      <c r="F64" s="217">
        <v>167.9</v>
      </c>
      <c r="G64" s="219">
        <v>165.5</v>
      </c>
      <c r="H64" s="219">
        <v>163.79999999999998</v>
      </c>
      <c r="I64" s="219">
        <v>161.39999999999998</v>
      </c>
      <c r="J64" s="219">
        <v>169.60000000000002</v>
      </c>
      <c r="K64" s="219">
        <v>172.00000000000006</v>
      </c>
      <c r="L64" s="219">
        <v>173.70000000000005</v>
      </c>
      <c r="M64" s="220">
        <v>170.3</v>
      </c>
      <c r="N64" s="220">
        <v>166.2</v>
      </c>
      <c r="O64" s="220">
        <v>25780000</v>
      </c>
      <c r="P64" s="221">
        <v>1.7163148550009864E-2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45498</v>
      </c>
      <c r="E65" s="217">
        <v>3938.75</v>
      </c>
      <c r="F65" s="217">
        <v>3954.7833333333333</v>
      </c>
      <c r="G65" s="219">
        <v>3869.8166666666666</v>
      </c>
      <c r="H65" s="219">
        <v>3800.8833333333332</v>
      </c>
      <c r="I65" s="219">
        <v>3715.9166666666665</v>
      </c>
      <c r="J65" s="219">
        <v>4023.7166666666667</v>
      </c>
      <c r="K65" s="219">
        <v>4108.6833333333325</v>
      </c>
      <c r="L65" s="219">
        <v>4177.6166666666668</v>
      </c>
      <c r="M65" s="220">
        <v>4039.75</v>
      </c>
      <c r="N65" s="220">
        <v>3885.85</v>
      </c>
      <c r="O65" s="220">
        <v>4189500</v>
      </c>
      <c r="P65" s="221">
        <v>4.8208375305799399E-3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45498</v>
      </c>
      <c r="E66" s="217">
        <v>602.4</v>
      </c>
      <c r="F66" s="217">
        <v>606.18333333333328</v>
      </c>
      <c r="G66" s="219">
        <v>597.31666666666661</v>
      </c>
      <c r="H66" s="219">
        <v>592.23333333333335</v>
      </c>
      <c r="I66" s="219">
        <v>583.36666666666667</v>
      </c>
      <c r="J66" s="219">
        <v>611.26666666666654</v>
      </c>
      <c r="K66" s="219">
        <v>620.1333333333331</v>
      </c>
      <c r="L66" s="219">
        <v>625.21666666666647</v>
      </c>
      <c r="M66" s="220">
        <v>615.04999999999995</v>
      </c>
      <c r="N66" s="220">
        <v>601.1</v>
      </c>
      <c r="O66" s="220">
        <v>18307500</v>
      </c>
      <c r="P66" s="221">
        <v>4.390591589451176E-2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45498</v>
      </c>
      <c r="E67" s="217">
        <v>1843.65</v>
      </c>
      <c r="F67" s="217">
        <v>1848.0333333333335</v>
      </c>
      <c r="G67" s="219">
        <v>1819.616666666667</v>
      </c>
      <c r="H67" s="219">
        <v>1795.5833333333335</v>
      </c>
      <c r="I67" s="219">
        <v>1767.166666666667</v>
      </c>
      <c r="J67" s="219">
        <v>1872.0666666666671</v>
      </c>
      <c r="K67" s="219">
        <v>1900.4833333333336</v>
      </c>
      <c r="L67" s="219">
        <v>1924.5166666666671</v>
      </c>
      <c r="M67" s="220">
        <v>1876.45</v>
      </c>
      <c r="N67" s="220">
        <v>1824</v>
      </c>
      <c r="O67" s="220">
        <v>3669875</v>
      </c>
      <c r="P67" s="221">
        <v>-1.1554699651877639E-2</v>
      </c>
    </row>
    <row r="68" spans="1:16" ht="12.75" customHeight="1">
      <c r="A68" s="213">
        <v>58</v>
      </c>
      <c r="B68" s="225" t="s">
        <v>841</v>
      </c>
      <c r="C68" s="222" t="s">
        <v>102</v>
      </c>
      <c r="D68" s="218">
        <v>45498</v>
      </c>
      <c r="E68" s="217">
        <v>2702.4</v>
      </c>
      <c r="F68" s="217">
        <v>2676.75</v>
      </c>
      <c r="G68" s="219">
        <v>2609.65</v>
      </c>
      <c r="H68" s="219">
        <v>2516.9</v>
      </c>
      <c r="I68" s="219">
        <v>2449.8000000000002</v>
      </c>
      <c r="J68" s="219">
        <v>2769.5</v>
      </c>
      <c r="K68" s="219">
        <v>2836.6000000000004</v>
      </c>
      <c r="L68" s="219">
        <v>2929.35</v>
      </c>
      <c r="M68" s="220">
        <v>2743.85</v>
      </c>
      <c r="N68" s="220">
        <v>2584</v>
      </c>
      <c r="O68" s="220">
        <v>2563500</v>
      </c>
      <c r="P68" s="221">
        <v>0.26199970462265543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45498</v>
      </c>
      <c r="E69" s="217">
        <v>4600.3</v>
      </c>
      <c r="F69" s="217">
        <v>4611.2833333333328</v>
      </c>
      <c r="G69" s="219">
        <v>4578.5666666666657</v>
      </c>
      <c r="H69" s="219">
        <v>4556.833333333333</v>
      </c>
      <c r="I69" s="219">
        <v>4524.1166666666659</v>
      </c>
      <c r="J69" s="219">
        <v>4633.0166666666655</v>
      </c>
      <c r="K69" s="219">
        <v>4665.7333333333327</v>
      </c>
      <c r="L69" s="219">
        <v>4687.4666666666653</v>
      </c>
      <c r="M69" s="220">
        <v>4644</v>
      </c>
      <c r="N69" s="220">
        <v>4589.55</v>
      </c>
      <c r="O69" s="220">
        <v>2157200</v>
      </c>
      <c r="P69" s="221">
        <v>-4.8897499769351418E-3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45498</v>
      </c>
      <c r="E70" s="217">
        <v>12565.4</v>
      </c>
      <c r="F70" s="217">
        <v>12513.833333333334</v>
      </c>
      <c r="G70" s="219">
        <v>12427.766666666668</v>
      </c>
      <c r="H70" s="219">
        <v>12290.133333333335</v>
      </c>
      <c r="I70" s="219">
        <v>12204.066666666669</v>
      </c>
      <c r="J70" s="219">
        <v>12651.466666666667</v>
      </c>
      <c r="K70" s="219">
        <v>12737.533333333333</v>
      </c>
      <c r="L70" s="219">
        <v>12875.166666666666</v>
      </c>
      <c r="M70" s="220">
        <v>12599.9</v>
      </c>
      <c r="N70" s="220">
        <v>12376.2</v>
      </c>
      <c r="O70" s="220">
        <v>1714500</v>
      </c>
      <c r="P70" s="221">
        <v>-8.8449531737773146E-3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45498</v>
      </c>
      <c r="E71" s="217">
        <v>835.2</v>
      </c>
      <c r="F71" s="217">
        <v>834.7833333333333</v>
      </c>
      <c r="G71" s="219">
        <v>823.26666666666665</v>
      </c>
      <c r="H71" s="219">
        <v>811.33333333333337</v>
      </c>
      <c r="I71" s="219">
        <v>799.81666666666672</v>
      </c>
      <c r="J71" s="219">
        <v>846.71666666666658</v>
      </c>
      <c r="K71" s="219">
        <v>858.23333333333323</v>
      </c>
      <c r="L71" s="219">
        <v>870.16666666666652</v>
      </c>
      <c r="M71" s="220">
        <v>846.3</v>
      </c>
      <c r="N71" s="220">
        <v>822.85</v>
      </c>
      <c r="O71" s="220">
        <v>46072125</v>
      </c>
      <c r="P71" s="221">
        <v>-5.5027246500694519E-3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45498</v>
      </c>
      <c r="E72" s="217">
        <v>6365.05</v>
      </c>
      <c r="F72" s="217">
        <v>6338.8833333333341</v>
      </c>
      <c r="G72" s="219">
        <v>6306.4166666666679</v>
      </c>
      <c r="H72" s="219">
        <v>6247.7833333333338</v>
      </c>
      <c r="I72" s="219">
        <v>6215.3166666666675</v>
      </c>
      <c r="J72" s="219">
        <v>6397.5166666666682</v>
      </c>
      <c r="K72" s="219">
        <v>6429.9833333333336</v>
      </c>
      <c r="L72" s="219">
        <v>6488.6166666666686</v>
      </c>
      <c r="M72" s="220">
        <v>6371.35</v>
      </c>
      <c r="N72" s="220">
        <v>6280.25</v>
      </c>
      <c r="O72" s="220">
        <v>2655375</v>
      </c>
      <c r="P72" s="221">
        <v>-5.26245373054453E-2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45498</v>
      </c>
      <c r="E73" s="217">
        <v>4654.7</v>
      </c>
      <c r="F73" s="217">
        <v>4668.9333333333334</v>
      </c>
      <c r="G73" s="219">
        <v>4608.7666666666664</v>
      </c>
      <c r="H73" s="219">
        <v>4562.833333333333</v>
      </c>
      <c r="I73" s="219">
        <v>4502.6666666666661</v>
      </c>
      <c r="J73" s="219">
        <v>4714.8666666666668</v>
      </c>
      <c r="K73" s="219">
        <v>4775.0333333333328</v>
      </c>
      <c r="L73" s="219">
        <v>4820.9666666666672</v>
      </c>
      <c r="M73" s="220">
        <v>4729.1000000000004</v>
      </c>
      <c r="N73" s="220">
        <v>4623</v>
      </c>
      <c r="O73" s="220">
        <v>3443300</v>
      </c>
      <c r="P73" s="221">
        <v>2.2661122661122662E-2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45498</v>
      </c>
      <c r="E74" s="217">
        <v>4134.3500000000004</v>
      </c>
      <c r="F74" s="217">
        <v>4127.7166666666672</v>
      </c>
      <c r="G74" s="219">
        <v>4090.6833333333343</v>
      </c>
      <c r="H74" s="219">
        <v>4047.0166666666673</v>
      </c>
      <c r="I74" s="219">
        <v>4009.9833333333345</v>
      </c>
      <c r="J74" s="219">
        <v>4171.3833333333341</v>
      </c>
      <c r="K74" s="219">
        <v>4208.416666666667</v>
      </c>
      <c r="L74" s="219">
        <v>4252.0833333333339</v>
      </c>
      <c r="M74" s="220">
        <v>4164.75</v>
      </c>
      <c r="N74" s="220">
        <v>4084.05</v>
      </c>
      <c r="O74" s="220">
        <v>1313125</v>
      </c>
      <c r="P74" s="221">
        <v>-8.3699518727767318E-4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45498</v>
      </c>
      <c r="E75" s="217">
        <v>564.85</v>
      </c>
      <c r="F75" s="217">
        <v>566.50000000000011</v>
      </c>
      <c r="G75" s="219">
        <v>558.05000000000018</v>
      </c>
      <c r="H75" s="219">
        <v>551.25000000000011</v>
      </c>
      <c r="I75" s="219">
        <v>542.80000000000018</v>
      </c>
      <c r="J75" s="219">
        <v>573.30000000000018</v>
      </c>
      <c r="K75" s="219">
        <v>581.75000000000023</v>
      </c>
      <c r="L75" s="219">
        <v>588.55000000000018</v>
      </c>
      <c r="M75" s="220">
        <v>574.95000000000005</v>
      </c>
      <c r="N75" s="220">
        <v>559.70000000000005</v>
      </c>
      <c r="O75" s="220">
        <v>25124400</v>
      </c>
      <c r="P75" s="221">
        <v>-3.5693889206167904E-3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45498</v>
      </c>
      <c r="E76" s="217">
        <v>175.8</v>
      </c>
      <c r="F76" s="217">
        <v>176.46666666666667</v>
      </c>
      <c r="G76" s="219">
        <v>173.93333333333334</v>
      </c>
      <c r="H76" s="219">
        <v>172.06666666666666</v>
      </c>
      <c r="I76" s="219">
        <v>169.53333333333333</v>
      </c>
      <c r="J76" s="219">
        <v>178.33333333333334</v>
      </c>
      <c r="K76" s="219">
        <v>180.8666666666667</v>
      </c>
      <c r="L76" s="219">
        <v>182.73333333333335</v>
      </c>
      <c r="M76" s="220">
        <v>179</v>
      </c>
      <c r="N76" s="220">
        <v>174.6</v>
      </c>
      <c r="O76" s="220">
        <v>87725000</v>
      </c>
      <c r="P76" s="221">
        <v>-3.4716109154929578E-2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45498</v>
      </c>
      <c r="E77" s="217">
        <v>223.05</v>
      </c>
      <c r="F77" s="217">
        <v>223.85</v>
      </c>
      <c r="G77" s="219">
        <v>220.2</v>
      </c>
      <c r="H77" s="219">
        <v>217.35</v>
      </c>
      <c r="I77" s="219">
        <v>213.7</v>
      </c>
      <c r="J77" s="219">
        <v>226.7</v>
      </c>
      <c r="K77" s="219">
        <v>230.35000000000002</v>
      </c>
      <c r="L77" s="219">
        <v>233.2</v>
      </c>
      <c r="M77" s="220">
        <v>227.5</v>
      </c>
      <c r="N77" s="220">
        <v>221</v>
      </c>
      <c r="O77" s="220">
        <v>134601075</v>
      </c>
      <c r="P77" s="221">
        <v>4.0972295934614163E-2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45498</v>
      </c>
      <c r="E78" s="217">
        <v>1255.5</v>
      </c>
      <c r="F78" s="217">
        <v>1256.4333333333334</v>
      </c>
      <c r="G78" s="219">
        <v>1240.1166666666668</v>
      </c>
      <c r="H78" s="219">
        <v>1224.7333333333333</v>
      </c>
      <c r="I78" s="219">
        <v>1208.4166666666667</v>
      </c>
      <c r="J78" s="219">
        <v>1271.8166666666668</v>
      </c>
      <c r="K78" s="219">
        <v>1288.1333333333334</v>
      </c>
      <c r="L78" s="219">
        <v>1303.5166666666669</v>
      </c>
      <c r="M78" s="220">
        <v>1272.75</v>
      </c>
      <c r="N78" s="220">
        <v>1241.05</v>
      </c>
      <c r="O78" s="220">
        <v>8159875</v>
      </c>
      <c r="P78" s="221">
        <v>-1.4189366733817991E-2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45498</v>
      </c>
      <c r="E79" s="217">
        <v>96.45</v>
      </c>
      <c r="F79" s="217">
        <v>97.016666666666666</v>
      </c>
      <c r="G79" s="219">
        <v>94.933333333333337</v>
      </c>
      <c r="H79" s="219">
        <v>93.416666666666671</v>
      </c>
      <c r="I79" s="219">
        <v>91.333333333333343</v>
      </c>
      <c r="J79" s="219">
        <v>98.533333333333331</v>
      </c>
      <c r="K79" s="219">
        <v>100.61666666666667</v>
      </c>
      <c r="L79" s="219">
        <v>102.13333333333333</v>
      </c>
      <c r="M79" s="220">
        <v>99.1</v>
      </c>
      <c r="N79" s="220">
        <v>95.5</v>
      </c>
      <c r="O79" s="220">
        <v>222221250</v>
      </c>
      <c r="P79" s="221">
        <v>5.9072159698528286E-3</v>
      </c>
    </row>
    <row r="80" spans="1:16" ht="12.75" customHeight="1">
      <c r="A80" s="213">
        <v>70</v>
      </c>
      <c r="B80" s="225" t="s">
        <v>841</v>
      </c>
      <c r="C80" s="223" t="s">
        <v>116</v>
      </c>
      <c r="D80" s="218">
        <v>45498</v>
      </c>
      <c r="E80" s="217">
        <v>720</v>
      </c>
      <c r="F80" s="217">
        <v>721.13333333333333</v>
      </c>
      <c r="G80" s="219">
        <v>708.9666666666667</v>
      </c>
      <c r="H80" s="219">
        <v>697.93333333333339</v>
      </c>
      <c r="I80" s="219">
        <v>685.76666666666677</v>
      </c>
      <c r="J80" s="219">
        <v>732.16666666666663</v>
      </c>
      <c r="K80" s="219">
        <v>744.33333333333337</v>
      </c>
      <c r="L80" s="219">
        <v>755.36666666666656</v>
      </c>
      <c r="M80" s="220">
        <v>733.3</v>
      </c>
      <c r="N80" s="220">
        <v>710.1</v>
      </c>
      <c r="O80" s="220">
        <v>5944900</v>
      </c>
      <c r="P80" s="221">
        <v>1.3294925769997783E-2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45498</v>
      </c>
      <c r="E81" s="217">
        <v>1379.7</v>
      </c>
      <c r="F81" s="217">
        <v>1391.3166666666666</v>
      </c>
      <c r="G81" s="219">
        <v>1360.6333333333332</v>
      </c>
      <c r="H81" s="219">
        <v>1341.5666666666666</v>
      </c>
      <c r="I81" s="219">
        <v>1310.8833333333332</v>
      </c>
      <c r="J81" s="219">
        <v>1410.3833333333332</v>
      </c>
      <c r="K81" s="219">
        <v>1441.0666666666666</v>
      </c>
      <c r="L81" s="219">
        <v>1460.1333333333332</v>
      </c>
      <c r="M81" s="220">
        <v>1422</v>
      </c>
      <c r="N81" s="220">
        <v>1372.25</v>
      </c>
      <c r="O81" s="220">
        <v>5702500</v>
      </c>
      <c r="P81" s="221">
        <v>-3.582037392975712E-3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45498</v>
      </c>
      <c r="E82" s="217">
        <v>3313.65</v>
      </c>
      <c r="F82" s="217">
        <v>3282.7166666666667</v>
      </c>
      <c r="G82" s="219">
        <v>3218.4333333333334</v>
      </c>
      <c r="H82" s="219">
        <v>3123.2166666666667</v>
      </c>
      <c r="I82" s="219">
        <v>3058.9333333333334</v>
      </c>
      <c r="J82" s="219">
        <v>3377.9333333333334</v>
      </c>
      <c r="K82" s="219">
        <v>3442.2166666666672</v>
      </c>
      <c r="L82" s="219">
        <v>3537.4333333333334</v>
      </c>
      <c r="M82" s="220">
        <v>3347</v>
      </c>
      <c r="N82" s="220">
        <v>3187.5</v>
      </c>
      <c r="O82" s="220">
        <v>3461400</v>
      </c>
      <c r="P82" s="221">
        <v>1.6922263352723427E-2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45498</v>
      </c>
      <c r="E83" s="217">
        <v>493.95</v>
      </c>
      <c r="F83" s="217">
        <v>494.61666666666662</v>
      </c>
      <c r="G83" s="219">
        <v>486.03333333333325</v>
      </c>
      <c r="H83" s="219">
        <v>478.11666666666662</v>
      </c>
      <c r="I83" s="219">
        <v>469.53333333333325</v>
      </c>
      <c r="J83" s="219">
        <v>502.53333333333325</v>
      </c>
      <c r="K83" s="219">
        <v>511.11666666666662</v>
      </c>
      <c r="L83" s="219">
        <v>519.0333333333333</v>
      </c>
      <c r="M83" s="220">
        <v>503.2</v>
      </c>
      <c r="N83" s="220">
        <v>486.7</v>
      </c>
      <c r="O83" s="220">
        <v>10040000</v>
      </c>
      <c r="P83" s="221">
        <v>1.9289340101522844E-2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45498</v>
      </c>
      <c r="E84" s="217">
        <v>2754.85</v>
      </c>
      <c r="F84" s="217">
        <v>2748.5666666666671</v>
      </c>
      <c r="G84" s="219">
        <v>2727.2833333333342</v>
      </c>
      <c r="H84" s="219">
        <v>2699.7166666666672</v>
      </c>
      <c r="I84" s="219">
        <v>2678.4333333333343</v>
      </c>
      <c r="J84" s="219">
        <v>2776.1333333333341</v>
      </c>
      <c r="K84" s="219">
        <v>2797.416666666667</v>
      </c>
      <c r="L84" s="219">
        <v>2824.983333333334</v>
      </c>
      <c r="M84" s="220">
        <v>2769.85</v>
      </c>
      <c r="N84" s="220">
        <v>2721</v>
      </c>
      <c r="O84" s="220">
        <v>7862250</v>
      </c>
      <c r="P84" s="221">
        <v>-5.9738289398824198E-3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45498</v>
      </c>
      <c r="E85" s="217">
        <v>645.4</v>
      </c>
      <c r="F85" s="217">
        <v>644.68333333333328</v>
      </c>
      <c r="G85" s="219">
        <v>637.76666666666654</v>
      </c>
      <c r="H85" s="219">
        <v>630.13333333333321</v>
      </c>
      <c r="I85" s="219">
        <v>623.21666666666647</v>
      </c>
      <c r="J85" s="219">
        <v>652.31666666666661</v>
      </c>
      <c r="K85" s="219">
        <v>659.23333333333335</v>
      </c>
      <c r="L85" s="219">
        <v>666.86666666666667</v>
      </c>
      <c r="M85" s="220">
        <v>651.6</v>
      </c>
      <c r="N85" s="220">
        <v>637.04999999999995</v>
      </c>
      <c r="O85" s="220">
        <v>8867500</v>
      </c>
      <c r="P85" s="221">
        <v>4.8942776874168266E-2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45498</v>
      </c>
      <c r="E86" s="217">
        <v>5371.9</v>
      </c>
      <c r="F86" s="217">
        <v>5378.2166666666662</v>
      </c>
      <c r="G86" s="219">
        <v>5309.7333333333327</v>
      </c>
      <c r="H86" s="219">
        <v>5247.5666666666666</v>
      </c>
      <c r="I86" s="219">
        <v>5179.083333333333</v>
      </c>
      <c r="J86" s="219">
        <v>5440.3833333333323</v>
      </c>
      <c r="K86" s="219">
        <v>5508.8666666666659</v>
      </c>
      <c r="L86" s="219">
        <v>5571.0333333333319</v>
      </c>
      <c r="M86" s="220">
        <v>5446.7</v>
      </c>
      <c r="N86" s="220">
        <v>5316.05</v>
      </c>
      <c r="O86" s="220">
        <v>13610100</v>
      </c>
      <c r="P86" s="221">
        <v>3.0389061754752551E-2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45498</v>
      </c>
      <c r="E87" s="217">
        <v>1825.85</v>
      </c>
      <c r="F87" s="217">
        <v>1827.8166666666666</v>
      </c>
      <c r="G87" s="219">
        <v>1814.1333333333332</v>
      </c>
      <c r="H87" s="219">
        <v>1802.4166666666665</v>
      </c>
      <c r="I87" s="219">
        <v>1788.7333333333331</v>
      </c>
      <c r="J87" s="219">
        <v>1839.5333333333333</v>
      </c>
      <c r="K87" s="219">
        <v>1853.2166666666667</v>
      </c>
      <c r="L87" s="219">
        <v>1864.9333333333334</v>
      </c>
      <c r="M87" s="220">
        <v>1841.5</v>
      </c>
      <c r="N87" s="220">
        <v>1816.1</v>
      </c>
      <c r="O87" s="220">
        <v>7619000</v>
      </c>
      <c r="P87" s="221">
        <v>1.1483571191503485E-2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45498</v>
      </c>
      <c r="E88" s="217">
        <v>1474.35</v>
      </c>
      <c r="F88" s="217">
        <v>1474.8</v>
      </c>
      <c r="G88" s="219">
        <v>1464.6</v>
      </c>
      <c r="H88" s="219">
        <v>1454.85</v>
      </c>
      <c r="I88" s="219">
        <v>1444.6499999999999</v>
      </c>
      <c r="J88" s="219">
        <v>1484.55</v>
      </c>
      <c r="K88" s="219">
        <v>1494.7500000000002</v>
      </c>
      <c r="L88" s="219">
        <v>1504.5</v>
      </c>
      <c r="M88" s="220">
        <v>1485</v>
      </c>
      <c r="N88" s="220">
        <v>1465.05</v>
      </c>
      <c r="O88" s="220">
        <v>19790050</v>
      </c>
      <c r="P88" s="221">
        <v>5.048081195897545E-3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45498</v>
      </c>
      <c r="E89" s="217">
        <v>4114.75</v>
      </c>
      <c r="F89" s="217">
        <v>4103.4333333333334</v>
      </c>
      <c r="G89" s="219">
        <v>4064.3666666666668</v>
      </c>
      <c r="H89" s="219">
        <v>4013.9833333333336</v>
      </c>
      <c r="I89" s="219">
        <v>3974.916666666667</v>
      </c>
      <c r="J89" s="219">
        <v>4153.8166666666666</v>
      </c>
      <c r="K89" s="219">
        <v>4192.8833333333341</v>
      </c>
      <c r="L89" s="219">
        <v>4243.2666666666664</v>
      </c>
      <c r="M89" s="220">
        <v>4142.5</v>
      </c>
      <c r="N89" s="220">
        <v>4053.05</v>
      </c>
      <c r="O89" s="220">
        <v>2592000</v>
      </c>
      <c r="P89" s="221">
        <v>1.5455133102191926E-2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45498</v>
      </c>
      <c r="E90" s="217">
        <v>1736.05</v>
      </c>
      <c r="F90" s="217">
        <v>1731.6833333333334</v>
      </c>
      <c r="G90" s="219">
        <v>1718.3666666666668</v>
      </c>
      <c r="H90" s="219">
        <v>1700.6833333333334</v>
      </c>
      <c r="I90" s="219">
        <v>1687.3666666666668</v>
      </c>
      <c r="J90" s="219">
        <v>1749.3666666666668</v>
      </c>
      <c r="K90" s="219">
        <v>1762.6833333333334</v>
      </c>
      <c r="L90" s="219">
        <v>1780.3666666666668</v>
      </c>
      <c r="M90" s="220">
        <v>1745</v>
      </c>
      <c r="N90" s="220">
        <v>1714</v>
      </c>
      <c r="O90" s="220">
        <v>141461650</v>
      </c>
      <c r="P90" s="221">
        <v>2.1745607379364318E-2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45498</v>
      </c>
      <c r="E91" s="217">
        <v>592.29999999999995</v>
      </c>
      <c r="F91" s="217">
        <v>595.15</v>
      </c>
      <c r="G91" s="219">
        <v>586.04999999999995</v>
      </c>
      <c r="H91" s="219">
        <v>579.79999999999995</v>
      </c>
      <c r="I91" s="219">
        <v>570.69999999999993</v>
      </c>
      <c r="J91" s="219">
        <v>601.4</v>
      </c>
      <c r="K91" s="219">
        <v>610.50000000000011</v>
      </c>
      <c r="L91" s="219">
        <v>616.75</v>
      </c>
      <c r="M91" s="220">
        <v>604.25</v>
      </c>
      <c r="N91" s="220">
        <v>588.9</v>
      </c>
      <c r="O91" s="220">
        <v>36263700</v>
      </c>
      <c r="P91" s="221">
        <v>1.8568868565778905E-2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45498</v>
      </c>
      <c r="E92" s="217">
        <v>5587.35</v>
      </c>
      <c r="F92" s="217">
        <v>5605.9333333333334</v>
      </c>
      <c r="G92" s="219">
        <v>5501.8666666666668</v>
      </c>
      <c r="H92" s="219">
        <v>5416.3833333333332</v>
      </c>
      <c r="I92" s="219">
        <v>5312.3166666666666</v>
      </c>
      <c r="J92" s="219">
        <v>5691.416666666667</v>
      </c>
      <c r="K92" s="219">
        <v>5795.4833333333345</v>
      </c>
      <c r="L92" s="219">
        <v>5880.9666666666672</v>
      </c>
      <c r="M92" s="220">
        <v>5710</v>
      </c>
      <c r="N92" s="220">
        <v>5520.45</v>
      </c>
      <c r="O92" s="220">
        <v>4240200</v>
      </c>
      <c r="P92" s="221">
        <v>-1.1712058175715833E-2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45498</v>
      </c>
      <c r="E93" s="217">
        <v>698.85</v>
      </c>
      <c r="F93" s="217">
        <v>698.81666666666661</v>
      </c>
      <c r="G93" s="219">
        <v>691.33333333333326</v>
      </c>
      <c r="H93" s="219">
        <v>683.81666666666661</v>
      </c>
      <c r="I93" s="219">
        <v>676.33333333333326</v>
      </c>
      <c r="J93" s="219">
        <v>706.33333333333326</v>
      </c>
      <c r="K93" s="219">
        <v>713.81666666666661</v>
      </c>
      <c r="L93" s="219">
        <v>721.33333333333326</v>
      </c>
      <c r="M93" s="220">
        <v>706.3</v>
      </c>
      <c r="N93" s="220">
        <v>691.3</v>
      </c>
      <c r="O93" s="220">
        <v>40009200</v>
      </c>
      <c r="P93" s="221">
        <v>-5.2213868003341685E-3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45498</v>
      </c>
      <c r="E94" s="217">
        <v>318.8</v>
      </c>
      <c r="F94" s="217">
        <v>321.75</v>
      </c>
      <c r="G94" s="219">
        <v>313.85000000000002</v>
      </c>
      <c r="H94" s="219">
        <v>308.90000000000003</v>
      </c>
      <c r="I94" s="219">
        <v>301.00000000000006</v>
      </c>
      <c r="J94" s="219">
        <v>326.7</v>
      </c>
      <c r="K94" s="219">
        <v>334.59999999999997</v>
      </c>
      <c r="L94" s="219">
        <v>339.54999999999995</v>
      </c>
      <c r="M94" s="220">
        <v>329.65</v>
      </c>
      <c r="N94" s="220">
        <v>316.8</v>
      </c>
      <c r="O94" s="220">
        <v>40473450</v>
      </c>
      <c r="P94" s="221">
        <v>5.746728519005747E-2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45498</v>
      </c>
      <c r="E95" s="217">
        <v>329.6</v>
      </c>
      <c r="F95" s="217">
        <v>329.75</v>
      </c>
      <c r="G95" s="219">
        <v>324.89999999999998</v>
      </c>
      <c r="H95" s="219">
        <v>320.2</v>
      </c>
      <c r="I95" s="219">
        <v>315.34999999999997</v>
      </c>
      <c r="J95" s="219">
        <v>334.45</v>
      </c>
      <c r="K95" s="219">
        <v>339.3</v>
      </c>
      <c r="L95" s="219">
        <v>344</v>
      </c>
      <c r="M95" s="220">
        <v>334.6</v>
      </c>
      <c r="N95" s="220">
        <v>325.05</v>
      </c>
      <c r="O95" s="220">
        <v>48371175</v>
      </c>
      <c r="P95" s="221">
        <v>-5.0814277979091176E-3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45498</v>
      </c>
      <c r="E96" s="217">
        <v>2500.75</v>
      </c>
      <c r="F96" s="217">
        <v>2509.1</v>
      </c>
      <c r="G96" s="219">
        <v>2484.35</v>
      </c>
      <c r="H96" s="219">
        <v>2467.9499999999998</v>
      </c>
      <c r="I96" s="219">
        <v>2443.1999999999998</v>
      </c>
      <c r="J96" s="219">
        <v>2525.5</v>
      </c>
      <c r="K96" s="219">
        <v>2550.25</v>
      </c>
      <c r="L96" s="219">
        <v>2566.65</v>
      </c>
      <c r="M96" s="220">
        <v>2533.85</v>
      </c>
      <c r="N96" s="220">
        <v>2492.6999999999998</v>
      </c>
      <c r="O96" s="220">
        <v>17499900</v>
      </c>
      <c r="P96" s="221">
        <v>2.0786092214663643E-3</v>
      </c>
    </row>
    <row r="97" spans="1:16" ht="12.75" customHeight="1">
      <c r="A97" s="213">
        <v>87</v>
      </c>
      <c r="B97" s="225" t="s">
        <v>61</v>
      </c>
      <c r="C97" s="217" t="s">
        <v>135</v>
      </c>
      <c r="D97" s="218">
        <v>45498</v>
      </c>
      <c r="E97" s="217">
        <v>1197.4000000000001</v>
      </c>
      <c r="F97" s="217">
        <v>1202.0333333333335</v>
      </c>
      <c r="G97" s="219">
        <v>1187.416666666667</v>
      </c>
      <c r="H97" s="219">
        <v>1177.4333333333334</v>
      </c>
      <c r="I97" s="219">
        <v>1162.8166666666668</v>
      </c>
      <c r="J97" s="219">
        <v>1212.0166666666671</v>
      </c>
      <c r="K97" s="219">
        <v>1226.6333333333334</v>
      </c>
      <c r="L97" s="219">
        <v>1236.6166666666672</v>
      </c>
      <c r="M97" s="220">
        <v>1216.6500000000001</v>
      </c>
      <c r="N97" s="220">
        <v>1192.05</v>
      </c>
      <c r="O97" s="220">
        <v>80083500</v>
      </c>
      <c r="P97" s="221">
        <v>-3.1631426588342844E-2</v>
      </c>
    </row>
    <row r="98" spans="1:16" ht="12.75" customHeight="1">
      <c r="A98" s="213">
        <v>88</v>
      </c>
      <c r="B98" s="225" t="s">
        <v>66</v>
      </c>
      <c r="C98" s="217" t="s">
        <v>136</v>
      </c>
      <c r="D98" s="218">
        <v>45498</v>
      </c>
      <c r="E98" s="217">
        <v>1816.6</v>
      </c>
      <c r="F98" s="217">
        <v>1829</v>
      </c>
      <c r="G98" s="219">
        <v>1798</v>
      </c>
      <c r="H98" s="219">
        <v>1779.4</v>
      </c>
      <c r="I98" s="219">
        <v>1748.4</v>
      </c>
      <c r="J98" s="219">
        <v>1847.6</v>
      </c>
      <c r="K98" s="219">
        <v>1878.6</v>
      </c>
      <c r="L98" s="219">
        <v>1897.1999999999998</v>
      </c>
      <c r="M98" s="220">
        <v>1860</v>
      </c>
      <c r="N98" s="220">
        <v>1810.4</v>
      </c>
      <c r="O98" s="220">
        <v>4179500</v>
      </c>
      <c r="P98" s="221">
        <v>-5.7095277744736526E-3</v>
      </c>
    </row>
    <row r="99" spans="1:16" ht="12.75" customHeight="1">
      <c r="A99" s="213">
        <v>89</v>
      </c>
      <c r="B99" s="225" t="s">
        <v>66</v>
      </c>
      <c r="C99" s="217" t="s">
        <v>137</v>
      </c>
      <c r="D99" s="218">
        <v>45498</v>
      </c>
      <c r="E99" s="217">
        <v>622.5</v>
      </c>
      <c r="F99" s="217">
        <v>620.55000000000007</v>
      </c>
      <c r="G99" s="219">
        <v>607.15000000000009</v>
      </c>
      <c r="H99" s="219">
        <v>591.80000000000007</v>
      </c>
      <c r="I99" s="219">
        <v>578.40000000000009</v>
      </c>
      <c r="J99" s="219">
        <v>635.90000000000009</v>
      </c>
      <c r="K99" s="219">
        <v>649.29999999999995</v>
      </c>
      <c r="L99" s="219">
        <v>664.65000000000009</v>
      </c>
      <c r="M99" s="220">
        <v>633.95000000000005</v>
      </c>
      <c r="N99" s="220">
        <v>605.20000000000005</v>
      </c>
      <c r="O99" s="220">
        <v>11848500</v>
      </c>
      <c r="P99" s="221">
        <v>-5.5595408895265423E-2</v>
      </c>
    </row>
    <row r="100" spans="1:16" ht="12.75" customHeight="1">
      <c r="A100" s="213">
        <v>90</v>
      </c>
      <c r="B100" s="225" t="s">
        <v>77</v>
      </c>
      <c r="C100" s="217" t="s">
        <v>138</v>
      </c>
      <c r="D100" s="218">
        <v>45498</v>
      </c>
      <c r="E100" s="217">
        <v>17.2</v>
      </c>
      <c r="F100" s="217">
        <v>17.383333333333333</v>
      </c>
      <c r="G100" s="219">
        <v>16.916666666666664</v>
      </c>
      <c r="H100" s="219">
        <v>16.633333333333333</v>
      </c>
      <c r="I100" s="219">
        <v>16.166666666666664</v>
      </c>
      <c r="J100" s="219">
        <v>17.666666666666664</v>
      </c>
      <c r="K100" s="219">
        <v>18.133333333333333</v>
      </c>
      <c r="L100" s="219">
        <v>18.416666666666664</v>
      </c>
      <c r="M100" s="220">
        <v>17.850000000000001</v>
      </c>
      <c r="N100" s="220">
        <v>17.100000000000001</v>
      </c>
      <c r="O100" s="220">
        <v>3902880000</v>
      </c>
      <c r="P100" s="221">
        <v>-2.7664217871084746E-4</v>
      </c>
    </row>
    <row r="101" spans="1:16" ht="12.75" customHeight="1">
      <c r="A101" s="213">
        <v>91</v>
      </c>
      <c r="B101" s="225" t="s">
        <v>66</v>
      </c>
      <c r="C101" s="217" t="s">
        <v>139</v>
      </c>
      <c r="D101" s="218">
        <v>45498</v>
      </c>
      <c r="E101" s="217">
        <v>117</v>
      </c>
      <c r="F101" s="217">
        <v>118.10000000000001</v>
      </c>
      <c r="G101" s="219">
        <v>114.95000000000002</v>
      </c>
      <c r="H101" s="219">
        <v>112.9</v>
      </c>
      <c r="I101" s="219">
        <v>109.75000000000001</v>
      </c>
      <c r="J101" s="219">
        <v>120.15000000000002</v>
      </c>
      <c r="K101" s="219">
        <v>123.30000000000003</v>
      </c>
      <c r="L101" s="219">
        <v>125.35000000000002</v>
      </c>
      <c r="M101" s="220">
        <v>121.25</v>
      </c>
      <c r="N101" s="220">
        <v>116.05</v>
      </c>
      <c r="O101" s="220">
        <v>110125000</v>
      </c>
      <c r="P101" s="221">
        <v>1.6007011716948058E-2</v>
      </c>
    </row>
    <row r="102" spans="1:16" ht="12.75" customHeight="1">
      <c r="A102" s="213">
        <v>92</v>
      </c>
      <c r="B102" s="225" t="s">
        <v>61</v>
      </c>
      <c r="C102" s="223" t="s">
        <v>140</v>
      </c>
      <c r="D102" s="218">
        <v>45498</v>
      </c>
      <c r="E102" s="217">
        <v>79.25</v>
      </c>
      <c r="F102" s="217">
        <v>79.966666666666669</v>
      </c>
      <c r="G102" s="219">
        <v>78.033333333333331</v>
      </c>
      <c r="H102" s="219">
        <v>76.816666666666663</v>
      </c>
      <c r="I102" s="219">
        <v>74.883333333333326</v>
      </c>
      <c r="J102" s="219">
        <v>81.183333333333337</v>
      </c>
      <c r="K102" s="219">
        <v>83.116666666666674</v>
      </c>
      <c r="L102" s="219">
        <v>84.333333333333343</v>
      </c>
      <c r="M102" s="220">
        <v>81.900000000000006</v>
      </c>
      <c r="N102" s="220">
        <v>78.75</v>
      </c>
      <c r="O102" s="220">
        <v>397770000</v>
      </c>
      <c r="P102" s="221">
        <v>3.7135537868862076E-2</v>
      </c>
    </row>
    <row r="103" spans="1:16" ht="12.75" customHeight="1">
      <c r="A103" s="213">
        <v>93</v>
      </c>
      <c r="B103" s="225" t="s">
        <v>186</v>
      </c>
      <c r="C103" s="217" t="s">
        <v>141</v>
      </c>
      <c r="D103" s="218">
        <v>45498</v>
      </c>
      <c r="E103" s="217">
        <v>185.7</v>
      </c>
      <c r="F103" s="217">
        <v>186.79999999999998</v>
      </c>
      <c r="G103" s="219">
        <v>181.34999999999997</v>
      </c>
      <c r="H103" s="219">
        <v>176.99999999999997</v>
      </c>
      <c r="I103" s="219">
        <v>171.54999999999995</v>
      </c>
      <c r="J103" s="219">
        <v>191.14999999999998</v>
      </c>
      <c r="K103" s="219">
        <v>196.59999999999997</v>
      </c>
      <c r="L103" s="219">
        <v>200.95</v>
      </c>
      <c r="M103" s="220">
        <v>192.25</v>
      </c>
      <c r="N103" s="220">
        <v>182.45</v>
      </c>
      <c r="O103" s="220">
        <v>77103750</v>
      </c>
      <c r="P103" s="221">
        <v>-6.8043742405832317E-4</v>
      </c>
    </row>
    <row r="104" spans="1:16" ht="12.75" customHeight="1">
      <c r="A104" s="213">
        <v>94</v>
      </c>
      <c r="B104" s="225" t="s">
        <v>82</v>
      </c>
      <c r="C104" s="224" t="s">
        <v>142</v>
      </c>
      <c r="D104" s="218">
        <v>45498</v>
      </c>
      <c r="E104" s="217">
        <v>521.15</v>
      </c>
      <c r="F104" s="217">
        <v>526.38333333333333</v>
      </c>
      <c r="G104" s="219">
        <v>513.4666666666667</v>
      </c>
      <c r="H104" s="219">
        <v>505.78333333333342</v>
      </c>
      <c r="I104" s="219">
        <v>492.86666666666679</v>
      </c>
      <c r="J104" s="219">
        <v>534.06666666666661</v>
      </c>
      <c r="K104" s="219">
        <v>546.98333333333335</v>
      </c>
      <c r="L104" s="219">
        <v>554.66666666666652</v>
      </c>
      <c r="M104" s="220">
        <v>539.29999999999995</v>
      </c>
      <c r="N104" s="220">
        <v>518.70000000000005</v>
      </c>
      <c r="O104" s="220">
        <v>14305500</v>
      </c>
      <c r="P104" s="221">
        <v>-1.4212620807276862E-2</v>
      </c>
    </row>
    <row r="105" spans="1:16" ht="12.75" customHeight="1">
      <c r="A105" s="213">
        <v>95</v>
      </c>
      <c r="B105" s="225" t="s">
        <v>114</v>
      </c>
      <c r="C105" s="217" t="s">
        <v>143</v>
      </c>
      <c r="D105" s="218">
        <v>45498</v>
      </c>
      <c r="E105" s="217">
        <v>605.95000000000005</v>
      </c>
      <c r="F105" s="217">
        <v>609.01666666666665</v>
      </c>
      <c r="G105" s="219">
        <v>599.98333333333335</v>
      </c>
      <c r="H105" s="219">
        <v>594.01666666666665</v>
      </c>
      <c r="I105" s="219">
        <v>584.98333333333335</v>
      </c>
      <c r="J105" s="219">
        <v>614.98333333333335</v>
      </c>
      <c r="K105" s="219">
        <v>624.01666666666665</v>
      </c>
      <c r="L105" s="219">
        <v>629.98333333333335</v>
      </c>
      <c r="M105" s="220">
        <v>618.04999999999995</v>
      </c>
      <c r="N105" s="220">
        <v>603.04999999999995</v>
      </c>
      <c r="O105" s="220">
        <v>19030000</v>
      </c>
      <c r="P105" s="221">
        <v>3.4745255831656788E-2</v>
      </c>
    </row>
    <row r="106" spans="1:16" ht="12.75" customHeight="1">
      <c r="A106" s="213">
        <v>96</v>
      </c>
      <c r="B106" s="225" t="s">
        <v>47</v>
      </c>
      <c r="C106" s="224" t="s">
        <v>144</v>
      </c>
      <c r="D106" s="218">
        <v>45498</v>
      </c>
      <c r="E106" s="217">
        <v>287.8</v>
      </c>
      <c r="F106" s="217">
        <v>288.45</v>
      </c>
      <c r="G106" s="219">
        <v>285.39999999999998</v>
      </c>
      <c r="H106" s="219">
        <v>283</v>
      </c>
      <c r="I106" s="219">
        <v>279.95</v>
      </c>
      <c r="J106" s="219">
        <v>290.84999999999997</v>
      </c>
      <c r="K106" s="219">
        <v>293.90000000000003</v>
      </c>
      <c r="L106" s="219">
        <v>296.29999999999995</v>
      </c>
      <c r="M106" s="220">
        <v>291.5</v>
      </c>
      <c r="N106" s="220">
        <v>286.05</v>
      </c>
      <c r="O106" s="220">
        <v>20004200</v>
      </c>
      <c r="P106" s="221">
        <v>-1.8916228132555824E-2</v>
      </c>
    </row>
    <row r="107" spans="1:16" ht="12.75" customHeight="1">
      <c r="A107" s="213">
        <v>97</v>
      </c>
      <c r="B107" s="225" t="s">
        <v>57</v>
      </c>
      <c r="C107" s="222" t="s">
        <v>145</v>
      </c>
      <c r="D107" s="218">
        <v>45498</v>
      </c>
      <c r="E107" s="217">
        <v>2663.1</v>
      </c>
      <c r="F107" s="217">
        <v>2670.5666666666666</v>
      </c>
      <c r="G107" s="219">
        <v>2643.5333333333333</v>
      </c>
      <c r="H107" s="219">
        <v>2623.9666666666667</v>
      </c>
      <c r="I107" s="219">
        <v>2596.9333333333334</v>
      </c>
      <c r="J107" s="219">
        <v>2690.1333333333332</v>
      </c>
      <c r="K107" s="219">
        <v>2717.1666666666661</v>
      </c>
      <c r="L107" s="219">
        <v>2736.7333333333331</v>
      </c>
      <c r="M107" s="220">
        <v>2697.6</v>
      </c>
      <c r="N107" s="220">
        <v>2651</v>
      </c>
      <c r="O107" s="220">
        <v>1105800</v>
      </c>
      <c r="P107" s="221">
        <v>2.6455026455026454E-2</v>
      </c>
    </row>
    <row r="108" spans="1:16" ht="12.75" customHeight="1">
      <c r="A108" s="213">
        <v>98</v>
      </c>
      <c r="B108" s="225" t="s">
        <v>114</v>
      </c>
      <c r="C108" s="224" t="s">
        <v>146</v>
      </c>
      <c r="D108" s="218">
        <v>45498</v>
      </c>
      <c r="E108" s="217">
        <v>4266.2</v>
      </c>
      <c r="F108" s="217">
        <v>4268.7</v>
      </c>
      <c r="G108" s="219">
        <v>4238.5</v>
      </c>
      <c r="H108" s="219">
        <v>4210.8</v>
      </c>
      <c r="I108" s="219">
        <v>4180.6000000000004</v>
      </c>
      <c r="J108" s="219">
        <v>4296.3999999999996</v>
      </c>
      <c r="K108" s="219">
        <v>4326.5999999999985</v>
      </c>
      <c r="L108" s="219">
        <v>4354.2999999999993</v>
      </c>
      <c r="M108" s="220">
        <v>4298.8999999999996</v>
      </c>
      <c r="N108" s="220">
        <v>4241</v>
      </c>
      <c r="O108" s="220">
        <v>8618700</v>
      </c>
      <c r="P108" s="221">
        <v>-1.7509661092301905E-2</v>
      </c>
    </row>
    <row r="109" spans="1:16" ht="12.75" customHeight="1">
      <c r="A109" s="213">
        <v>99</v>
      </c>
      <c r="B109" s="225" t="s">
        <v>61</v>
      </c>
      <c r="C109" s="217" t="s">
        <v>147</v>
      </c>
      <c r="D109" s="218">
        <v>45498</v>
      </c>
      <c r="E109" s="217">
        <v>1438.2</v>
      </c>
      <c r="F109" s="217">
        <v>1444.9166666666667</v>
      </c>
      <c r="G109" s="219">
        <v>1422.0833333333335</v>
      </c>
      <c r="H109" s="219">
        <v>1405.9666666666667</v>
      </c>
      <c r="I109" s="219">
        <v>1383.1333333333334</v>
      </c>
      <c r="J109" s="219">
        <v>1461.0333333333335</v>
      </c>
      <c r="K109" s="219">
        <v>1483.866666666667</v>
      </c>
      <c r="L109" s="219">
        <v>1499.9833333333336</v>
      </c>
      <c r="M109" s="220">
        <v>1467.75</v>
      </c>
      <c r="N109" s="220">
        <v>1428.8</v>
      </c>
      <c r="O109" s="220">
        <v>28645500</v>
      </c>
      <c r="P109" s="221">
        <v>1.8814575071577189E-2</v>
      </c>
    </row>
    <row r="110" spans="1:16" ht="12.75" customHeight="1">
      <c r="A110" s="213">
        <v>100</v>
      </c>
      <c r="B110" s="225" t="s">
        <v>77</v>
      </c>
      <c r="C110" s="217" t="s">
        <v>148</v>
      </c>
      <c r="D110" s="218">
        <v>45498</v>
      </c>
      <c r="E110" s="217">
        <v>387.55</v>
      </c>
      <c r="F110" s="217">
        <v>389.2833333333333</v>
      </c>
      <c r="G110" s="219">
        <v>380.81666666666661</v>
      </c>
      <c r="H110" s="219">
        <v>374.08333333333331</v>
      </c>
      <c r="I110" s="219">
        <v>365.61666666666662</v>
      </c>
      <c r="J110" s="219">
        <v>396.01666666666659</v>
      </c>
      <c r="K110" s="219">
        <v>404.48333333333329</v>
      </c>
      <c r="L110" s="219">
        <v>411.21666666666658</v>
      </c>
      <c r="M110" s="220">
        <v>397.75</v>
      </c>
      <c r="N110" s="220">
        <v>382.55</v>
      </c>
      <c r="O110" s="220">
        <v>92959400</v>
      </c>
      <c r="P110" s="221">
        <v>-5.4958349175624761E-2</v>
      </c>
    </row>
    <row r="111" spans="1:16" ht="12.75" customHeight="1">
      <c r="A111" s="213">
        <v>101</v>
      </c>
      <c r="B111" s="225" t="s">
        <v>85</v>
      </c>
      <c r="C111" s="217" t="s">
        <v>149</v>
      </c>
      <c r="D111" s="218">
        <v>45498</v>
      </c>
      <c r="E111" s="217">
        <v>1622.45</v>
      </c>
      <c r="F111" s="217">
        <v>1616.1499999999999</v>
      </c>
      <c r="G111" s="219">
        <v>1595.0999999999997</v>
      </c>
      <c r="H111" s="219">
        <v>1567.7499999999998</v>
      </c>
      <c r="I111" s="219">
        <v>1546.6999999999996</v>
      </c>
      <c r="J111" s="219">
        <v>1643.4999999999998</v>
      </c>
      <c r="K111" s="219">
        <v>1664.55</v>
      </c>
      <c r="L111" s="219">
        <v>1691.8999999999999</v>
      </c>
      <c r="M111" s="220">
        <v>1637.2</v>
      </c>
      <c r="N111" s="220">
        <v>1588.8</v>
      </c>
      <c r="O111" s="220">
        <v>48154000</v>
      </c>
      <c r="P111" s="221">
        <v>-2.8769433082427732E-2</v>
      </c>
    </row>
    <row r="112" spans="1:16" ht="12.75" customHeight="1">
      <c r="A112" s="213">
        <v>102</v>
      </c>
      <c r="B112" s="225" t="s">
        <v>82</v>
      </c>
      <c r="C112" s="217" t="s">
        <v>151</v>
      </c>
      <c r="D112" s="218">
        <v>45498</v>
      </c>
      <c r="E112" s="217">
        <v>169.1</v>
      </c>
      <c r="F112" s="217">
        <v>169.11666666666667</v>
      </c>
      <c r="G112" s="219">
        <v>167.83333333333334</v>
      </c>
      <c r="H112" s="219">
        <v>166.56666666666666</v>
      </c>
      <c r="I112" s="219">
        <v>165.28333333333333</v>
      </c>
      <c r="J112" s="219">
        <v>170.38333333333335</v>
      </c>
      <c r="K112" s="219">
        <v>171.66666666666666</v>
      </c>
      <c r="L112" s="219">
        <v>172.93333333333337</v>
      </c>
      <c r="M112" s="220">
        <v>170.4</v>
      </c>
      <c r="N112" s="220">
        <v>167.85</v>
      </c>
      <c r="O112" s="220">
        <v>148190250</v>
      </c>
      <c r="P112" s="221">
        <v>1.9777177137583228E-3</v>
      </c>
    </row>
    <row r="113" spans="1:16" ht="12.75" customHeight="1">
      <c r="A113" s="213">
        <v>103</v>
      </c>
      <c r="B113" s="225" t="s">
        <v>42</v>
      </c>
      <c r="C113" s="217" t="s">
        <v>152</v>
      </c>
      <c r="D113" s="218">
        <v>45498</v>
      </c>
      <c r="E113" s="217">
        <v>1137.8</v>
      </c>
      <c r="F113" s="217">
        <v>1134.6499999999999</v>
      </c>
      <c r="G113" s="219">
        <v>1123.4999999999998</v>
      </c>
      <c r="H113" s="219">
        <v>1109.1999999999998</v>
      </c>
      <c r="I113" s="219">
        <v>1098.0499999999997</v>
      </c>
      <c r="J113" s="219">
        <v>1148.9499999999998</v>
      </c>
      <c r="K113" s="219">
        <v>1160.0999999999999</v>
      </c>
      <c r="L113" s="219">
        <v>1174.3999999999999</v>
      </c>
      <c r="M113" s="220">
        <v>1145.8</v>
      </c>
      <c r="N113" s="220">
        <v>1120.3499999999999</v>
      </c>
      <c r="O113" s="220">
        <v>3268200</v>
      </c>
      <c r="P113" s="221">
        <v>4.2504665146174583E-2</v>
      </c>
    </row>
    <row r="114" spans="1:16" ht="12.75" customHeight="1">
      <c r="A114" s="213">
        <v>104</v>
      </c>
      <c r="B114" s="225" t="s">
        <v>114</v>
      </c>
      <c r="C114" s="224" t="s">
        <v>153</v>
      </c>
      <c r="D114" s="218">
        <v>45498</v>
      </c>
      <c r="E114" s="217">
        <v>1013.35</v>
      </c>
      <c r="F114" s="217">
        <v>1009.6166666666668</v>
      </c>
      <c r="G114" s="219">
        <v>998.43333333333362</v>
      </c>
      <c r="H114" s="219">
        <v>983.51666666666688</v>
      </c>
      <c r="I114" s="219">
        <v>972.33333333333371</v>
      </c>
      <c r="J114" s="219">
        <v>1024.5333333333335</v>
      </c>
      <c r="K114" s="219">
        <v>1035.7166666666667</v>
      </c>
      <c r="L114" s="219">
        <v>1050.6333333333334</v>
      </c>
      <c r="M114" s="220">
        <v>1020.8</v>
      </c>
      <c r="N114" s="220">
        <v>994.7</v>
      </c>
      <c r="O114" s="220">
        <v>20681500</v>
      </c>
      <c r="P114" s="221">
        <v>-9.0973881692030349E-3</v>
      </c>
    </row>
    <row r="115" spans="1:16" ht="12.75" customHeight="1">
      <c r="A115" s="213">
        <v>105</v>
      </c>
      <c r="B115" s="225" t="s">
        <v>57</v>
      </c>
      <c r="C115" s="217" t="s">
        <v>154</v>
      </c>
      <c r="D115" s="218">
        <v>45498</v>
      </c>
      <c r="E115" s="217">
        <v>426.95</v>
      </c>
      <c r="F115" s="217">
        <v>428.36666666666662</v>
      </c>
      <c r="G115" s="219">
        <v>422.73333333333323</v>
      </c>
      <c r="H115" s="219">
        <v>418.51666666666659</v>
      </c>
      <c r="I115" s="219">
        <v>412.88333333333321</v>
      </c>
      <c r="J115" s="219">
        <v>432.58333333333326</v>
      </c>
      <c r="K115" s="219">
        <v>438.21666666666658</v>
      </c>
      <c r="L115" s="219">
        <v>442.43333333333328</v>
      </c>
      <c r="M115" s="220">
        <v>434</v>
      </c>
      <c r="N115" s="220">
        <v>424.15</v>
      </c>
      <c r="O115" s="220">
        <v>112918400</v>
      </c>
      <c r="P115" s="221">
        <v>6.7904933093668862E-3</v>
      </c>
    </row>
    <row r="116" spans="1:16" ht="12.75" customHeight="1">
      <c r="A116" s="213">
        <v>106</v>
      </c>
      <c r="B116" s="225" t="s">
        <v>129</v>
      </c>
      <c r="C116" s="217" t="s">
        <v>155</v>
      </c>
      <c r="D116" s="218">
        <v>45498</v>
      </c>
      <c r="E116" s="217">
        <v>1050.5999999999999</v>
      </c>
      <c r="F116" s="217">
        <v>1054.9666666666665</v>
      </c>
      <c r="G116" s="219">
        <v>1037.9333333333329</v>
      </c>
      <c r="H116" s="219">
        <v>1025.2666666666664</v>
      </c>
      <c r="I116" s="219">
        <v>1008.2333333333329</v>
      </c>
      <c r="J116" s="219">
        <v>1067.633333333333</v>
      </c>
      <c r="K116" s="219">
        <v>1084.6666666666663</v>
      </c>
      <c r="L116" s="219">
        <v>1097.333333333333</v>
      </c>
      <c r="M116" s="220">
        <v>1072</v>
      </c>
      <c r="N116" s="220">
        <v>1042.3</v>
      </c>
      <c r="O116" s="220">
        <v>12210625</v>
      </c>
      <c r="P116" s="221">
        <v>-1.263455804315965E-2</v>
      </c>
    </row>
    <row r="117" spans="1:16" ht="12.75" customHeight="1">
      <c r="A117" s="213">
        <v>107</v>
      </c>
      <c r="B117" s="225" t="s">
        <v>47</v>
      </c>
      <c r="C117" s="217" t="s">
        <v>156</v>
      </c>
      <c r="D117" s="218">
        <v>45498</v>
      </c>
      <c r="E117" s="217">
        <v>4342.3500000000004</v>
      </c>
      <c r="F117" s="217">
        <v>4397.0999999999995</v>
      </c>
      <c r="G117" s="219">
        <v>4281.2499999999991</v>
      </c>
      <c r="H117" s="219">
        <v>4220.1499999999996</v>
      </c>
      <c r="I117" s="219">
        <v>4104.2999999999993</v>
      </c>
      <c r="J117" s="219">
        <v>4458.1999999999989</v>
      </c>
      <c r="K117" s="219">
        <v>4574.0499999999993</v>
      </c>
      <c r="L117" s="219">
        <v>4635.1499999999987</v>
      </c>
      <c r="M117" s="220">
        <v>4512.95</v>
      </c>
      <c r="N117" s="220">
        <v>4336</v>
      </c>
      <c r="O117" s="220">
        <v>633500</v>
      </c>
      <c r="P117" s="221">
        <v>8.8020609703735514E-2</v>
      </c>
    </row>
    <row r="118" spans="1:16" ht="12.75" customHeight="1">
      <c r="A118" s="213">
        <v>108</v>
      </c>
      <c r="B118" s="225" t="s">
        <v>129</v>
      </c>
      <c r="C118" s="222" t="s">
        <v>157</v>
      </c>
      <c r="D118" s="218">
        <v>45498</v>
      </c>
      <c r="E118" s="217">
        <v>936.55</v>
      </c>
      <c r="F118" s="217">
        <v>941.16666666666663</v>
      </c>
      <c r="G118" s="219">
        <v>930.13333333333321</v>
      </c>
      <c r="H118" s="219">
        <v>923.71666666666658</v>
      </c>
      <c r="I118" s="219">
        <v>912.68333333333317</v>
      </c>
      <c r="J118" s="219">
        <v>947.58333333333326</v>
      </c>
      <c r="K118" s="219">
        <v>958.61666666666679</v>
      </c>
      <c r="L118" s="219">
        <v>965.0333333333333</v>
      </c>
      <c r="M118" s="220">
        <v>952.2</v>
      </c>
      <c r="N118" s="220">
        <v>934.75</v>
      </c>
      <c r="O118" s="220">
        <v>17290125</v>
      </c>
      <c r="P118" s="221">
        <v>6.1981757877280268E-2</v>
      </c>
    </row>
    <row r="119" spans="1:16" ht="12.75" customHeight="1">
      <c r="A119" s="213">
        <v>109</v>
      </c>
      <c r="B119" s="225" t="s">
        <v>57</v>
      </c>
      <c r="C119" s="217" t="s">
        <v>158</v>
      </c>
      <c r="D119" s="218">
        <v>45498</v>
      </c>
      <c r="E119" s="217">
        <v>570.1</v>
      </c>
      <c r="F119" s="217">
        <v>568.73333333333323</v>
      </c>
      <c r="G119" s="219">
        <v>562.46666666666647</v>
      </c>
      <c r="H119" s="219">
        <v>554.83333333333326</v>
      </c>
      <c r="I119" s="219">
        <v>548.56666666666649</v>
      </c>
      <c r="J119" s="219">
        <v>576.36666666666645</v>
      </c>
      <c r="K119" s="219">
        <v>582.6333333333331</v>
      </c>
      <c r="L119" s="219">
        <v>590.26666666666642</v>
      </c>
      <c r="M119" s="220">
        <v>575</v>
      </c>
      <c r="N119" s="220">
        <v>561.1</v>
      </c>
      <c r="O119" s="220">
        <v>21502500</v>
      </c>
      <c r="P119" s="221">
        <v>1.8834399431414357E-2</v>
      </c>
    </row>
    <row r="120" spans="1:16" ht="12.75" customHeight="1">
      <c r="A120" s="213">
        <v>110</v>
      </c>
      <c r="B120" s="225" t="s">
        <v>61</v>
      </c>
      <c r="C120" s="217" t="s">
        <v>159</v>
      </c>
      <c r="D120" s="218">
        <v>45498</v>
      </c>
      <c r="E120" s="217">
        <v>1777.9</v>
      </c>
      <c r="F120" s="217">
        <v>1784.5166666666667</v>
      </c>
      <c r="G120" s="219">
        <v>1740.8833333333332</v>
      </c>
      <c r="H120" s="219">
        <v>1703.8666666666666</v>
      </c>
      <c r="I120" s="219">
        <v>1660.2333333333331</v>
      </c>
      <c r="J120" s="219">
        <v>1821.5333333333333</v>
      </c>
      <c r="K120" s="219">
        <v>1865.166666666667</v>
      </c>
      <c r="L120" s="219">
        <v>1902.1833333333334</v>
      </c>
      <c r="M120" s="220">
        <v>1828.15</v>
      </c>
      <c r="N120" s="220">
        <v>1747.5</v>
      </c>
      <c r="O120" s="220">
        <v>37372000</v>
      </c>
      <c r="P120" s="221">
        <v>8.7913367489520264E-2</v>
      </c>
    </row>
    <row r="121" spans="1:16" ht="12.75" customHeight="1">
      <c r="A121" s="213">
        <v>111</v>
      </c>
      <c r="B121" s="225" t="s">
        <v>66</v>
      </c>
      <c r="C121" s="217" t="s">
        <v>844</v>
      </c>
      <c r="D121" s="218">
        <v>45498</v>
      </c>
      <c r="E121" s="217">
        <v>188.45</v>
      </c>
      <c r="F121" s="217">
        <v>189.9</v>
      </c>
      <c r="G121" s="219">
        <v>185.55</v>
      </c>
      <c r="H121" s="219">
        <v>182.65</v>
      </c>
      <c r="I121" s="219">
        <v>178.3</v>
      </c>
      <c r="J121" s="219">
        <v>192.8</v>
      </c>
      <c r="K121" s="219">
        <v>197.14999999999998</v>
      </c>
      <c r="L121" s="219">
        <v>200.05</v>
      </c>
      <c r="M121" s="220">
        <v>194.25</v>
      </c>
      <c r="N121" s="220">
        <v>187</v>
      </c>
      <c r="O121" s="220">
        <v>71548170</v>
      </c>
      <c r="P121" s="221">
        <v>1.8224536449072896E-2</v>
      </c>
    </row>
    <row r="122" spans="1:16" ht="12.75" customHeight="1">
      <c r="A122" s="213">
        <v>112</v>
      </c>
      <c r="B122" s="225" t="s">
        <v>42</v>
      </c>
      <c r="C122" s="217" t="s">
        <v>160</v>
      </c>
      <c r="D122" s="218">
        <v>45498</v>
      </c>
      <c r="E122" s="217">
        <v>2796.05</v>
      </c>
      <c r="F122" s="217">
        <v>2814.5666666666671</v>
      </c>
      <c r="G122" s="219">
        <v>2770.5833333333339</v>
      </c>
      <c r="H122" s="219">
        <v>2745.1166666666668</v>
      </c>
      <c r="I122" s="219">
        <v>2701.1333333333337</v>
      </c>
      <c r="J122" s="219">
        <v>2840.0333333333342</v>
      </c>
      <c r="K122" s="219">
        <v>2884.0166666666669</v>
      </c>
      <c r="L122" s="219">
        <v>2909.4833333333345</v>
      </c>
      <c r="M122" s="220">
        <v>2858.55</v>
      </c>
      <c r="N122" s="220">
        <v>2789.1</v>
      </c>
      <c r="O122" s="220">
        <v>1113600</v>
      </c>
      <c r="P122" s="221">
        <v>5.1448686704576229E-3</v>
      </c>
    </row>
    <row r="123" spans="1:16" ht="12.75" customHeight="1">
      <c r="A123" s="213">
        <v>113</v>
      </c>
      <c r="B123" s="225" t="s">
        <v>42</v>
      </c>
      <c r="C123" s="217" t="s">
        <v>161</v>
      </c>
      <c r="D123" s="218">
        <v>45498</v>
      </c>
      <c r="E123" s="217">
        <v>439.5</v>
      </c>
      <c r="F123" s="217">
        <v>438.5333333333333</v>
      </c>
      <c r="G123" s="219">
        <v>431.41666666666663</v>
      </c>
      <c r="H123" s="219">
        <v>423.33333333333331</v>
      </c>
      <c r="I123" s="219">
        <v>416.21666666666664</v>
      </c>
      <c r="J123" s="219">
        <v>446.61666666666662</v>
      </c>
      <c r="K123" s="219">
        <v>453.73333333333329</v>
      </c>
      <c r="L123" s="219">
        <v>461.81666666666661</v>
      </c>
      <c r="M123" s="220">
        <v>445.65</v>
      </c>
      <c r="N123" s="220">
        <v>430.45</v>
      </c>
      <c r="O123" s="220">
        <v>16835100</v>
      </c>
      <c r="P123" s="221">
        <v>3.5553696538743074E-2</v>
      </c>
    </row>
    <row r="124" spans="1:16" ht="12.75" customHeight="1">
      <c r="A124" s="213">
        <v>114</v>
      </c>
      <c r="B124" s="225" t="s">
        <v>66</v>
      </c>
      <c r="C124" s="222" t="s">
        <v>162</v>
      </c>
      <c r="D124" s="218">
        <v>45498</v>
      </c>
      <c r="E124" s="217">
        <v>797.9</v>
      </c>
      <c r="F124" s="217">
        <v>803.23333333333323</v>
      </c>
      <c r="G124" s="219">
        <v>785.11666666666645</v>
      </c>
      <c r="H124" s="219">
        <v>772.33333333333326</v>
      </c>
      <c r="I124" s="219">
        <v>754.21666666666647</v>
      </c>
      <c r="J124" s="219">
        <v>816.01666666666642</v>
      </c>
      <c r="K124" s="219">
        <v>834.13333333333321</v>
      </c>
      <c r="L124" s="219">
        <v>846.9166666666664</v>
      </c>
      <c r="M124" s="220">
        <v>821.35</v>
      </c>
      <c r="N124" s="220">
        <v>790.45</v>
      </c>
      <c r="O124" s="220">
        <v>29181000</v>
      </c>
      <c r="P124" s="221">
        <v>-2.9951465992952595E-2</v>
      </c>
    </row>
    <row r="125" spans="1:16" ht="12.75" customHeight="1">
      <c r="A125" s="213">
        <v>115</v>
      </c>
      <c r="B125" s="225" t="s">
        <v>40</v>
      </c>
      <c r="C125" s="217" t="s">
        <v>163</v>
      </c>
      <c r="D125" s="218">
        <v>45498</v>
      </c>
      <c r="E125" s="217">
        <v>3638.95</v>
      </c>
      <c r="F125" s="217">
        <v>3616.8000000000006</v>
      </c>
      <c r="G125" s="219">
        <v>3573.7000000000012</v>
      </c>
      <c r="H125" s="219">
        <v>3508.4500000000007</v>
      </c>
      <c r="I125" s="219">
        <v>3465.3500000000013</v>
      </c>
      <c r="J125" s="219">
        <v>3682.0500000000011</v>
      </c>
      <c r="K125" s="219">
        <v>3725.1500000000005</v>
      </c>
      <c r="L125" s="219">
        <v>3790.400000000001</v>
      </c>
      <c r="M125" s="220">
        <v>3659.9</v>
      </c>
      <c r="N125" s="220">
        <v>3551.55</v>
      </c>
      <c r="O125" s="220">
        <v>17028450</v>
      </c>
      <c r="P125" s="221">
        <v>-1.6810434421118271E-2</v>
      </c>
    </row>
    <row r="126" spans="1:16" ht="12.75" customHeight="1">
      <c r="A126" s="213">
        <v>116</v>
      </c>
      <c r="B126" s="225" t="s">
        <v>85</v>
      </c>
      <c r="C126" s="217" t="s">
        <v>164</v>
      </c>
      <c r="D126" s="218">
        <v>45498</v>
      </c>
      <c r="E126" s="217">
        <v>5491.6</v>
      </c>
      <c r="F126" s="217">
        <v>5507.7166666666672</v>
      </c>
      <c r="G126" s="219">
        <v>5434.3833333333341</v>
      </c>
      <c r="H126" s="219">
        <v>5377.166666666667</v>
      </c>
      <c r="I126" s="219">
        <v>5303.8333333333339</v>
      </c>
      <c r="J126" s="219">
        <v>5564.9333333333343</v>
      </c>
      <c r="K126" s="219">
        <v>5638.2666666666664</v>
      </c>
      <c r="L126" s="219">
        <v>5695.4833333333345</v>
      </c>
      <c r="M126" s="220">
        <v>5581.05</v>
      </c>
      <c r="N126" s="220">
        <v>5450.5</v>
      </c>
      <c r="O126" s="220">
        <v>3607800</v>
      </c>
      <c r="P126" s="221">
        <v>7.9202112056321501E-3</v>
      </c>
    </row>
    <row r="127" spans="1:16" ht="12.75" customHeight="1">
      <c r="A127" s="213">
        <v>117</v>
      </c>
      <c r="B127" s="225" t="s">
        <v>85</v>
      </c>
      <c r="C127" s="217" t="s">
        <v>165</v>
      </c>
      <c r="D127" s="218">
        <v>45498</v>
      </c>
      <c r="E127" s="217">
        <v>5027.6000000000004</v>
      </c>
      <c r="F127" s="217">
        <v>5043.5166666666664</v>
      </c>
      <c r="G127" s="219">
        <v>4969.1333333333332</v>
      </c>
      <c r="H127" s="219">
        <v>4910.666666666667</v>
      </c>
      <c r="I127" s="219">
        <v>4836.2833333333338</v>
      </c>
      <c r="J127" s="219">
        <v>5101.9833333333327</v>
      </c>
      <c r="K127" s="219">
        <v>5176.3666666666659</v>
      </c>
      <c r="L127" s="219">
        <v>5234.8333333333321</v>
      </c>
      <c r="M127" s="220">
        <v>5117.8999999999996</v>
      </c>
      <c r="N127" s="220">
        <v>4985.05</v>
      </c>
      <c r="O127" s="220">
        <v>1214000</v>
      </c>
      <c r="P127" s="221">
        <v>-1.8909808435418893E-3</v>
      </c>
    </row>
    <row r="128" spans="1:16" ht="12.75" customHeight="1">
      <c r="A128" s="213">
        <v>118</v>
      </c>
      <c r="B128" s="225" t="s">
        <v>42</v>
      </c>
      <c r="C128" s="217" t="s">
        <v>166</v>
      </c>
      <c r="D128" s="218">
        <v>45498</v>
      </c>
      <c r="E128" s="217">
        <v>1638.55</v>
      </c>
      <c r="F128" s="217">
        <v>1632.3833333333332</v>
      </c>
      <c r="G128" s="219">
        <v>1622.1666666666665</v>
      </c>
      <c r="H128" s="219">
        <v>1605.7833333333333</v>
      </c>
      <c r="I128" s="219">
        <v>1595.5666666666666</v>
      </c>
      <c r="J128" s="219">
        <v>1648.7666666666664</v>
      </c>
      <c r="K128" s="219">
        <v>1658.9833333333331</v>
      </c>
      <c r="L128" s="219">
        <v>1675.3666666666663</v>
      </c>
      <c r="M128" s="220">
        <v>1642.6</v>
      </c>
      <c r="N128" s="220">
        <v>1616</v>
      </c>
      <c r="O128" s="220">
        <v>7429850</v>
      </c>
      <c r="P128" s="221">
        <v>2.5938967136150234E-2</v>
      </c>
    </row>
    <row r="129" spans="1:16" ht="12.75" customHeight="1">
      <c r="A129" s="213">
        <v>119</v>
      </c>
      <c r="B129" s="225" t="s">
        <v>54</v>
      </c>
      <c r="C129" s="217" t="s">
        <v>167</v>
      </c>
      <c r="D129" s="218">
        <v>45498</v>
      </c>
      <c r="E129" s="217">
        <v>2859.7</v>
      </c>
      <c r="F129" s="217">
        <v>2861.2666666666664</v>
      </c>
      <c r="G129" s="219">
        <v>2837.583333333333</v>
      </c>
      <c r="H129" s="219">
        <v>2815.4666666666667</v>
      </c>
      <c r="I129" s="219">
        <v>2791.7833333333333</v>
      </c>
      <c r="J129" s="219">
        <v>2883.3833333333328</v>
      </c>
      <c r="K129" s="219">
        <v>2907.0666666666662</v>
      </c>
      <c r="L129" s="219">
        <v>2929.1833333333325</v>
      </c>
      <c r="M129" s="220">
        <v>2884.95</v>
      </c>
      <c r="N129" s="220">
        <v>2839.15</v>
      </c>
      <c r="O129" s="220">
        <v>14082950</v>
      </c>
      <c r="P129" s="221">
        <v>-5.8556110095369868E-3</v>
      </c>
    </row>
    <row r="130" spans="1:16" ht="12.75" customHeight="1">
      <c r="A130" s="213">
        <v>120</v>
      </c>
      <c r="B130" s="225" t="s">
        <v>66</v>
      </c>
      <c r="C130" s="217" t="s">
        <v>168</v>
      </c>
      <c r="D130" s="218">
        <v>45498</v>
      </c>
      <c r="E130" s="217">
        <v>299.2</v>
      </c>
      <c r="F130" s="217">
        <v>299.96666666666664</v>
      </c>
      <c r="G130" s="219">
        <v>295.13333333333327</v>
      </c>
      <c r="H130" s="219">
        <v>291.06666666666661</v>
      </c>
      <c r="I130" s="219">
        <v>286.23333333333323</v>
      </c>
      <c r="J130" s="219">
        <v>304.0333333333333</v>
      </c>
      <c r="K130" s="219">
        <v>308.86666666666667</v>
      </c>
      <c r="L130" s="219">
        <v>312.93333333333334</v>
      </c>
      <c r="M130" s="220">
        <v>304.8</v>
      </c>
      <c r="N130" s="220">
        <v>295.89999999999998</v>
      </c>
      <c r="O130" s="220">
        <v>37684000</v>
      </c>
      <c r="P130" s="221">
        <v>4.5151985799866873E-2</v>
      </c>
    </row>
    <row r="131" spans="1:16" ht="12.75" customHeight="1">
      <c r="A131" s="213">
        <v>121</v>
      </c>
      <c r="B131" s="225" t="s">
        <v>66</v>
      </c>
      <c r="C131" s="217" t="s">
        <v>169</v>
      </c>
      <c r="D131" s="218">
        <v>45498</v>
      </c>
      <c r="E131" s="217">
        <v>207.35</v>
      </c>
      <c r="F131" s="217">
        <v>208.51666666666665</v>
      </c>
      <c r="G131" s="219">
        <v>204.3833333333333</v>
      </c>
      <c r="H131" s="219">
        <v>201.41666666666666</v>
      </c>
      <c r="I131" s="219">
        <v>197.2833333333333</v>
      </c>
      <c r="J131" s="219">
        <v>211.48333333333329</v>
      </c>
      <c r="K131" s="219">
        <v>215.61666666666662</v>
      </c>
      <c r="L131" s="219">
        <v>218.58333333333329</v>
      </c>
      <c r="M131" s="220">
        <v>212.65</v>
      </c>
      <c r="N131" s="220">
        <v>205.55</v>
      </c>
      <c r="O131" s="220">
        <v>46185000</v>
      </c>
      <c r="P131" s="221">
        <v>-4.1108688881968232E-2</v>
      </c>
    </row>
    <row r="132" spans="1:16" ht="12.75" customHeight="1">
      <c r="A132" s="213">
        <v>122</v>
      </c>
      <c r="B132" s="225" t="s">
        <v>57</v>
      </c>
      <c r="C132" s="217" t="s">
        <v>170</v>
      </c>
      <c r="D132" s="218">
        <v>45498</v>
      </c>
      <c r="E132" s="217">
        <v>605.75</v>
      </c>
      <c r="F132" s="217">
        <v>611.53333333333342</v>
      </c>
      <c r="G132" s="219">
        <v>597.66666666666686</v>
      </c>
      <c r="H132" s="219">
        <v>589.58333333333348</v>
      </c>
      <c r="I132" s="219">
        <v>575.71666666666692</v>
      </c>
      <c r="J132" s="219">
        <v>619.61666666666679</v>
      </c>
      <c r="K132" s="219">
        <v>633.48333333333335</v>
      </c>
      <c r="L132" s="219">
        <v>641.56666666666672</v>
      </c>
      <c r="M132" s="220">
        <v>625.4</v>
      </c>
      <c r="N132" s="220">
        <v>603.45000000000005</v>
      </c>
      <c r="O132" s="220">
        <v>15282000</v>
      </c>
      <c r="P132" s="221">
        <v>5.2889169561098834E-3</v>
      </c>
    </row>
    <row r="133" spans="1:16" ht="12.75" customHeight="1">
      <c r="A133" s="213">
        <v>123</v>
      </c>
      <c r="B133" s="225" t="s">
        <v>54</v>
      </c>
      <c r="C133" s="217" t="s">
        <v>171</v>
      </c>
      <c r="D133" s="218">
        <v>45498</v>
      </c>
      <c r="E133" s="217">
        <v>12109.4</v>
      </c>
      <c r="F133" s="217">
        <v>12126.583333333334</v>
      </c>
      <c r="G133" s="219">
        <v>12047.516666666668</v>
      </c>
      <c r="H133" s="219">
        <v>11985.633333333335</v>
      </c>
      <c r="I133" s="219">
        <v>11906.566666666669</v>
      </c>
      <c r="J133" s="219">
        <v>12188.466666666667</v>
      </c>
      <c r="K133" s="219">
        <v>12267.533333333333</v>
      </c>
      <c r="L133" s="219">
        <v>12329.416666666666</v>
      </c>
      <c r="M133" s="220">
        <v>12205.65</v>
      </c>
      <c r="N133" s="220">
        <v>12064.7</v>
      </c>
      <c r="O133" s="220">
        <v>3599700</v>
      </c>
      <c r="P133" s="221">
        <v>-3.570835409400432E-3</v>
      </c>
    </row>
    <row r="134" spans="1:16" ht="12.75" customHeight="1">
      <c r="A134" s="213">
        <v>124</v>
      </c>
      <c r="B134" s="225" t="s">
        <v>57</v>
      </c>
      <c r="C134" s="217" t="s">
        <v>896</v>
      </c>
      <c r="D134" s="218">
        <v>45498</v>
      </c>
      <c r="E134" s="217">
        <v>1277.25</v>
      </c>
      <c r="F134" s="217">
        <v>1277.9666666666667</v>
      </c>
      <c r="G134" s="219">
        <v>1263.9333333333334</v>
      </c>
      <c r="H134" s="219">
        <v>1250.6166666666668</v>
      </c>
      <c r="I134" s="219">
        <v>1236.5833333333335</v>
      </c>
      <c r="J134" s="219">
        <v>1291.2833333333333</v>
      </c>
      <c r="K134" s="219">
        <v>1305.3166666666666</v>
      </c>
      <c r="L134" s="219">
        <v>1318.6333333333332</v>
      </c>
      <c r="M134" s="220">
        <v>1292</v>
      </c>
      <c r="N134" s="220">
        <v>1264.6500000000001</v>
      </c>
      <c r="O134" s="220">
        <v>10846500</v>
      </c>
      <c r="P134" s="221">
        <v>1.4801231252865282E-2</v>
      </c>
    </row>
    <row r="135" spans="1:16" ht="12.75" customHeight="1">
      <c r="A135" s="213">
        <v>125</v>
      </c>
      <c r="B135" s="225" t="s">
        <v>85</v>
      </c>
      <c r="C135" s="217" t="s">
        <v>173</v>
      </c>
      <c r="D135" s="218">
        <v>45498</v>
      </c>
      <c r="E135" s="217">
        <v>3886.85</v>
      </c>
      <c r="F135" s="217">
        <v>3879.2999999999997</v>
      </c>
      <c r="G135" s="219">
        <v>3827.5499999999993</v>
      </c>
      <c r="H135" s="219">
        <v>3768.2499999999995</v>
      </c>
      <c r="I135" s="219">
        <v>3716.4999999999991</v>
      </c>
      <c r="J135" s="219">
        <v>3938.5999999999995</v>
      </c>
      <c r="K135" s="219">
        <v>3990.3500000000004</v>
      </c>
      <c r="L135" s="219">
        <v>4049.6499999999996</v>
      </c>
      <c r="M135" s="220">
        <v>3931.05</v>
      </c>
      <c r="N135" s="220">
        <v>3820</v>
      </c>
      <c r="O135" s="220">
        <v>2679800</v>
      </c>
      <c r="P135" s="221">
        <v>-7.9224048571005477E-3</v>
      </c>
    </row>
    <row r="136" spans="1:16" ht="12.75" customHeight="1">
      <c r="A136" s="213">
        <v>126</v>
      </c>
      <c r="B136" s="225" t="s">
        <v>42</v>
      </c>
      <c r="C136" s="224" t="s">
        <v>174</v>
      </c>
      <c r="D136" s="218">
        <v>45498</v>
      </c>
      <c r="E136" s="217">
        <v>2012.8</v>
      </c>
      <c r="F136" s="217">
        <v>2028.8833333333332</v>
      </c>
      <c r="G136" s="219">
        <v>1984.9166666666665</v>
      </c>
      <c r="H136" s="219">
        <v>1957.0333333333333</v>
      </c>
      <c r="I136" s="219">
        <v>1913.0666666666666</v>
      </c>
      <c r="J136" s="219">
        <v>2056.7666666666664</v>
      </c>
      <c r="K136" s="219">
        <v>2100.7333333333336</v>
      </c>
      <c r="L136" s="219">
        <v>2128.6166666666663</v>
      </c>
      <c r="M136" s="220">
        <v>2072.85</v>
      </c>
      <c r="N136" s="220">
        <v>2001</v>
      </c>
      <c r="O136" s="220">
        <v>1174000</v>
      </c>
      <c r="P136" s="221">
        <v>-1.0785305021907651E-2</v>
      </c>
    </row>
    <row r="137" spans="1:16" ht="12.75" customHeight="1">
      <c r="A137" s="213">
        <v>127</v>
      </c>
      <c r="B137" s="225" t="s">
        <v>66</v>
      </c>
      <c r="C137" s="224" t="s">
        <v>175</v>
      </c>
      <c r="D137" s="218">
        <v>45498</v>
      </c>
      <c r="E137" s="217">
        <v>983.5</v>
      </c>
      <c r="F137" s="217">
        <v>985.61666666666667</v>
      </c>
      <c r="G137" s="219">
        <v>969.38333333333333</v>
      </c>
      <c r="H137" s="219">
        <v>955.26666666666665</v>
      </c>
      <c r="I137" s="219">
        <v>939.0333333333333</v>
      </c>
      <c r="J137" s="219">
        <v>999.73333333333335</v>
      </c>
      <c r="K137" s="219">
        <v>1015.9666666666667</v>
      </c>
      <c r="L137" s="219">
        <v>1030.0833333333335</v>
      </c>
      <c r="M137" s="220">
        <v>1001.85</v>
      </c>
      <c r="N137" s="220">
        <v>971.5</v>
      </c>
      <c r="O137" s="220">
        <v>5079200</v>
      </c>
      <c r="P137" s="221">
        <v>-4.1370979918465951E-2</v>
      </c>
    </row>
    <row r="138" spans="1:16" ht="12.75" customHeight="1">
      <c r="A138" s="213">
        <v>128</v>
      </c>
      <c r="B138" s="225" t="s">
        <v>82</v>
      </c>
      <c r="C138" s="217" t="s">
        <v>176</v>
      </c>
      <c r="D138" s="218">
        <v>45498</v>
      </c>
      <c r="E138" s="217">
        <v>1695.35</v>
      </c>
      <c r="F138" s="217">
        <v>1714.7666666666667</v>
      </c>
      <c r="G138" s="219">
        <v>1663.1333333333332</v>
      </c>
      <c r="H138" s="219">
        <v>1630.9166666666665</v>
      </c>
      <c r="I138" s="219">
        <v>1579.2833333333331</v>
      </c>
      <c r="J138" s="219">
        <v>1746.9833333333333</v>
      </c>
      <c r="K138" s="219">
        <v>1798.616666666667</v>
      </c>
      <c r="L138" s="219">
        <v>1830.8333333333335</v>
      </c>
      <c r="M138" s="220">
        <v>1766.4</v>
      </c>
      <c r="N138" s="220">
        <v>1682.55</v>
      </c>
      <c r="O138" s="220">
        <v>2536400</v>
      </c>
      <c r="P138" s="221">
        <v>8.0054505195026396E-2</v>
      </c>
    </row>
    <row r="139" spans="1:16" ht="12.75" customHeight="1">
      <c r="A139" s="213">
        <v>129</v>
      </c>
      <c r="B139" s="225" t="s">
        <v>54</v>
      </c>
      <c r="C139" s="217" t="s">
        <v>177</v>
      </c>
      <c r="D139" s="218">
        <v>45498</v>
      </c>
      <c r="E139" s="217">
        <v>204.15</v>
      </c>
      <c r="F139" s="217">
        <v>203.10000000000002</v>
      </c>
      <c r="G139" s="219">
        <v>198.40000000000003</v>
      </c>
      <c r="H139" s="219">
        <v>192.65</v>
      </c>
      <c r="I139" s="219">
        <v>187.95000000000002</v>
      </c>
      <c r="J139" s="219">
        <v>208.85000000000005</v>
      </c>
      <c r="K139" s="219">
        <v>213.55000000000004</v>
      </c>
      <c r="L139" s="219">
        <v>219.30000000000007</v>
      </c>
      <c r="M139" s="220">
        <v>207.8</v>
      </c>
      <c r="N139" s="220">
        <v>197.35</v>
      </c>
      <c r="O139" s="220">
        <v>120742600</v>
      </c>
      <c r="P139" s="221">
        <v>3.6129897032839822E-2</v>
      </c>
    </row>
    <row r="140" spans="1:16" ht="12.75" customHeight="1">
      <c r="A140" s="213">
        <v>130</v>
      </c>
      <c r="B140" s="225" t="s">
        <v>85</v>
      </c>
      <c r="C140" s="222" t="s">
        <v>178</v>
      </c>
      <c r="D140" s="218">
        <v>45498</v>
      </c>
      <c r="E140" s="217">
        <v>2515.15</v>
      </c>
      <c r="F140" s="217">
        <v>2535.7000000000003</v>
      </c>
      <c r="G140" s="219">
        <v>2486.4500000000007</v>
      </c>
      <c r="H140" s="219">
        <v>2457.7500000000005</v>
      </c>
      <c r="I140" s="219">
        <v>2408.5000000000009</v>
      </c>
      <c r="J140" s="219">
        <v>2564.4000000000005</v>
      </c>
      <c r="K140" s="219">
        <v>2613.6499999999996</v>
      </c>
      <c r="L140" s="219">
        <v>2642.3500000000004</v>
      </c>
      <c r="M140" s="220">
        <v>2584.9499999999998</v>
      </c>
      <c r="N140" s="220">
        <v>2507</v>
      </c>
      <c r="O140" s="220">
        <v>5196675</v>
      </c>
      <c r="P140" s="221">
        <v>2.9416571335185489E-2</v>
      </c>
    </row>
    <row r="141" spans="1:16" ht="12.75" customHeight="1">
      <c r="A141" s="213">
        <v>131</v>
      </c>
      <c r="B141" s="225" t="s">
        <v>54</v>
      </c>
      <c r="C141" s="217" t="s">
        <v>179</v>
      </c>
      <c r="D141" s="218">
        <v>45498</v>
      </c>
      <c r="E141" s="217">
        <v>129160.35</v>
      </c>
      <c r="F141" s="217">
        <v>129429.5</v>
      </c>
      <c r="G141" s="219">
        <v>128269.9</v>
      </c>
      <c r="H141" s="219">
        <v>127379.45</v>
      </c>
      <c r="I141" s="219">
        <v>126219.84999999999</v>
      </c>
      <c r="J141" s="219">
        <v>130319.95</v>
      </c>
      <c r="K141" s="219">
        <v>131479.54999999999</v>
      </c>
      <c r="L141" s="219">
        <v>132370</v>
      </c>
      <c r="M141" s="220">
        <v>130589.1</v>
      </c>
      <c r="N141" s="220">
        <v>128539.05</v>
      </c>
      <c r="O141" s="220">
        <v>64860</v>
      </c>
      <c r="P141" s="221">
        <v>1.1146620936939746E-2</v>
      </c>
    </row>
    <row r="142" spans="1:16" ht="12.75" customHeight="1">
      <c r="A142" s="213">
        <v>132</v>
      </c>
      <c r="B142" s="225" t="s">
        <v>66</v>
      </c>
      <c r="C142" s="217" t="s">
        <v>180</v>
      </c>
      <c r="D142" s="218">
        <v>45498</v>
      </c>
      <c r="E142" s="217">
        <v>1802.85</v>
      </c>
      <c r="F142" s="217">
        <v>1794.1166666666668</v>
      </c>
      <c r="G142" s="219">
        <v>1776.7833333333335</v>
      </c>
      <c r="H142" s="219">
        <v>1750.7166666666667</v>
      </c>
      <c r="I142" s="219">
        <v>1733.3833333333334</v>
      </c>
      <c r="J142" s="219">
        <v>1820.1833333333336</v>
      </c>
      <c r="K142" s="219">
        <v>1837.5166666666667</v>
      </c>
      <c r="L142" s="219">
        <v>1863.5833333333337</v>
      </c>
      <c r="M142" s="220">
        <v>1811.45</v>
      </c>
      <c r="N142" s="220">
        <v>1768.05</v>
      </c>
      <c r="O142" s="220">
        <v>3707550</v>
      </c>
      <c r="P142" s="221">
        <v>-9.0406153015787347E-2</v>
      </c>
    </row>
    <row r="143" spans="1:16" ht="12.75" customHeight="1">
      <c r="A143" s="213">
        <v>133</v>
      </c>
      <c r="B143" s="225" t="s">
        <v>129</v>
      </c>
      <c r="C143" s="217" t="s">
        <v>181</v>
      </c>
      <c r="D143" s="218">
        <v>45498</v>
      </c>
      <c r="E143" s="217">
        <v>193.35</v>
      </c>
      <c r="F143" s="217">
        <v>193.31666666666669</v>
      </c>
      <c r="G143" s="219">
        <v>189.78333333333339</v>
      </c>
      <c r="H143" s="219">
        <v>186.2166666666667</v>
      </c>
      <c r="I143" s="219">
        <v>182.68333333333339</v>
      </c>
      <c r="J143" s="219">
        <v>196.88333333333338</v>
      </c>
      <c r="K143" s="219">
        <v>200.41666666666669</v>
      </c>
      <c r="L143" s="219">
        <v>203.98333333333338</v>
      </c>
      <c r="M143" s="220">
        <v>196.85</v>
      </c>
      <c r="N143" s="220">
        <v>189.75</v>
      </c>
      <c r="O143" s="220">
        <v>68343750</v>
      </c>
      <c r="P143" s="221">
        <v>8.8010627698439058E-3</v>
      </c>
    </row>
    <row r="144" spans="1:16" ht="12.75" customHeight="1">
      <c r="A144" s="213">
        <v>134</v>
      </c>
      <c r="B144" s="225" t="s">
        <v>85</v>
      </c>
      <c r="C144" s="217" t="s">
        <v>182</v>
      </c>
      <c r="D144" s="218">
        <v>45498</v>
      </c>
      <c r="E144" s="217">
        <v>6764.9</v>
      </c>
      <c r="F144" s="217">
        <v>6805.9666666666672</v>
      </c>
      <c r="G144" s="219">
        <v>6642.9333333333343</v>
      </c>
      <c r="H144" s="219">
        <v>6520.9666666666672</v>
      </c>
      <c r="I144" s="219">
        <v>6357.9333333333343</v>
      </c>
      <c r="J144" s="219">
        <v>6927.9333333333343</v>
      </c>
      <c r="K144" s="219">
        <v>7090.9666666666672</v>
      </c>
      <c r="L144" s="219">
        <v>7212.9333333333343</v>
      </c>
      <c r="M144" s="220">
        <v>6969</v>
      </c>
      <c r="N144" s="220">
        <v>6684</v>
      </c>
      <c r="O144" s="220">
        <v>1123800</v>
      </c>
      <c r="P144" s="221">
        <v>-9.0003643872221553E-2</v>
      </c>
    </row>
    <row r="145" spans="1:16" ht="12.75" customHeight="1">
      <c r="A145" s="213">
        <v>135</v>
      </c>
      <c r="B145" s="225" t="s">
        <v>841</v>
      </c>
      <c r="C145" s="217" t="s">
        <v>183</v>
      </c>
      <c r="D145" s="218">
        <v>45498</v>
      </c>
      <c r="E145" s="217">
        <v>3614.8</v>
      </c>
      <c r="F145" s="217">
        <v>3642</v>
      </c>
      <c r="G145" s="219">
        <v>3576.8</v>
      </c>
      <c r="H145" s="219">
        <v>3538.8</v>
      </c>
      <c r="I145" s="219">
        <v>3473.6000000000004</v>
      </c>
      <c r="J145" s="219">
        <v>3680</v>
      </c>
      <c r="K145" s="219">
        <v>3745.2</v>
      </c>
      <c r="L145" s="219">
        <v>3783.2</v>
      </c>
      <c r="M145" s="220">
        <v>3707.2</v>
      </c>
      <c r="N145" s="220">
        <v>3604</v>
      </c>
      <c r="O145" s="220">
        <v>1606675</v>
      </c>
      <c r="P145" s="221">
        <v>5.4075774971297362E-2</v>
      </c>
    </row>
    <row r="146" spans="1:16" ht="12.75" customHeight="1">
      <c r="A146" s="213">
        <v>136</v>
      </c>
      <c r="B146" s="225" t="s">
        <v>57</v>
      </c>
      <c r="C146" s="217" t="s">
        <v>184</v>
      </c>
      <c r="D146" s="218">
        <v>45498</v>
      </c>
      <c r="E146" s="217">
        <v>2548.5500000000002</v>
      </c>
      <c r="F146" s="217">
        <v>2557.9333333333334</v>
      </c>
      <c r="G146" s="219">
        <v>2527.6166666666668</v>
      </c>
      <c r="H146" s="219">
        <v>2506.6833333333334</v>
      </c>
      <c r="I146" s="219">
        <v>2476.3666666666668</v>
      </c>
      <c r="J146" s="219">
        <v>2578.8666666666668</v>
      </c>
      <c r="K146" s="219">
        <v>2609.1833333333334</v>
      </c>
      <c r="L146" s="219">
        <v>2630.1166666666668</v>
      </c>
      <c r="M146" s="220">
        <v>2588.25</v>
      </c>
      <c r="N146" s="220">
        <v>2537</v>
      </c>
      <c r="O146" s="220">
        <v>6061000</v>
      </c>
      <c r="P146" s="221">
        <v>7.5135476578343692E-3</v>
      </c>
    </row>
    <row r="147" spans="1:16" ht="12.75" customHeight="1">
      <c r="A147" s="213">
        <v>137</v>
      </c>
      <c r="B147" s="225" t="s">
        <v>129</v>
      </c>
      <c r="C147" s="217" t="s">
        <v>185</v>
      </c>
      <c r="D147" s="218">
        <v>45498</v>
      </c>
      <c r="E147" s="217">
        <v>245.95</v>
      </c>
      <c r="F147" s="217">
        <v>248.33333333333334</v>
      </c>
      <c r="G147" s="219">
        <v>241.16666666666669</v>
      </c>
      <c r="H147" s="219">
        <v>236.38333333333335</v>
      </c>
      <c r="I147" s="219">
        <v>229.2166666666667</v>
      </c>
      <c r="J147" s="219">
        <v>253.11666666666667</v>
      </c>
      <c r="K147" s="219">
        <v>260.28333333333336</v>
      </c>
      <c r="L147" s="219">
        <v>265.06666666666666</v>
      </c>
      <c r="M147" s="220">
        <v>255.5</v>
      </c>
      <c r="N147" s="220">
        <v>243.55</v>
      </c>
      <c r="O147" s="220">
        <v>98176500</v>
      </c>
      <c r="P147" s="221">
        <v>8.4236159427492296E-2</v>
      </c>
    </row>
    <row r="148" spans="1:16" ht="12.75" customHeight="1">
      <c r="A148" s="213">
        <v>138</v>
      </c>
      <c r="B148" s="225" t="s">
        <v>186</v>
      </c>
      <c r="C148" s="217" t="s">
        <v>187</v>
      </c>
      <c r="D148" s="218">
        <v>45498</v>
      </c>
      <c r="E148" s="217">
        <v>371.95</v>
      </c>
      <c r="F148" s="217">
        <v>371.2166666666667</v>
      </c>
      <c r="G148" s="219">
        <v>367.73333333333341</v>
      </c>
      <c r="H148" s="219">
        <v>363.51666666666671</v>
      </c>
      <c r="I148" s="219">
        <v>360.03333333333342</v>
      </c>
      <c r="J148" s="219">
        <v>375.43333333333339</v>
      </c>
      <c r="K148" s="219">
        <v>378.91666666666674</v>
      </c>
      <c r="L148" s="219">
        <v>383.13333333333338</v>
      </c>
      <c r="M148" s="220">
        <v>374.7</v>
      </c>
      <c r="N148" s="220">
        <v>367</v>
      </c>
      <c r="O148" s="220">
        <v>95322000</v>
      </c>
      <c r="P148" s="221">
        <v>1.1137983706720977E-2</v>
      </c>
    </row>
    <row r="149" spans="1:16" ht="12.75" customHeight="1">
      <c r="A149" s="213">
        <v>139</v>
      </c>
      <c r="B149" s="225" t="s">
        <v>105</v>
      </c>
      <c r="C149" s="217" t="s">
        <v>188</v>
      </c>
      <c r="D149" s="218">
        <v>45498</v>
      </c>
      <c r="E149" s="217">
        <v>1814.3</v>
      </c>
      <c r="F149" s="217">
        <v>1802.6166666666668</v>
      </c>
      <c r="G149" s="219">
        <v>1777.9333333333336</v>
      </c>
      <c r="H149" s="219">
        <v>1741.5666666666668</v>
      </c>
      <c r="I149" s="219">
        <v>1716.8833333333337</v>
      </c>
      <c r="J149" s="219">
        <v>1838.9833333333336</v>
      </c>
      <c r="K149" s="219">
        <v>1863.666666666667</v>
      </c>
      <c r="L149" s="219">
        <v>1900.0333333333335</v>
      </c>
      <c r="M149" s="220">
        <v>1827.3</v>
      </c>
      <c r="N149" s="220">
        <v>1766.25</v>
      </c>
      <c r="O149" s="220">
        <v>7948500</v>
      </c>
      <c r="P149" s="221">
        <v>9.8719316969050168E-3</v>
      </c>
    </row>
    <row r="150" spans="1:16" ht="12.75" customHeight="1">
      <c r="A150" s="213">
        <v>140</v>
      </c>
      <c r="B150" s="225" t="s">
        <v>85</v>
      </c>
      <c r="C150" s="222" t="s">
        <v>189</v>
      </c>
      <c r="D150" s="218">
        <v>45498</v>
      </c>
      <c r="E150" s="217">
        <v>10282.75</v>
      </c>
      <c r="F150" s="217">
        <v>10262.933333333334</v>
      </c>
      <c r="G150" s="219">
        <v>10140.916666666668</v>
      </c>
      <c r="H150" s="219">
        <v>9999.0833333333339</v>
      </c>
      <c r="I150" s="219">
        <v>9877.0666666666675</v>
      </c>
      <c r="J150" s="219">
        <v>10404.766666666668</v>
      </c>
      <c r="K150" s="219">
        <v>10526.783333333335</v>
      </c>
      <c r="L150" s="219">
        <v>10668.616666666669</v>
      </c>
      <c r="M150" s="220">
        <v>10384.950000000001</v>
      </c>
      <c r="N150" s="220">
        <v>10121.1</v>
      </c>
      <c r="O150" s="220">
        <v>1701900</v>
      </c>
      <c r="P150" s="221">
        <v>1.0569443619737546E-2</v>
      </c>
    </row>
    <row r="151" spans="1:16" ht="12.75" customHeight="1">
      <c r="A151" s="213">
        <v>141</v>
      </c>
      <c r="B151" s="225" t="s">
        <v>82</v>
      </c>
      <c r="C151" s="224" t="s">
        <v>190</v>
      </c>
      <c r="D151" s="218">
        <v>45498</v>
      </c>
      <c r="E151" s="217">
        <v>275.89999999999998</v>
      </c>
      <c r="F151" s="217">
        <v>276.83333333333331</v>
      </c>
      <c r="G151" s="219">
        <v>272.11666666666662</v>
      </c>
      <c r="H151" s="219">
        <v>268.33333333333331</v>
      </c>
      <c r="I151" s="219">
        <v>263.61666666666662</v>
      </c>
      <c r="J151" s="219">
        <v>280.61666666666662</v>
      </c>
      <c r="K151" s="219">
        <v>285.33333333333331</v>
      </c>
      <c r="L151" s="219">
        <v>289.11666666666662</v>
      </c>
      <c r="M151" s="220">
        <v>281.55</v>
      </c>
      <c r="N151" s="220">
        <v>273.05</v>
      </c>
      <c r="O151" s="220">
        <v>76926850</v>
      </c>
      <c r="P151" s="221">
        <v>1.6818910460293632E-2</v>
      </c>
    </row>
    <row r="152" spans="1:16" ht="12.75" customHeight="1">
      <c r="A152" s="213">
        <v>142</v>
      </c>
      <c r="B152" s="225" t="s">
        <v>45</v>
      </c>
      <c r="C152" s="217" t="s">
        <v>191</v>
      </c>
      <c r="D152" s="218">
        <v>45498</v>
      </c>
      <c r="E152" s="217">
        <v>38877.199999999997</v>
      </c>
      <c r="F152" s="217">
        <v>39078.366666666669</v>
      </c>
      <c r="G152" s="219">
        <v>38556.733333333337</v>
      </c>
      <c r="H152" s="219">
        <v>38236.26666666667</v>
      </c>
      <c r="I152" s="219">
        <v>37714.633333333339</v>
      </c>
      <c r="J152" s="219">
        <v>39398.833333333336</v>
      </c>
      <c r="K152" s="219">
        <v>39920.466666666667</v>
      </c>
      <c r="L152" s="219">
        <v>40240.933333333334</v>
      </c>
      <c r="M152" s="220">
        <v>39600</v>
      </c>
      <c r="N152" s="220">
        <v>38757.9</v>
      </c>
      <c r="O152" s="220">
        <v>181215</v>
      </c>
      <c r="P152" s="221">
        <v>7.5056292219164373E-3</v>
      </c>
    </row>
    <row r="153" spans="1:16" ht="12.75" customHeight="1">
      <c r="A153" s="213">
        <v>143</v>
      </c>
      <c r="B153" s="225" t="s">
        <v>42</v>
      </c>
      <c r="C153" s="217" t="s">
        <v>192</v>
      </c>
      <c r="D153" s="218">
        <v>45498</v>
      </c>
      <c r="E153" s="217">
        <v>901.05</v>
      </c>
      <c r="F153" s="217">
        <v>906.35</v>
      </c>
      <c r="G153" s="219">
        <v>889.7</v>
      </c>
      <c r="H153" s="219">
        <v>878.35</v>
      </c>
      <c r="I153" s="219">
        <v>861.7</v>
      </c>
      <c r="J153" s="219">
        <v>917.7</v>
      </c>
      <c r="K153" s="219">
        <v>934.34999999999991</v>
      </c>
      <c r="L153" s="219">
        <v>945.7</v>
      </c>
      <c r="M153" s="220">
        <v>923</v>
      </c>
      <c r="N153" s="220">
        <v>895</v>
      </c>
      <c r="O153" s="220">
        <v>14319000</v>
      </c>
      <c r="P153" s="221">
        <v>1.6288725646758224E-2</v>
      </c>
    </row>
    <row r="154" spans="1:16" ht="12.75" customHeight="1">
      <c r="A154" s="213">
        <v>144</v>
      </c>
      <c r="B154" s="225" t="s">
        <v>85</v>
      </c>
      <c r="C154" s="217" t="s">
        <v>193</v>
      </c>
      <c r="D154" s="218">
        <v>45498</v>
      </c>
      <c r="E154" s="217">
        <v>4514</v>
      </c>
      <c r="F154" s="217">
        <v>4505.3</v>
      </c>
      <c r="G154" s="219">
        <v>4443.7000000000007</v>
      </c>
      <c r="H154" s="219">
        <v>4373.4000000000005</v>
      </c>
      <c r="I154" s="219">
        <v>4311.8000000000011</v>
      </c>
      <c r="J154" s="219">
        <v>4575.6000000000004</v>
      </c>
      <c r="K154" s="219">
        <v>4637.2000000000007</v>
      </c>
      <c r="L154" s="219">
        <v>4707.5</v>
      </c>
      <c r="M154" s="220">
        <v>4566.8999999999996</v>
      </c>
      <c r="N154" s="220">
        <v>4435</v>
      </c>
      <c r="O154" s="220">
        <v>2184600</v>
      </c>
      <c r="P154" s="221">
        <v>-1.532497971693861E-2</v>
      </c>
    </row>
    <row r="155" spans="1:16" ht="12.75" customHeight="1">
      <c r="A155" s="213">
        <v>145</v>
      </c>
      <c r="B155" s="225" t="s">
        <v>82</v>
      </c>
      <c r="C155" s="222" t="s">
        <v>194</v>
      </c>
      <c r="D155" s="218">
        <v>45498</v>
      </c>
      <c r="E155" s="217">
        <v>334.85</v>
      </c>
      <c r="F155" s="217">
        <v>335.33333333333331</v>
      </c>
      <c r="G155" s="219">
        <v>330.81666666666661</v>
      </c>
      <c r="H155" s="219">
        <v>326.7833333333333</v>
      </c>
      <c r="I155" s="219">
        <v>322.26666666666659</v>
      </c>
      <c r="J155" s="219">
        <v>339.36666666666662</v>
      </c>
      <c r="K155" s="219">
        <v>343.88333333333338</v>
      </c>
      <c r="L155" s="219">
        <v>347.91666666666663</v>
      </c>
      <c r="M155" s="220">
        <v>339.85</v>
      </c>
      <c r="N155" s="220">
        <v>331.3</v>
      </c>
      <c r="O155" s="220">
        <v>33543000</v>
      </c>
      <c r="P155" s="221">
        <v>-1.748681898066784E-2</v>
      </c>
    </row>
    <row r="156" spans="1:16" ht="12.75" customHeight="1">
      <c r="A156" s="213">
        <v>146</v>
      </c>
      <c r="B156" s="225" t="s">
        <v>66</v>
      </c>
      <c r="C156" s="217" t="s">
        <v>195</v>
      </c>
      <c r="D156" s="218">
        <v>45498</v>
      </c>
      <c r="E156" s="217">
        <v>502.05</v>
      </c>
      <c r="F156" s="217">
        <v>501.33333333333331</v>
      </c>
      <c r="G156" s="219">
        <v>495.56666666666661</v>
      </c>
      <c r="H156" s="219">
        <v>489.08333333333331</v>
      </c>
      <c r="I156" s="219">
        <v>483.31666666666661</v>
      </c>
      <c r="J156" s="219">
        <v>507.81666666666661</v>
      </c>
      <c r="K156" s="219">
        <v>513.58333333333337</v>
      </c>
      <c r="L156" s="219">
        <v>520.06666666666661</v>
      </c>
      <c r="M156" s="220">
        <v>507.1</v>
      </c>
      <c r="N156" s="220">
        <v>494.85</v>
      </c>
      <c r="O156" s="220">
        <v>60079500</v>
      </c>
      <c r="P156" s="221">
        <v>-8.1212723658051683E-2</v>
      </c>
    </row>
    <row r="157" spans="1:16" ht="12.75" customHeight="1">
      <c r="A157" s="213">
        <v>147</v>
      </c>
      <c r="B157" s="225" t="s">
        <v>57</v>
      </c>
      <c r="C157" s="217" t="s">
        <v>196</v>
      </c>
      <c r="D157" s="218">
        <v>45498</v>
      </c>
      <c r="E157" s="217">
        <v>3094.35</v>
      </c>
      <c r="F157" s="217">
        <v>3105.7000000000003</v>
      </c>
      <c r="G157" s="219">
        <v>3067.6500000000005</v>
      </c>
      <c r="H157" s="219">
        <v>3040.9500000000003</v>
      </c>
      <c r="I157" s="219">
        <v>3002.9000000000005</v>
      </c>
      <c r="J157" s="219">
        <v>3132.4000000000005</v>
      </c>
      <c r="K157" s="219">
        <v>3170.4500000000007</v>
      </c>
      <c r="L157" s="219">
        <v>3197.1500000000005</v>
      </c>
      <c r="M157" s="220">
        <v>3143.75</v>
      </c>
      <c r="N157" s="220">
        <v>3079</v>
      </c>
      <c r="O157" s="220">
        <v>2261250</v>
      </c>
      <c r="P157" s="221">
        <v>2.4813052345343305E-2</v>
      </c>
    </row>
    <row r="158" spans="1:16" ht="12.75" customHeight="1">
      <c r="A158" s="213">
        <v>148</v>
      </c>
      <c r="B158" s="225" t="s">
        <v>841</v>
      </c>
      <c r="C158" s="217" t="s">
        <v>197</v>
      </c>
      <c r="D158" s="218">
        <v>45498</v>
      </c>
      <c r="E158" s="217">
        <v>3778.55</v>
      </c>
      <c r="F158" s="217">
        <v>3798.35</v>
      </c>
      <c r="G158" s="219">
        <v>3728.7</v>
      </c>
      <c r="H158" s="219">
        <v>3678.85</v>
      </c>
      <c r="I158" s="219">
        <v>3609.2</v>
      </c>
      <c r="J158" s="219">
        <v>3848.2</v>
      </c>
      <c r="K158" s="219">
        <v>3917.8500000000004</v>
      </c>
      <c r="L158" s="219">
        <v>3967.7</v>
      </c>
      <c r="M158" s="220">
        <v>3868</v>
      </c>
      <c r="N158" s="220">
        <v>3748.5</v>
      </c>
      <c r="O158" s="220">
        <v>1699000</v>
      </c>
      <c r="P158" s="221">
        <v>3.6607687614399025E-2</v>
      </c>
    </row>
    <row r="159" spans="1:16" ht="12.75" customHeight="1">
      <c r="A159" s="213">
        <v>149</v>
      </c>
      <c r="B159" s="225" t="s">
        <v>61</v>
      </c>
      <c r="C159" s="217" t="s">
        <v>198</v>
      </c>
      <c r="D159" s="218">
        <v>45498</v>
      </c>
      <c r="E159" s="217">
        <v>121.45</v>
      </c>
      <c r="F159" s="217">
        <v>122.01666666666667</v>
      </c>
      <c r="G159" s="219">
        <v>120.08333333333333</v>
      </c>
      <c r="H159" s="219">
        <v>118.71666666666667</v>
      </c>
      <c r="I159" s="219">
        <v>116.78333333333333</v>
      </c>
      <c r="J159" s="219">
        <v>123.38333333333333</v>
      </c>
      <c r="K159" s="219">
        <v>125.31666666666666</v>
      </c>
      <c r="L159" s="219">
        <v>126.68333333333332</v>
      </c>
      <c r="M159" s="220">
        <v>123.95</v>
      </c>
      <c r="N159" s="220">
        <v>120.65</v>
      </c>
      <c r="O159" s="220">
        <v>224968000</v>
      </c>
      <c r="P159" s="221">
        <v>3.8173293461808248E-2</v>
      </c>
    </row>
    <row r="160" spans="1:16" ht="12.75" customHeight="1">
      <c r="A160" s="213">
        <v>150</v>
      </c>
      <c r="B160" s="225" t="s">
        <v>40</v>
      </c>
      <c r="C160" s="217" t="s">
        <v>199</v>
      </c>
      <c r="D160" s="218">
        <v>45498</v>
      </c>
      <c r="E160" s="217">
        <v>6637.95</v>
      </c>
      <c r="F160" s="217">
        <v>6662.0333333333328</v>
      </c>
      <c r="G160" s="219">
        <v>6526.0666666666657</v>
      </c>
      <c r="H160" s="219">
        <v>6414.1833333333325</v>
      </c>
      <c r="I160" s="219">
        <v>6278.2166666666653</v>
      </c>
      <c r="J160" s="219">
        <v>6773.9166666666661</v>
      </c>
      <c r="K160" s="219">
        <v>6909.8833333333332</v>
      </c>
      <c r="L160" s="219">
        <v>7021.7666666666664</v>
      </c>
      <c r="M160" s="220">
        <v>6798</v>
      </c>
      <c r="N160" s="220">
        <v>6550.15</v>
      </c>
      <c r="O160" s="220">
        <v>3813625</v>
      </c>
      <c r="P160" s="221">
        <v>4.3685002736726875E-2</v>
      </c>
    </row>
    <row r="161" spans="1:16" ht="12.75" customHeight="1">
      <c r="A161" s="213">
        <v>151</v>
      </c>
      <c r="B161" s="225" t="s">
        <v>186</v>
      </c>
      <c r="C161" s="224" t="s">
        <v>200</v>
      </c>
      <c r="D161" s="218">
        <v>45498</v>
      </c>
      <c r="E161" s="217">
        <v>332.4</v>
      </c>
      <c r="F161" s="217">
        <v>332.46666666666664</v>
      </c>
      <c r="G161" s="219">
        <v>329.2833333333333</v>
      </c>
      <c r="H161" s="219">
        <v>326.16666666666669</v>
      </c>
      <c r="I161" s="219">
        <v>322.98333333333335</v>
      </c>
      <c r="J161" s="219">
        <v>335.58333333333326</v>
      </c>
      <c r="K161" s="219">
        <v>338.76666666666654</v>
      </c>
      <c r="L161" s="219">
        <v>341.88333333333321</v>
      </c>
      <c r="M161" s="220">
        <v>335.65</v>
      </c>
      <c r="N161" s="220">
        <v>329.35</v>
      </c>
      <c r="O161" s="220">
        <v>66484800</v>
      </c>
      <c r="P161" s="221">
        <v>-3.9372202146594031E-3</v>
      </c>
    </row>
    <row r="162" spans="1:16" ht="12.75" customHeight="1">
      <c r="A162" s="213">
        <v>152</v>
      </c>
      <c r="B162" s="225" t="s">
        <v>201</v>
      </c>
      <c r="C162" s="217" t="s">
        <v>202</v>
      </c>
      <c r="D162" s="218">
        <v>45498</v>
      </c>
      <c r="E162" s="217">
        <v>1471.05</v>
      </c>
      <c r="F162" s="217">
        <v>1481.4166666666667</v>
      </c>
      <c r="G162" s="219">
        <v>1452.6333333333334</v>
      </c>
      <c r="H162" s="219">
        <v>1434.2166666666667</v>
      </c>
      <c r="I162" s="219">
        <v>1405.4333333333334</v>
      </c>
      <c r="J162" s="219">
        <v>1499.8333333333335</v>
      </c>
      <c r="K162" s="219">
        <v>1528.6166666666668</v>
      </c>
      <c r="L162" s="219">
        <v>1547.0333333333335</v>
      </c>
      <c r="M162" s="220">
        <v>1510.2</v>
      </c>
      <c r="N162" s="220">
        <v>1463</v>
      </c>
      <c r="O162" s="220">
        <v>4674802</v>
      </c>
      <c r="P162" s="221">
        <v>1.718030464045342E-2</v>
      </c>
    </row>
    <row r="163" spans="1:16" ht="12.75" customHeight="1">
      <c r="A163" s="213">
        <v>153</v>
      </c>
      <c r="B163" s="225" t="s">
        <v>47</v>
      </c>
      <c r="C163" s="217" t="s">
        <v>203</v>
      </c>
      <c r="D163" s="218">
        <v>45498</v>
      </c>
      <c r="E163" s="217">
        <v>850.35</v>
      </c>
      <c r="F163" s="217">
        <v>856.38333333333333</v>
      </c>
      <c r="G163" s="219">
        <v>837.7166666666667</v>
      </c>
      <c r="H163" s="219">
        <v>825.08333333333337</v>
      </c>
      <c r="I163" s="219">
        <v>806.41666666666674</v>
      </c>
      <c r="J163" s="219">
        <v>869.01666666666665</v>
      </c>
      <c r="K163" s="219">
        <v>887.68333333333339</v>
      </c>
      <c r="L163" s="219">
        <v>900.31666666666661</v>
      </c>
      <c r="M163" s="220">
        <v>875.05</v>
      </c>
      <c r="N163" s="220">
        <v>843.75</v>
      </c>
      <c r="O163" s="220">
        <v>7118750</v>
      </c>
      <c r="P163" s="221">
        <v>-7.1132187314759928E-3</v>
      </c>
    </row>
    <row r="164" spans="1:16" ht="12.75" customHeight="1">
      <c r="A164" s="213">
        <v>154</v>
      </c>
      <c r="B164" s="225" t="s">
        <v>61</v>
      </c>
      <c r="C164" s="217" t="s">
        <v>204</v>
      </c>
      <c r="D164" s="218">
        <v>45498</v>
      </c>
      <c r="E164" s="217">
        <v>259.55</v>
      </c>
      <c r="F164" s="217">
        <v>261.18333333333334</v>
      </c>
      <c r="G164" s="219">
        <v>256.4666666666667</v>
      </c>
      <c r="H164" s="219">
        <v>253.38333333333338</v>
      </c>
      <c r="I164" s="219">
        <v>248.66666666666674</v>
      </c>
      <c r="J164" s="219">
        <v>264.26666666666665</v>
      </c>
      <c r="K164" s="219">
        <v>268.98333333333323</v>
      </c>
      <c r="L164" s="219">
        <v>272.06666666666661</v>
      </c>
      <c r="M164" s="220">
        <v>265.89999999999998</v>
      </c>
      <c r="N164" s="220">
        <v>258.10000000000002</v>
      </c>
      <c r="O164" s="220">
        <v>56482500</v>
      </c>
      <c r="P164" s="221">
        <v>1.2911903160726294E-2</v>
      </c>
    </row>
    <row r="165" spans="1:16" ht="12.75" customHeight="1">
      <c r="A165" s="213">
        <v>155</v>
      </c>
      <c r="B165" s="225" t="s">
        <v>66</v>
      </c>
      <c r="C165" s="217" t="s">
        <v>205</v>
      </c>
      <c r="D165" s="218">
        <v>45498</v>
      </c>
      <c r="E165" s="217">
        <v>541.5</v>
      </c>
      <c r="F165" s="217">
        <v>543.65</v>
      </c>
      <c r="G165" s="219">
        <v>529.9</v>
      </c>
      <c r="H165" s="219">
        <v>518.29999999999995</v>
      </c>
      <c r="I165" s="219">
        <v>504.54999999999995</v>
      </c>
      <c r="J165" s="219">
        <v>555.25</v>
      </c>
      <c r="K165" s="219">
        <v>569</v>
      </c>
      <c r="L165" s="219">
        <v>580.6</v>
      </c>
      <c r="M165" s="220">
        <v>557.4</v>
      </c>
      <c r="N165" s="220">
        <v>532.04999999999995</v>
      </c>
      <c r="O165" s="220">
        <v>57630000</v>
      </c>
      <c r="P165" s="221">
        <v>1.1088108354679112E-2</v>
      </c>
    </row>
    <row r="166" spans="1:16" ht="12.75" customHeight="1">
      <c r="A166" s="213">
        <v>156</v>
      </c>
      <c r="B166" s="225" t="s">
        <v>82</v>
      </c>
      <c r="C166" s="217" t="s">
        <v>206</v>
      </c>
      <c r="D166" s="218">
        <v>45498</v>
      </c>
      <c r="E166" s="217">
        <v>3144.2</v>
      </c>
      <c r="F166" s="217">
        <v>3141.85</v>
      </c>
      <c r="G166" s="219">
        <v>3126.85</v>
      </c>
      <c r="H166" s="219">
        <v>3109.5</v>
      </c>
      <c r="I166" s="219">
        <v>3094.5</v>
      </c>
      <c r="J166" s="219">
        <v>3159.2</v>
      </c>
      <c r="K166" s="219">
        <v>3174.2</v>
      </c>
      <c r="L166" s="219">
        <v>3191.5499999999997</v>
      </c>
      <c r="M166" s="220">
        <v>3156.85</v>
      </c>
      <c r="N166" s="220">
        <v>3124.5</v>
      </c>
      <c r="O166" s="220">
        <v>35570750</v>
      </c>
      <c r="P166" s="221">
        <v>-7.1108567919498681E-3</v>
      </c>
    </row>
    <row r="167" spans="1:16" ht="12.75" customHeight="1">
      <c r="A167" s="213">
        <v>157</v>
      </c>
      <c r="B167" s="225" t="s">
        <v>129</v>
      </c>
      <c r="C167" s="217" t="s">
        <v>207</v>
      </c>
      <c r="D167" s="218">
        <v>45498</v>
      </c>
      <c r="E167" s="217">
        <v>147.6</v>
      </c>
      <c r="F167" s="217">
        <v>148.15</v>
      </c>
      <c r="G167" s="219">
        <v>145.55000000000001</v>
      </c>
      <c r="H167" s="219">
        <v>143.5</v>
      </c>
      <c r="I167" s="219">
        <v>140.9</v>
      </c>
      <c r="J167" s="219">
        <v>150.20000000000002</v>
      </c>
      <c r="K167" s="219">
        <v>152.79999999999998</v>
      </c>
      <c r="L167" s="219">
        <v>154.85000000000002</v>
      </c>
      <c r="M167" s="220">
        <v>150.75</v>
      </c>
      <c r="N167" s="220">
        <v>146.1</v>
      </c>
      <c r="O167" s="220">
        <v>144432000</v>
      </c>
      <c r="P167" s="221">
        <v>3.2660298575759306E-2</v>
      </c>
    </row>
    <row r="168" spans="1:16" ht="12.75" customHeight="1">
      <c r="A168" s="213">
        <v>158</v>
      </c>
      <c r="B168" s="225" t="s">
        <v>66</v>
      </c>
      <c r="C168" s="217" t="s">
        <v>208</v>
      </c>
      <c r="D168" s="218">
        <v>45498</v>
      </c>
      <c r="E168" s="217">
        <v>713.85</v>
      </c>
      <c r="F168" s="217">
        <v>717.91666666666663</v>
      </c>
      <c r="G168" s="219">
        <v>705.83333333333326</v>
      </c>
      <c r="H168" s="219">
        <v>697.81666666666661</v>
      </c>
      <c r="I168" s="219">
        <v>685.73333333333323</v>
      </c>
      <c r="J168" s="219">
        <v>725.93333333333328</v>
      </c>
      <c r="K168" s="219">
        <v>738.01666666666654</v>
      </c>
      <c r="L168" s="219">
        <v>746.0333333333333</v>
      </c>
      <c r="M168" s="220">
        <v>730</v>
      </c>
      <c r="N168" s="220">
        <v>709.9</v>
      </c>
      <c r="O168" s="220">
        <v>18500000</v>
      </c>
      <c r="P168" s="221">
        <v>5.5309633550860222E-2</v>
      </c>
    </row>
    <row r="169" spans="1:16" ht="12.75" customHeight="1">
      <c r="A169" s="213">
        <v>159</v>
      </c>
      <c r="B169" s="225" t="s">
        <v>66</v>
      </c>
      <c r="C169" s="222" t="s">
        <v>209</v>
      </c>
      <c r="D169" s="218">
        <v>45498</v>
      </c>
      <c r="E169" s="217">
        <v>1500.2</v>
      </c>
      <c r="F169" s="217">
        <v>1499.1833333333334</v>
      </c>
      <c r="G169" s="219">
        <v>1479.0166666666669</v>
      </c>
      <c r="H169" s="219">
        <v>1457.8333333333335</v>
      </c>
      <c r="I169" s="219">
        <v>1437.666666666667</v>
      </c>
      <c r="J169" s="219">
        <v>1520.3666666666668</v>
      </c>
      <c r="K169" s="219">
        <v>1540.5333333333333</v>
      </c>
      <c r="L169" s="219">
        <v>1561.7166666666667</v>
      </c>
      <c r="M169" s="220">
        <v>1519.35</v>
      </c>
      <c r="N169" s="220">
        <v>1478</v>
      </c>
      <c r="O169" s="220">
        <v>9610875</v>
      </c>
      <c r="P169" s="221">
        <v>-3.654317148077596E-3</v>
      </c>
    </row>
    <row r="170" spans="1:16" ht="12.75" customHeight="1">
      <c r="A170" s="213">
        <v>160</v>
      </c>
      <c r="B170" s="225" t="s">
        <v>61</v>
      </c>
      <c r="C170" s="217" t="s">
        <v>210</v>
      </c>
      <c r="D170" s="218">
        <v>45498</v>
      </c>
      <c r="E170" s="217">
        <v>831.2</v>
      </c>
      <c r="F170" s="217">
        <v>835.93333333333339</v>
      </c>
      <c r="G170" s="219">
        <v>821.26666666666677</v>
      </c>
      <c r="H170" s="219">
        <v>811.33333333333337</v>
      </c>
      <c r="I170" s="219">
        <v>796.66666666666674</v>
      </c>
      <c r="J170" s="219">
        <v>845.86666666666679</v>
      </c>
      <c r="K170" s="219">
        <v>860.5333333333333</v>
      </c>
      <c r="L170" s="219">
        <v>870.46666666666681</v>
      </c>
      <c r="M170" s="220">
        <v>850.6</v>
      </c>
      <c r="N170" s="220">
        <v>826</v>
      </c>
      <c r="O170" s="220">
        <v>94149000</v>
      </c>
      <c r="P170" s="221">
        <v>6.2282072862811112E-3</v>
      </c>
    </row>
    <row r="171" spans="1:16" ht="12.75" customHeight="1">
      <c r="A171" s="213">
        <v>161</v>
      </c>
      <c r="B171" s="225" t="s">
        <v>47</v>
      </c>
      <c r="C171" s="217" t="s">
        <v>211</v>
      </c>
      <c r="D171" s="218">
        <v>45498</v>
      </c>
      <c r="E171" s="217">
        <v>27865.200000000001</v>
      </c>
      <c r="F171" s="217">
        <v>28126.783333333336</v>
      </c>
      <c r="G171" s="219">
        <v>27553.566666666673</v>
      </c>
      <c r="H171" s="219">
        <v>27241.933333333338</v>
      </c>
      <c r="I171" s="219">
        <v>26668.716666666674</v>
      </c>
      <c r="J171" s="219">
        <v>28438.416666666672</v>
      </c>
      <c r="K171" s="219">
        <v>29011.633333333339</v>
      </c>
      <c r="L171" s="219">
        <v>29323.26666666667</v>
      </c>
      <c r="M171" s="220">
        <v>28700</v>
      </c>
      <c r="N171" s="220">
        <v>27815.15</v>
      </c>
      <c r="O171" s="220">
        <v>286250</v>
      </c>
      <c r="P171" s="221">
        <v>-1.3526320323942449E-2</v>
      </c>
    </row>
    <row r="172" spans="1:16" ht="12.75" customHeight="1">
      <c r="A172" s="213">
        <v>162</v>
      </c>
      <c r="B172" s="225" t="s">
        <v>40</v>
      </c>
      <c r="C172" s="217" t="s">
        <v>212</v>
      </c>
      <c r="D172" s="218">
        <v>45498</v>
      </c>
      <c r="E172" s="217">
        <v>7806</v>
      </c>
      <c r="F172" s="217">
        <v>7810.4000000000005</v>
      </c>
      <c r="G172" s="219">
        <v>7664.9500000000007</v>
      </c>
      <c r="H172" s="219">
        <v>7523.9000000000005</v>
      </c>
      <c r="I172" s="219">
        <v>7378.4500000000007</v>
      </c>
      <c r="J172" s="219">
        <v>7951.4500000000007</v>
      </c>
      <c r="K172" s="219">
        <v>8096.9</v>
      </c>
      <c r="L172" s="219">
        <v>8237.9500000000007</v>
      </c>
      <c r="M172" s="220">
        <v>7955.85</v>
      </c>
      <c r="N172" s="220">
        <v>7669.35</v>
      </c>
      <c r="O172" s="220">
        <v>1886700</v>
      </c>
      <c r="P172" s="221">
        <v>1.8379078617116022E-2</v>
      </c>
    </row>
    <row r="173" spans="1:16" ht="12.75" customHeight="1">
      <c r="A173" s="213">
        <v>163</v>
      </c>
      <c r="B173" s="225" t="s">
        <v>45</v>
      </c>
      <c r="C173" s="217" t="s">
        <v>213</v>
      </c>
      <c r="D173" s="218">
        <v>45498</v>
      </c>
      <c r="E173" s="217">
        <v>2395.6</v>
      </c>
      <c r="F173" s="217">
        <v>2412.1166666666668</v>
      </c>
      <c r="G173" s="219">
        <v>2358.0833333333335</v>
      </c>
      <c r="H173" s="219">
        <v>2320.5666666666666</v>
      </c>
      <c r="I173" s="219">
        <v>2266.5333333333333</v>
      </c>
      <c r="J173" s="219">
        <v>2449.6333333333337</v>
      </c>
      <c r="K173" s="219">
        <v>2503.6666666666665</v>
      </c>
      <c r="L173" s="219">
        <v>2541.1833333333338</v>
      </c>
      <c r="M173" s="220">
        <v>2466.15</v>
      </c>
      <c r="N173" s="220">
        <v>2374.6</v>
      </c>
      <c r="O173" s="220">
        <v>4543875</v>
      </c>
      <c r="P173" s="221">
        <v>7.5059888208677136E-2</v>
      </c>
    </row>
    <row r="174" spans="1:16" ht="12.75" customHeight="1">
      <c r="A174" s="213">
        <v>164</v>
      </c>
      <c r="B174" s="225" t="s">
        <v>66</v>
      </c>
      <c r="C174" s="217" t="s">
        <v>214</v>
      </c>
      <c r="D174" s="218">
        <v>45498</v>
      </c>
      <c r="E174" s="217">
        <v>2827.95</v>
      </c>
      <c r="F174" s="217">
        <v>2863.8833333333337</v>
      </c>
      <c r="G174" s="219">
        <v>2782.8666666666672</v>
      </c>
      <c r="H174" s="219">
        <v>2737.7833333333338</v>
      </c>
      <c r="I174" s="219">
        <v>2656.7666666666673</v>
      </c>
      <c r="J174" s="219">
        <v>2908.9666666666672</v>
      </c>
      <c r="K174" s="219">
        <v>2989.9833333333336</v>
      </c>
      <c r="L174" s="219">
        <v>3035.0666666666671</v>
      </c>
      <c r="M174" s="220">
        <v>2944.9</v>
      </c>
      <c r="N174" s="220">
        <v>2818.8</v>
      </c>
      <c r="O174" s="220">
        <v>5658600</v>
      </c>
      <c r="P174" s="221">
        <v>0.1329889476213359</v>
      </c>
    </row>
    <row r="175" spans="1:16" ht="12.75" customHeight="1">
      <c r="A175" s="213">
        <v>165</v>
      </c>
      <c r="B175" s="225" t="s">
        <v>42</v>
      </c>
      <c r="C175" s="217" t="s">
        <v>215</v>
      </c>
      <c r="D175" s="218">
        <v>45498</v>
      </c>
      <c r="E175" s="217">
        <v>1528.6</v>
      </c>
      <c r="F175" s="217">
        <v>1525.5333333333335</v>
      </c>
      <c r="G175" s="219">
        <v>1516.0666666666671</v>
      </c>
      <c r="H175" s="219">
        <v>1503.5333333333335</v>
      </c>
      <c r="I175" s="219">
        <v>1494.0666666666671</v>
      </c>
      <c r="J175" s="219">
        <v>1538.0666666666671</v>
      </c>
      <c r="K175" s="219">
        <v>1547.5333333333338</v>
      </c>
      <c r="L175" s="219">
        <v>1560.0666666666671</v>
      </c>
      <c r="M175" s="220">
        <v>1535</v>
      </c>
      <c r="N175" s="220">
        <v>1513</v>
      </c>
      <c r="O175" s="220">
        <v>17326050</v>
      </c>
      <c r="P175" s="221">
        <v>6.3426236506678047E-3</v>
      </c>
    </row>
    <row r="176" spans="1:16" ht="12.75" customHeight="1">
      <c r="A176" s="213">
        <v>166</v>
      </c>
      <c r="B176" s="225" t="s">
        <v>201</v>
      </c>
      <c r="C176" s="217" t="s">
        <v>216</v>
      </c>
      <c r="D176" s="218">
        <v>45498</v>
      </c>
      <c r="E176" s="217">
        <v>788.05</v>
      </c>
      <c r="F176" s="217">
        <v>786.66666666666663</v>
      </c>
      <c r="G176" s="219">
        <v>779.33333333333326</v>
      </c>
      <c r="H176" s="219">
        <v>770.61666666666667</v>
      </c>
      <c r="I176" s="219">
        <v>763.2833333333333</v>
      </c>
      <c r="J176" s="219">
        <v>795.38333333333321</v>
      </c>
      <c r="K176" s="219">
        <v>802.71666666666647</v>
      </c>
      <c r="L176" s="219">
        <v>811.43333333333317</v>
      </c>
      <c r="M176" s="220">
        <v>794</v>
      </c>
      <c r="N176" s="220">
        <v>777.95</v>
      </c>
      <c r="O176" s="220">
        <v>5956500</v>
      </c>
      <c r="P176" s="221">
        <v>-1.5861214374225528E-2</v>
      </c>
    </row>
    <row r="177" spans="1:16" ht="12.75" customHeight="1">
      <c r="A177" s="213">
        <v>167</v>
      </c>
      <c r="B177" s="225" t="s">
        <v>42</v>
      </c>
      <c r="C177" s="217" t="s">
        <v>217</v>
      </c>
      <c r="D177" s="218">
        <v>45498</v>
      </c>
      <c r="E177" s="217">
        <v>713.75</v>
      </c>
      <c r="F177" s="217">
        <v>714.25</v>
      </c>
      <c r="G177" s="219">
        <v>705.65</v>
      </c>
      <c r="H177" s="219">
        <v>697.55</v>
      </c>
      <c r="I177" s="219">
        <v>688.94999999999993</v>
      </c>
      <c r="J177" s="219">
        <v>722.35</v>
      </c>
      <c r="K177" s="219">
        <v>730.94999999999993</v>
      </c>
      <c r="L177" s="219">
        <v>739.05000000000007</v>
      </c>
      <c r="M177" s="220">
        <v>722.85</v>
      </c>
      <c r="N177" s="220">
        <v>706.15</v>
      </c>
      <c r="O177" s="220">
        <v>5466000</v>
      </c>
      <c r="P177" s="221">
        <v>-9.1390970572107475E-4</v>
      </c>
    </row>
    <row r="178" spans="1:16" ht="12.75" customHeight="1">
      <c r="A178" s="213">
        <v>168</v>
      </c>
      <c r="B178" s="225" t="s">
        <v>841</v>
      </c>
      <c r="C178" s="224" t="s">
        <v>218</v>
      </c>
      <c r="D178" s="218">
        <v>45498</v>
      </c>
      <c r="E178" s="217">
        <v>1102.25</v>
      </c>
      <c r="F178" s="217">
        <v>1107.05</v>
      </c>
      <c r="G178" s="219">
        <v>1090.75</v>
      </c>
      <c r="H178" s="219">
        <v>1079.25</v>
      </c>
      <c r="I178" s="219">
        <v>1062.95</v>
      </c>
      <c r="J178" s="219">
        <v>1118.55</v>
      </c>
      <c r="K178" s="219">
        <v>1134.8499999999997</v>
      </c>
      <c r="L178" s="219">
        <v>1146.3499999999999</v>
      </c>
      <c r="M178" s="220">
        <v>1123.3499999999999</v>
      </c>
      <c r="N178" s="220">
        <v>1095.55</v>
      </c>
      <c r="O178" s="220">
        <v>9755900</v>
      </c>
      <c r="P178" s="221">
        <v>1.2789768185451638E-2</v>
      </c>
    </row>
    <row r="179" spans="1:16" ht="12.75" customHeight="1">
      <c r="A179" s="213">
        <v>169</v>
      </c>
      <c r="B179" s="225" t="s">
        <v>77</v>
      </c>
      <c r="C179" s="217" t="s">
        <v>219</v>
      </c>
      <c r="D179" s="218">
        <v>45498</v>
      </c>
      <c r="E179" s="217">
        <v>1896.3</v>
      </c>
      <c r="F179" s="217">
        <v>1885.5666666666668</v>
      </c>
      <c r="G179" s="219">
        <v>1858.1333333333337</v>
      </c>
      <c r="H179" s="219">
        <v>1819.9666666666669</v>
      </c>
      <c r="I179" s="219">
        <v>1792.5333333333338</v>
      </c>
      <c r="J179" s="219">
        <v>1923.7333333333336</v>
      </c>
      <c r="K179" s="219">
        <v>1951.1666666666665</v>
      </c>
      <c r="L179" s="219">
        <v>1989.3333333333335</v>
      </c>
      <c r="M179" s="220">
        <v>1913</v>
      </c>
      <c r="N179" s="220">
        <v>1847.4</v>
      </c>
      <c r="O179" s="220">
        <v>7221500</v>
      </c>
      <c r="P179" s="221">
        <v>2.2658075479713942E-2</v>
      </c>
    </row>
    <row r="180" spans="1:16" ht="12.75" customHeight="1">
      <c r="A180" s="213">
        <v>170</v>
      </c>
      <c r="B180" s="225" t="s">
        <v>57</v>
      </c>
      <c r="C180" s="223" t="s">
        <v>220</v>
      </c>
      <c r="D180" s="218">
        <v>45498</v>
      </c>
      <c r="E180" s="217">
        <v>1109.3</v>
      </c>
      <c r="F180" s="217">
        <v>1102.1166666666668</v>
      </c>
      <c r="G180" s="219">
        <v>1090.2333333333336</v>
      </c>
      <c r="H180" s="219">
        <v>1071.1666666666667</v>
      </c>
      <c r="I180" s="219">
        <v>1059.2833333333335</v>
      </c>
      <c r="J180" s="219">
        <v>1121.1833333333336</v>
      </c>
      <c r="K180" s="219">
        <v>1133.0666666666668</v>
      </c>
      <c r="L180" s="219">
        <v>1152.1333333333337</v>
      </c>
      <c r="M180" s="220">
        <v>1114</v>
      </c>
      <c r="N180" s="220">
        <v>1083.05</v>
      </c>
      <c r="O180" s="220">
        <v>11392650</v>
      </c>
      <c r="P180" s="221">
        <v>-4.1349539929569468E-2</v>
      </c>
    </row>
    <row r="181" spans="1:16" ht="12.75" customHeight="1">
      <c r="A181" s="213">
        <v>171</v>
      </c>
      <c r="B181" s="225" t="s">
        <v>54</v>
      </c>
      <c r="C181" s="217" t="s">
        <v>221</v>
      </c>
      <c r="D181" s="218">
        <v>45498</v>
      </c>
      <c r="E181" s="217">
        <v>985.4</v>
      </c>
      <c r="F181" s="217">
        <v>992.21666666666658</v>
      </c>
      <c r="G181" s="219">
        <v>976.13333333333321</v>
      </c>
      <c r="H181" s="219">
        <v>966.86666666666667</v>
      </c>
      <c r="I181" s="219">
        <v>950.7833333333333</v>
      </c>
      <c r="J181" s="219">
        <v>1001.4833333333331</v>
      </c>
      <c r="K181" s="219">
        <v>1017.5666666666664</v>
      </c>
      <c r="L181" s="219">
        <v>1026.833333333333</v>
      </c>
      <c r="M181" s="220">
        <v>1008.3</v>
      </c>
      <c r="N181" s="220">
        <v>982.95</v>
      </c>
      <c r="O181" s="220">
        <v>67106050</v>
      </c>
      <c r="P181" s="221">
        <v>7.3729751151769352E-3</v>
      </c>
    </row>
    <row r="182" spans="1:16" ht="12.75" customHeight="1">
      <c r="A182" s="213">
        <v>172</v>
      </c>
      <c r="B182" s="225" t="s">
        <v>186</v>
      </c>
      <c r="C182" s="217" t="s">
        <v>222</v>
      </c>
      <c r="D182" s="218">
        <v>45498</v>
      </c>
      <c r="E182" s="217">
        <v>433.45</v>
      </c>
      <c r="F182" s="217">
        <v>433.18333333333334</v>
      </c>
      <c r="G182" s="219">
        <v>428.01666666666665</v>
      </c>
      <c r="H182" s="219">
        <v>422.58333333333331</v>
      </c>
      <c r="I182" s="219">
        <v>417.41666666666663</v>
      </c>
      <c r="J182" s="219">
        <v>438.61666666666667</v>
      </c>
      <c r="K182" s="219">
        <v>443.7833333333333</v>
      </c>
      <c r="L182" s="219">
        <v>449.2166666666667</v>
      </c>
      <c r="M182" s="220">
        <v>438.35</v>
      </c>
      <c r="N182" s="220">
        <v>427.75</v>
      </c>
      <c r="O182" s="220">
        <v>95769000</v>
      </c>
      <c r="P182" s="221">
        <v>2.501307180306092E-3</v>
      </c>
    </row>
    <row r="183" spans="1:16" ht="12.75" customHeight="1">
      <c r="A183" s="213">
        <v>173</v>
      </c>
      <c r="B183" s="225" t="s">
        <v>129</v>
      </c>
      <c r="C183" s="217" t="s">
        <v>223</v>
      </c>
      <c r="D183" s="218">
        <v>45498</v>
      </c>
      <c r="E183" s="217">
        <v>175.6</v>
      </c>
      <c r="F183" s="217">
        <v>175.65</v>
      </c>
      <c r="G183" s="219">
        <v>174.45000000000002</v>
      </c>
      <c r="H183" s="219">
        <v>173.3</v>
      </c>
      <c r="I183" s="219">
        <v>172.10000000000002</v>
      </c>
      <c r="J183" s="219">
        <v>176.8</v>
      </c>
      <c r="K183" s="219">
        <v>178</v>
      </c>
      <c r="L183" s="219">
        <v>179.15</v>
      </c>
      <c r="M183" s="220">
        <v>176.85</v>
      </c>
      <c r="N183" s="220">
        <v>174.5</v>
      </c>
      <c r="O183" s="220">
        <v>221760000</v>
      </c>
      <c r="P183" s="221">
        <v>1.2912626237250665E-2</v>
      </c>
    </row>
    <row r="184" spans="1:16" ht="12.75" customHeight="1">
      <c r="A184" s="213">
        <v>174</v>
      </c>
      <c r="B184" s="225" t="s">
        <v>85</v>
      </c>
      <c r="C184" s="217" t="s">
        <v>224</v>
      </c>
      <c r="D184" s="218">
        <v>45498</v>
      </c>
      <c r="E184" s="217">
        <v>4018.25</v>
      </c>
      <c r="F184" s="217">
        <v>4009.9833333333336</v>
      </c>
      <c r="G184" s="219">
        <v>3993.9666666666672</v>
      </c>
      <c r="H184" s="219">
        <v>3969.6833333333334</v>
      </c>
      <c r="I184" s="219">
        <v>3953.666666666667</v>
      </c>
      <c r="J184" s="219">
        <v>4034.2666666666673</v>
      </c>
      <c r="K184" s="219">
        <v>4050.2833333333338</v>
      </c>
      <c r="L184" s="219">
        <v>4074.5666666666675</v>
      </c>
      <c r="M184" s="220">
        <v>4026</v>
      </c>
      <c r="N184" s="220">
        <v>3985.7</v>
      </c>
      <c r="O184" s="220">
        <v>17876600</v>
      </c>
      <c r="P184" s="221">
        <v>-5.9553929391615744E-3</v>
      </c>
    </row>
    <row r="185" spans="1:16" ht="12.75" customHeight="1">
      <c r="A185" s="213">
        <v>175</v>
      </c>
      <c r="B185" s="225" t="s">
        <v>85</v>
      </c>
      <c r="C185" s="217" t="s">
        <v>225</v>
      </c>
      <c r="D185" s="218">
        <v>45498</v>
      </c>
      <c r="E185" s="217">
        <v>1481.3</v>
      </c>
      <c r="F185" s="217">
        <v>1488.8500000000001</v>
      </c>
      <c r="G185" s="219">
        <v>1471.2000000000003</v>
      </c>
      <c r="H185" s="219">
        <v>1461.1000000000001</v>
      </c>
      <c r="I185" s="219">
        <v>1443.4500000000003</v>
      </c>
      <c r="J185" s="219">
        <v>1498.9500000000003</v>
      </c>
      <c r="K185" s="219">
        <v>1516.6000000000004</v>
      </c>
      <c r="L185" s="219">
        <v>1526.7000000000003</v>
      </c>
      <c r="M185" s="220">
        <v>1506.5</v>
      </c>
      <c r="N185" s="220">
        <v>1478.75</v>
      </c>
      <c r="O185" s="220">
        <v>15726000</v>
      </c>
      <c r="P185" s="221">
        <v>-2.1795924460700156E-2</v>
      </c>
    </row>
    <row r="186" spans="1:16" ht="12.75" customHeight="1">
      <c r="A186" s="213">
        <v>176</v>
      </c>
      <c r="B186" s="225" t="s">
        <v>57</v>
      </c>
      <c r="C186" s="217" t="s">
        <v>226</v>
      </c>
      <c r="D186" s="218">
        <v>45498</v>
      </c>
      <c r="E186" s="217">
        <v>3419.3</v>
      </c>
      <c r="F186" s="217">
        <v>3428.6166666666668</v>
      </c>
      <c r="G186" s="219">
        <v>3385.7833333333338</v>
      </c>
      <c r="H186" s="219">
        <v>3352.2666666666669</v>
      </c>
      <c r="I186" s="219">
        <v>3309.4333333333338</v>
      </c>
      <c r="J186" s="219">
        <v>3462.1333333333337</v>
      </c>
      <c r="K186" s="219">
        <v>3504.9666666666667</v>
      </c>
      <c r="L186" s="219">
        <v>3538.4833333333336</v>
      </c>
      <c r="M186" s="220">
        <v>3471.45</v>
      </c>
      <c r="N186" s="220">
        <v>3395.1</v>
      </c>
      <c r="O186" s="220">
        <v>8319150</v>
      </c>
      <c r="P186" s="221">
        <v>-2.5597985732270247E-3</v>
      </c>
    </row>
    <row r="187" spans="1:16" ht="12.75" customHeight="1">
      <c r="A187" s="213">
        <v>177</v>
      </c>
      <c r="B187" s="225" t="s">
        <v>42</v>
      </c>
      <c r="C187" s="217" t="s">
        <v>227</v>
      </c>
      <c r="D187" s="218">
        <v>45498</v>
      </c>
      <c r="E187" s="217">
        <v>2837.85</v>
      </c>
      <c r="F187" s="217">
        <v>2828.9500000000003</v>
      </c>
      <c r="G187" s="219">
        <v>2812.9000000000005</v>
      </c>
      <c r="H187" s="219">
        <v>2787.9500000000003</v>
      </c>
      <c r="I187" s="219">
        <v>2771.9000000000005</v>
      </c>
      <c r="J187" s="219">
        <v>2853.9000000000005</v>
      </c>
      <c r="K187" s="219">
        <v>2869.9500000000007</v>
      </c>
      <c r="L187" s="219">
        <v>2894.9000000000005</v>
      </c>
      <c r="M187" s="220">
        <v>2845</v>
      </c>
      <c r="N187" s="220">
        <v>2804</v>
      </c>
      <c r="O187" s="220">
        <v>1383500</v>
      </c>
      <c r="P187" s="221">
        <v>3.4199215099981313E-2</v>
      </c>
    </row>
    <row r="188" spans="1:16" ht="12.75" customHeight="1">
      <c r="A188" s="213">
        <v>178</v>
      </c>
      <c r="B188" s="225" t="s">
        <v>45</v>
      </c>
      <c r="C188" s="217" t="s">
        <v>228</v>
      </c>
      <c r="D188" s="218">
        <v>45498</v>
      </c>
      <c r="E188" s="217">
        <v>5571.95</v>
      </c>
      <c r="F188" s="217">
        <v>5546.9833333333336</v>
      </c>
      <c r="G188" s="219">
        <v>5504.9666666666672</v>
      </c>
      <c r="H188" s="219">
        <v>5437.9833333333336</v>
      </c>
      <c r="I188" s="219">
        <v>5395.9666666666672</v>
      </c>
      <c r="J188" s="219">
        <v>5613.9666666666672</v>
      </c>
      <c r="K188" s="219">
        <v>5655.9833333333336</v>
      </c>
      <c r="L188" s="219">
        <v>5722.9666666666672</v>
      </c>
      <c r="M188" s="220">
        <v>5589</v>
      </c>
      <c r="N188" s="220">
        <v>5480</v>
      </c>
      <c r="O188" s="220">
        <v>3279400</v>
      </c>
      <c r="P188" s="221">
        <v>6.4448809231524677E-3</v>
      </c>
    </row>
    <row r="189" spans="1:16" ht="12.75" customHeight="1">
      <c r="A189" s="213">
        <v>179</v>
      </c>
      <c r="B189" s="225" t="s">
        <v>54</v>
      </c>
      <c r="C189" s="217" t="s">
        <v>229</v>
      </c>
      <c r="D189" s="218">
        <v>45498</v>
      </c>
      <c r="E189" s="217">
        <v>2345.9499999999998</v>
      </c>
      <c r="F189" s="217">
        <v>2348.1166666666668</v>
      </c>
      <c r="G189" s="219">
        <v>2317.8333333333335</v>
      </c>
      <c r="H189" s="219">
        <v>2289.7166666666667</v>
      </c>
      <c r="I189" s="219">
        <v>2259.4333333333334</v>
      </c>
      <c r="J189" s="219">
        <v>2376.2333333333336</v>
      </c>
      <c r="K189" s="219">
        <v>2406.5166666666664</v>
      </c>
      <c r="L189" s="219">
        <v>2434.6333333333337</v>
      </c>
      <c r="M189" s="220">
        <v>2378.4</v>
      </c>
      <c r="N189" s="220">
        <v>2320</v>
      </c>
      <c r="O189" s="220">
        <v>6636000</v>
      </c>
      <c r="P189" s="221">
        <v>-2.5142680857627643E-2</v>
      </c>
    </row>
    <row r="190" spans="1:16" ht="12.75" customHeight="1">
      <c r="A190" s="213">
        <v>180</v>
      </c>
      <c r="B190" s="225" t="s">
        <v>57</v>
      </c>
      <c r="C190" s="217" t="s">
        <v>230</v>
      </c>
      <c r="D190" s="218">
        <v>45498</v>
      </c>
      <c r="E190" s="217">
        <v>2024.75</v>
      </c>
      <c r="F190" s="217">
        <v>2017.6833333333334</v>
      </c>
      <c r="G190" s="219">
        <v>2004.0666666666668</v>
      </c>
      <c r="H190" s="219">
        <v>1983.3833333333334</v>
      </c>
      <c r="I190" s="219">
        <v>1969.7666666666669</v>
      </c>
      <c r="J190" s="219">
        <v>2038.3666666666668</v>
      </c>
      <c r="K190" s="219">
        <v>2051.9833333333336</v>
      </c>
      <c r="L190" s="219">
        <v>2072.666666666667</v>
      </c>
      <c r="M190" s="220">
        <v>2031.3</v>
      </c>
      <c r="N190" s="220">
        <v>1997</v>
      </c>
      <c r="O190" s="220">
        <v>1981600</v>
      </c>
      <c r="P190" s="221">
        <v>-7.6263285474547832E-2</v>
      </c>
    </row>
    <row r="191" spans="1:16" ht="12.75" customHeight="1">
      <c r="A191" s="213">
        <v>181</v>
      </c>
      <c r="B191" s="225" t="s">
        <v>47</v>
      </c>
      <c r="C191" s="217" t="s">
        <v>231</v>
      </c>
      <c r="D191" s="218">
        <v>45498</v>
      </c>
      <c r="E191" s="217">
        <v>11839.25</v>
      </c>
      <c r="F191" s="217">
        <v>11863.083333333334</v>
      </c>
      <c r="G191" s="219">
        <v>11726.166666666668</v>
      </c>
      <c r="H191" s="219">
        <v>11613.083333333334</v>
      </c>
      <c r="I191" s="219">
        <v>11476.166666666668</v>
      </c>
      <c r="J191" s="219">
        <v>11976.166666666668</v>
      </c>
      <c r="K191" s="219">
        <v>12113.083333333336</v>
      </c>
      <c r="L191" s="219">
        <v>12226.166666666668</v>
      </c>
      <c r="M191" s="220">
        <v>12000</v>
      </c>
      <c r="N191" s="220">
        <v>11750</v>
      </c>
      <c r="O191" s="220">
        <v>2486000</v>
      </c>
      <c r="P191" s="221">
        <v>2.8718033600926923E-2</v>
      </c>
    </row>
    <row r="192" spans="1:16" ht="12.75" customHeight="1">
      <c r="A192" s="213">
        <v>182</v>
      </c>
      <c r="B192" s="225" t="s">
        <v>841</v>
      </c>
      <c r="C192" s="217" t="s">
        <v>232</v>
      </c>
      <c r="D192" s="218">
        <v>45498</v>
      </c>
      <c r="E192" s="217">
        <v>570.20000000000005</v>
      </c>
      <c r="F192" s="217">
        <v>572.9</v>
      </c>
      <c r="G192" s="219">
        <v>561.79999999999995</v>
      </c>
      <c r="H192" s="219">
        <v>553.4</v>
      </c>
      <c r="I192" s="219">
        <v>542.29999999999995</v>
      </c>
      <c r="J192" s="219">
        <v>581.29999999999995</v>
      </c>
      <c r="K192" s="219">
        <v>592.40000000000009</v>
      </c>
      <c r="L192" s="219">
        <v>600.79999999999995</v>
      </c>
      <c r="M192" s="220">
        <v>584</v>
      </c>
      <c r="N192" s="220">
        <v>564.5</v>
      </c>
      <c r="O192" s="220">
        <v>35967100</v>
      </c>
      <c r="P192" s="221">
        <v>1.4116114087157955E-3</v>
      </c>
    </row>
    <row r="193" spans="1:16" ht="12.75" customHeight="1">
      <c r="A193" s="213">
        <v>183</v>
      </c>
      <c r="B193" s="225" t="s">
        <v>129</v>
      </c>
      <c r="C193" s="217" t="s">
        <v>233</v>
      </c>
      <c r="D193" s="218">
        <v>45498</v>
      </c>
      <c r="E193" s="217">
        <v>460.6</v>
      </c>
      <c r="F193" s="217">
        <v>463.90000000000003</v>
      </c>
      <c r="G193" s="219">
        <v>453.00000000000006</v>
      </c>
      <c r="H193" s="219">
        <v>445.40000000000003</v>
      </c>
      <c r="I193" s="219">
        <v>434.50000000000006</v>
      </c>
      <c r="J193" s="219">
        <v>471.50000000000006</v>
      </c>
      <c r="K193" s="219">
        <v>482.40000000000003</v>
      </c>
      <c r="L193" s="219">
        <v>490.00000000000006</v>
      </c>
      <c r="M193" s="220">
        <v>474.8</v>
      </c>
      <c r="N193" s="220">
        <v>456.3</v>
      </c>
      <c r="O193" s="220">
        <v>125356900</v>
      </c>
      <c r="P193" s="221">
        <v>2.1144370081635656E-3</v>
      </c>
    </row>
    <row r="194" spans="1:16" ht="12.75" customHeight="1">
      <c r="A194" s="213">
        <v>184</v>
      </c>
      <c r="B194" s="225" t="s">
        <v>40</v>
      </c>
      <c r="C194" s="217" t="s">
        <v>234</v>
      </c>
      <c r="D194" s="218">
        <v>45498</v>
      </c>
      <c r="E194" s="217">
        <v>1457.7</v>
      </c>
      <c r="F194" s="217">
        <v>1449.2333333333333</v>
      </c>
      <c r="G194" s="219">
        <v>1433.4666666666667</v>
      </c>
      <c r="H194" s="219">
        <v>1409.2333333333333</v>
      </c>
      <c r="I194" s="219">
        <v>1393.4666666666667</v>
      </c>
      <c r="J194" s="219">
        <v>1473.4666666666667</v>
      </c>
      <c r="K194" s="219">
        <v>1489.2333333333336</v>
      </c>
      <c r="L194" s="219">
        <v>1513.4666666666667</v>
      </c>
      <c r="M194" s="220">
        <v>1465</v>
      </c>
      <c r="N194" s="220">
        <v>1425</v>
      </c>
      <c r="O194" s="220">
        <v>8552400</v>
      </c>
      <c r="P194" s="221">
        <v>4.7857090347717415E-2</v>
      </c>
    </row>
    <row r="195" spans="1:16" ht="12.75" customHeight="1">
      <c r="A195" s="213">
        <v>185</v>
      </c>
      <c r="B195" s="225" t="s">
        <v>85</v>
      </c>
      <c r="C195" s="217" t="s">
        <v>235</v>
      </c>
      <c r="D195" s="218">
        <v>45498</v>
      </c>
      <c r="E195" s="217">
        <v>541</v>
      </c>
      <c r="F195" s="217">
        <v>539.66666666666663</v>
      </c>
      <c r="G195" s="219">
        <v>531.18333333333328</v>
      </c>
      <c r="H195" s="219">
        <v>521.36666666666667</v>
      </c>
      <c r="I195" s="219">
        <v>512.88333333333333</v>
      </c>
      <c r="J195" s="219">
        <v>549.48333333333323</v>
      </c>
      <c r="K195" s="219">
        <v>557.96666666666658</v>
      </c>
      <c r="L195" s="219">
        <v>567.78333333333319</v>
      </c>
      <c r="M195" s="220">
        <v>548.15</v>
      </c>
      <c r="N195" s="220">
        <v>529.85</v>
      </c>
      <c r="O195" s="220">
        <v>59748000</v>
      </c>
      <c r="P195" s="221">
        <v>-2.8748384579746898E-2</v>
      </c>
    </row>
    <row r="196" spans="1:16" ht="12.75" customHeight="1">
      <c r="A196" s="213">
        <v>186</v>
      </c>
      <c r="B196" s="225" t="s">
        <v>42</v>
      </c>
      <c r="C196" s="217" t="s">
        <v>237</v>
      </c>
      <c r="D196" s="218">
        <v>45498</v>
      </c>
      <c r="E196" s="217">
        <v>1081.7</v>
      </c>
      <c r="F196" s="217">
        <v>1076.8833333333334</v>
      </c>
      <c r="G196" s="219">
        <v>1066.9666666666669</v>
      </c>
      <c r="H196" s="219">
        <v>1052.2333333333336</v>
      </c>
      <c r="I196" s="219">
        <v>1042.3166666666671</v>
      </c>
      <c r="J196" s="219">
        <v>1091.6166666666668</v>
      </c>
      <c r="K196" s="219">
        <v>1101.5333333333333</v>
      </c>
      <c r="L196" s="219">
        <v>1116.2666666666667</v>
      </c>
      <c r="M196" s="220">
        <v>1086.8</v>
      </c>
      <c r="N196" s="220">
        <v>1062.1500000000001</v>
      </c>
      <c r="O196" s="220">
        <v>13432500</v>
      </c>
      <c r="P196" s="221">
        <v>1.5928119256687769E-2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238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239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240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241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242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243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244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245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246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247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248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249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250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251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252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A10" sqref="A10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45476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31" t="s">
        <v>16</v>
      </c>
      <c r="B8" s="333"/>
      <c r="C8" s="336" t="s">
        <v>20</v>
      </c>
      <c r="D8" s="336" t="s">
        <v>21</v>
      </c>
      <c r="E8" s="328" t="s">
        <v>22</v>
      </c>
      <c r="F8" s="329"/>
      <c r="G8" s="330"/>
      <c r="H8" s="328" t="s">
        <v>23</v>
      </c>
      <c r="I8" s="329"/>
      <c r="J8" s="330"/>
      <c r="K8" s="26"/>
      <c r="L8" s="48"/>
      <c r="M8" s="48"/>
      <c r="N8" s="1"/>
      <c r="O8" s="1"/>
    </row>
    <row r="9" spans="1:15" ht="36" customHeight="1">
      <c r="A9" s="332"/>
      <c r="B9" s="335"/>
      <c r="C9" s="335"/>
      <c r="D9" s="33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253</v>
      </c>
      <c r="N9" s="1"/>
      <c r="O9" s="1"/>
    </row>
    <row r="10" spans="1:15" ht="12.75" customHeight="1">
      <c r="A10" s="51">
        <v>1</v>
      </c>
      <c r="B10" s="34" t="s">
        <v>254</v>
      </c>
      <c r="C10" s="34">
        <v>24123.85</v>
      </c>
      <c r="D10" s="34">
        <v>24138.866666666669</v>
      </c>
      <c r="E10" s="34">
        <v>24041.383333333339</v>
      </c>
      <c r="F10" s="34">
        <v>23958.916666666672</v>
      </c>
      <c r="G10" s="34">
        <v>23861.433333333342</v>
      </c>
      <c r="H10" s="34">
        <v>24221.333333333336</v>
      </c>
      <c r="I10" s="34">
        <v>24318.816666666666</v>
      </c>
      <c r="J10" s="34">
        <v>24401.283333333333</v>
      </c>
      <c r="K10" s="34">
        <v>24236.35</v>
      </c>
      <c r="L10" s="34">
        <v>24056.400000000001</v>
      </c>
      <c r="M10" s="52"/>
      <c r="N10" s="1"/>
      <c r="O10" s="1"/>
    </row>
    <row r="11" spans="1:15" ht="12.75" customHeight="1">
      <c r="A11" s="51">
        <v>2</v>
      </c>
      <c r="B11" s="35" t="s">
        <v>255</v>
      </c>
      <c r="C11" s="34">
        <v>52168.1</v>
      </c>
      <c r="D11" s="34">
        <v>52331.066666666658</v>
      </c>
      <c r="E11" s="34">
        <v>51833.68333333332</v>
      </c>
      <c r="F11" s="34">
        <v>51499.266666666663</v>
      </c>
      <c r="G11" s="34">
        <v>51001.883333333324</v>
      </c>
      <c r="H11" s="34">
        <v>52665.483333333315</v>
      </c>
      <c r="I11" s="34">
        <v>53162.866666666661</v>
      </c>
      <c r="J11" s="34">
        <v>53497.283333333311</v>
      </c>
      <c r="K11" s="34">
        <v>52828.45</v>
      </c>
      <c r="L11" s="34">
        <v>51996.65</v>
      </c>
      <c r="M11" s="52"/>
      <c r="N11" s="1"/>
      <c r="O11" s="1"/>
    </row>
    <row r="12" spans="1:15" ht="12.75" customHeight="1">
      <c r="A12" s="51">
        <v>3</v>
      </c>
      <c r="B12" s="31" t="s">
        <v>256</v>
      </c>
      <c r="C12" s="36">
        <v>6800.75</v>
      </c>
      <c r="D12" s="36">
        <v>6795.2333333333336</v>
      </c>
      <c r="E12" s="36">
        <v>6736.3666666666668</v>
      </c>
      <c r="F12" s="36">
        <v>6671.9833333333336</v>
      </c>
      <c r="G12" s="36">
        <v>6613.1166666666668</v>
      </c>
      <c r="H12" s="36">
        <v>6859.6166666666668</v>
      </c>
      <c r="I12" s="36">
        <v>6918.4833333333336</v>
      </c>
      <c r="J12" s="36">
        <v>6982.8666666666668</v>
      </c>
      <c r="K12" s="36">
        <v>6854.1</v>
      </c>
      <c r="L12" s="36">
        <v>6730.85</v>
      </c>
      <c r="M12" s="52"/>
      <c r="N12" s="1"/>
      <c r="O12" s="1"/>
    </row>
    <row r="13" spans="1:15" ht="12.75" customHeight="1">
      <c r="A13" s="51">
        <v>4</v>
      </c>
      <c r="B13" s="31" t="s">
        <v>257</v>
      </c>
      <c r="C13" s="36">
        <v>9138.1</v>
      </c>
      <c r="D13" s="36">
        <v>9139.6</v>
      </c>
      <c r="E13" s="36">
        <v>9090.35</v>
      </c>
      <c r="F13" s="36">
        <v>9042.6</v>
      </c>
      <c r="G13" s="36">
        <v>8993.35</v>
      </c>
      <c r="H13" s="36">
        <v>9187.35</v>
      </c>
      <c r="I13" s="36">
        <v>9236.6</v>
      </c>
      <c r="J13" s="36">
        <v>9284.35</v>
      </c>
      <c r="K13" s="36">
        <v>9188.85</v>
      </c>
      <c r="L13" s="36">
        <v>9091.85</v>
      </c>
      <c r="M13" s="52"/>
      <c r="N13" s="1"/>
      <c r="O13" s="1"/>
    </row>
    <row r="14" spans="1:15" ht="12.75" customHeight="1">
      <c r="A14" s="51">
        <v>5</v>
      </c>
      <c r="B14" s="31" t="s">
        <v>258</v>
      </c>
      <c r="C14" s="36">
        <v>37299.15</v>
      </c>
      <c r="D14" s="36">
        <v>37256.5</v>
      </c>
      <c r="E14" s="36">
        <v>36987.550000000003</v>
      </c>
      <c r="F14" s="36">
        <v>36675.950000000004</v>
      </c>
      <c r="G14" s="36">
        <v>36407.000000000007</v>
      </c>
      <c r="H14" s="36">
        <v>37568.1</v>
      </c>
      <c r="I14" s="36">
        <v>37837.049999999996</v>
      </c>
      <c r="J14" s="36">
        <v>38148.649999999994</v>
      </c>
      <c r="K14" s="36">
        <v>37525.449999999997</v>
      </c>
      <c r="L14" s="36">
        <v>36944.9</v>
      </c>
      <c r="M14" s="52"/>
      <c r="N14" s="1"/>
      <c r="O14" s="1"/>
    </row>
    <row r="15" spans="1:15" ht="12.75" customHeight="1">
      <c r="A15" s="51">
        <v>6</v>
      </c>
      <c r="B15" s="31" t="s">
        <v>259</v>
      </c>
      <c r="C15" s="36">
        <v>10714.65</v>
      </c>
      <c r="D15" s="36">
        <v>10709.233333333332</v>
      </c>
      <c r="E15" s="36">
        <v>10617.666666666664</v>
      </c>
      <c r="F15" s="36">
        <v>10520.683333333332</v>
      </c>
      <c r="G15" s="36">
        <v>10429.116666666665</v>
      </c>
      <c r="H15" s="36">
        <v>10806.216666666664</v>
      </c>
      <c r="I15" s="36">
        <v>10897.783333333333</v>
      </c>
      <c r="J15" s="36">
        <v>10994.766666666663</v>
      </c>
      <c r="K15" s="36">
        <v>10800.8</v>
      </c>
      <c r="L15" s="36">
        <v>10612.25</v>
      </c>
      <c r="M15" s="52"/>
      <c r="N15" s="1"/>
      <c r="O15" s="1"/>
    </row>
    <row r="16" spans="1:15" ht="12.75" customHeight="1">
      <c r="A16" s="51">
        <v>7</v>
      </c>
      <c r="B16" s="31" t="s">
        <v>260</v>
      </c>
      <c r="C16" s="36">
        <v>15711.45</v>
      </c>
      <c r="D16" s="36">
        <v>15739.883333333333</v>
      </c>
      <c r="E16" s="36">
        <v>15592.966666666667</v>
      </c>
      <c r="F16" s="36">
        <v>15474.483333333334</v>
      </c>
      <c r="G16" s="36">
        <v>15327.566666666668</v>
      </c>
      <c r="H16" s="36">
        <v>15858.366666666667</v>
      </c>
      <c r="I16" s="36">
        <v>16005.283333333335</v>
      </c>
      <c r="J16" s="36">
        <v>16123.766666666666</v>
      </c>
      <c r="K16" s="36">
        <v>15886.8</v>
      </c>
      <c r="L16" s="36">
        <v>15621.4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8514.2000000000007</v>
      </c>
      <c r="D17" s="36">
        <v>8532.75</v>
      </c>
      <c r="E17" s="36">
        <v>8395.5</v>
      </c>
      <c r="F17" s="36">
        <v>8276.7999999999993</v>
      </c>
      <c r="G17" s="36">
        <v>8139.5499999999993</v>
      </c>
      <c r="H17" s="36">
        <v>8651.4500000000007</v>
      </c>
      <c r="I17" s="36">
        <v>8788.7000000000007</v>
      </c>
      <c r="J17" s="36">
        <v>8907.4000000000015</v>
      </c>
      <c r="K17" s="31">
        <v>8670</v>
      </c>
      <c r="L17" s="31">
        <v>8414.0499999999993</v>
      </c>
      <c r="M17" s="31">
        <v>2.4007399999999999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2772.25</v>
      </c>
      <c r="D18" s="36">
        <v>2778.85</v>
      </c>
      <c r="E18" s="36">
        <v>2713.7</v>
      </c>
      <c r="F18" s="36">
        <v>2655.15</v>
      </c>
      <c r="G18" s="36">
        <v>2590</v>
      </c>
      <c r="H18" s="36">
        <v>2837.3999999999996</v>
      </c>
      <c r="I18" s="36">
        <v>2902.55</v>
      </c>
      <c r="J18" s="36">
        <v>2961.0999999999995</v>
      </c>
      <c r="K18" s="31">
        <v>2844</v>
      </c>
      <c r="L18" s="31">
        <v>2720.3</v>
      </c>
      <c r="M18" s="31">
        <v>14.873939999999999</v>
      </c>
      <c r="N18" s="1"/>
      <c r="O18" s="1"/>
    </row>
    <row r="19" spans="1:15" ht="12.75" customHeight="1">
      <c r="A19" s="51">
        <v>10</v>
      </c>
      <c r="B19" s="53" t="s">
        <v>310</v>
      </c>
      <c r="C19" s="31">
        <v>1593.7</v>
      </c>
      <c r="D19" s="36">
        <v>1609.2666666666664</v>
      </c>
      <c r="E19" s="36">
        <v>1564.5333333333328</v>
      </c>
      <c r="F19" s="36">
        <v>1535.3666666666663</v>
      </c>
      <c r="G19" s="36">
        <v>1490.6333333333328</v>
      </c>
      <c r="H19" s="36">
        <v>1638.4333333333329</v>
      </c>
      <c r="I19" s="36">
        <v>1683.1666666666665</v>
      </c>
      <c r="J19" s="36">
        <v>1712.333333333333</v>
      </c>
      <c r="K19" s="31">
        <v>1654</v>
      </c>
      <c r="L19" s="31">
        <v>1580.1</v>
      </c>
      <c r="M19" s="31">
        <v>4.0323700000000002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673.3</v>
      </c>
      <c r="D20" s="36">
        <v>673.69999999999993</v>
      </c>
      <c r="E20" s="36">
        <v>667.84999999999991</v>
      </c>
      <c r="F20" s="36">
        <v>662.4</v>
      </c>
      <c r="G20" s="36">
        <v>656.55</v>
      </c>
      <c r="H20" s="36">
        <v>679.14999999999986</v>
      </c>
      <c r="I20" s="36">
        <v>685</v>
      </c>
      <c r="J20" s="36">
        <v>690.44999999999982</v>
      </c>
      <c r="K20" s="31">
        <v>679.55</v>
      </c>
      <c r="L20" s="31">
        <v>668.25</v>
      </c>
      <c r="M20" s="31">
        <v>13.274979999999999</v>
      </c>
      <c r="N20" s="1"/>
      <c r="O20" s="1"/>
    </row>
    <row r="21" spans="1:15" ht="12.75" customHeight="1">
      <c r="A21" s="51">
        <v>12</v>
      </c>
      <c r="B21" s="53" t="s">
        <v>826</v>
      </c>
      <c r="C21" s="31">
        <v>1024.75</v>
      </c>
      <c r="D21" s="36">
        <v>1029.5</v>
      </c>
      <c r="E21" s="36">
        <v>995.65000000000009</v>
      </c>
      <c r="F21" s="36">
        <v>966.55000000000007</v>
      </c>
      <c r="G21" s="36">
        <v>932.70000000000016</v>
      </c>
      <c r="H21" s="36">
        <v>1058.5999999999999</v>
      </c>
      <c r="I21" s="36">
        <v>1092.4499999999998</v>
      </c>
      <c r="J21" s="36">
        <v>1121.55</v>
      </c>
      <c r="K21" s="31">
        <v>1063.3499999999999</v>
      </c>
      <c r="L21" s="31">
        <v>1000.4</v>
      </c>
      <c r="M21" s="31">
        <v>27.38036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3153.2</v>
      </c>
      <c r="D22" s="36">
        <v>3164.0166666666664</v>
      </c>
      <c r="E22" s="36">
        <v>3120.2333333333327</v>
      </c>
      <c r="F22" s="36">
        <v>3087.2666666666664</v>
      </c>
      <c r="G22" s="36">
        <v>3043.4833333333327</v>
      </c>
      <c r="H22" s="36">
        <v>3196.9833333333327</v>
      </c>
      <c r="I22" s="36">
        <v>3240.7666666666664</v>
      </c>
      <c r="J22" s="36">
        <v>3273.7333333333327</v>
      </c>
      <c r="K22" s="31">
        <v>3207.8</v>
      </c>
      <c r="L22" s="31">
        <v>3131.05</v>
      </c>
      <c r="M22" s="31">
        <v>14.908440000000001</v>
      </c>
      <c r="N22" s="1"/>
      <c r="O22" s="1"/>
    </row>
    <row r="23" spans="1:15" ht="12.75" customHeight="1">
      <c r="A23" s="51">
        <v>14</v>
      </c>
      <c r="B23" s="53" t="s">
        <v>261</v>
      </c>
      <c r="C23" s="31">
        <v>1774.15</v>
      </c>
      <c r="D23" s="36">
        <v>1787.3499999999997</v>
      </c>
      <c r="E23" s="36">
        <v>1755.8999999999994</v>
      </c>
      <c r="F23" s="36">
        <v>1737.6499999999996</v>
      </c>
      <c r="G23" s="36">
        <v>1706.1999999999994</v>
      </c>
      <c r="H23" s="36">
        <v>1805.5999999999995</v>
      </c>
      <c r="I23" s="36">
        <v>1837.0499999999997</v>
      </c>
      <c r="J23" s="36">
        <v>1855.2999999999995</v>
      </c>
      <c r="K23" s="31">
        <v>1818.8</v>
      </c>
      <c r="L23" s="31">
        <v>1769.1</v>
      </c>
      <c r="M23" s="31">
        <v>6.8305400000000001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1474.85</v>
      </c>
      <c r="D24" s="36">
        <v>1473.1666666666667</v>
      </c>
      <c r="E24" s="36">
        <v>1456.7333333333336</v>
      </c>
      <c r="F24" s="36">
        <v>1438.6166666666668</v>
      </c>
      <c r="G24" s="36">
        <v>1422.1833333333336</v>
      </c>
      <c r="H24" s="36">
        <v>1491.2833333333335</v>
      </c>
      <c r="I24" s="36">
        <v>1507.7166666666665</v>
      </c>
      <c r="J24" s="36">
        <v>1525.8333333333335</v>
      </c>
      <c r="K24" s="31">
        <v>1489.6</v>
      </c>
      <c r="L24" s="31">
        <v>1455.05</v>
      </c>
      <c r="M24" s="31">
        <v>53.68562</v>
      </c>
      <c r="N24" s="1"/>
      <c r="O24" s="1"/>
    </row>
    <row r="25" spans="1:15" ht="12.75" customHeight="1">
      <c r="A25" s="51">
        <v>16</v>
      </c>
      <c r="B25" s="53" t="s">
        <v>789</v>
      </c>
      <c r="C25" s="31">
        <v>710.6</v>
      </c>
      <c r="D25" s="36">
        <v>717.26666666666677</v>
      </c>
      <c r="E25" s="36">
        <v>701.53333333333353</v>
      </c>
      <c r="F25" s="36">
        <v>692.46666666666681</v>
      </c>
      <c r="G25" s="36">
        <v>676.73333333333358</v>
      </c>
      <c r="H25" s="36">
        <v>726.33333333333348</v>
      </c>
      <c r="I25" s="36">
        <v>742.06666666666683</v>
      </c>
      <c r="J25" s="36">
        <v>751.13333333333344</v>
      </c>
      <c r="K25" s="31">
        <v>733</v>
      </c>
      <c r="L25" s="31">
        <v>708.2</v>
      </c>
      <c r="M25" s="31">
        <v>45.956569999999999</v>
      </c>
      <c r="N25" s="1"/>
      <c r="O25" s="1"/>
    </row>
    <row r="26" spans="1:15" ht="12.75" customHeight="1">
      <c r="A26" s="51">
        <v>17</v>
      </c>
      <c r="B26" s="53" t="s">
        <v>262</v>
      </c>
      <c r="C26" s="31">
        <v>904.6</v>
      </c>
      <c r="D26" s="36">
        <v>910.69999999999993</v>
      </c>
      <c r="E26" s="36">
        <v>883.39999999999986</v>
      </c>
      <c r="F26" s="36">
        <v>862.19999999999993</v>
      </c>
      <c r="G26" s="36">
        <v>834.89999999999986</v>
      </c>
      <c r="H26" s="36">
        <v>931.89999999999986</v>
      </c>
      <c r="I26" s="36">
        <v>959.19999999999982</v>
      </c>
      <c r="J26" s="36">
        <v>980.39999999999986</v>
      </c>
      <c r="K26" s="31">
        <v>938</v>
      </c>
      <c r="L26" s="31">
        <v>889.5</v>
      </c>
      <c r="M26" s="31">
        <v>38.393970000000003</v>
      </c>
      <c r="N26" s="1"/>
      <c r="O26" s="1"/>
    </row>
    <row r="27" spans="1:15" ht="12.75" customHeight="1">
      <c r="A27" s="51">
        <v>18</v>
      </c>
      <c r="B27" s="53" t="s">
        <v>263</v>
      </c>
      <c r="C27" s="31">
        <v>335.75</v>
      </c>
      <c r="D27" s="36">
        <v>337.61666666666667</v>
      </c>
      <c r="E27" s="36">
        <v>331.63333333333333</v>
      </c>
      <c r="F27" s="36">
        <v>327.51666666666665</v>
      </c>
      <c r="G27" s="36">
        <v>321.5333333333333</v>
      </c>
      <c r="H27" s="36">
        <v>341.73333333333335</v>
      </c>
      <c r="I27" s="36">
        <v>347.7166666666667</v>
      </c>
      <c r="J27" s="36">
        <v>351.83333333333337</v>
      </c>
      <c r="K27" s="31">
        <v>343.6</v>
      </c>
      <c r="L27" s="31">
        <v>333.5</v>
      </c>
      <c r="M27" s="31">
        <v>21.693819999999999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236.56</v>
      </c>
      <c r="D28" s="36">
        <v>237.79</v>
      </c>
      <c r="E28" s="36">
        <v>233.17</v>
      </c>
      <c r="F28" s="36">
        <v>229.78</v>
      </c>
      <c r="G28" s="36">
        <v>225.16</v>
      </c>
      <c r="H28" s="36">
        <v>241.17999999999998</v>
      </c>
      <c r="I28" s="36">
        <v>245.79999999999998</v>
      </c>
      <c r="J28" s="36">
        <v>249.18999999999997</v>
      </c>
      <c r="K28" s="31">
        <v>242.41</v>
      </c>
      <c r="L28" s="31">
        <v>234.4</v>
      </c>
      <c r="M28" s="31">
        <v>35.440800000000003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329.55</v>
      </c>
      <c r="D29" s="36">
        <v>325.88333333333333</v>
      </c>
      <c r="E29" s="36">
        <v>320.76666666666665</v>
      </c>
      <c r="F29" s="36">
        <v>311.98333333333335</v>
      </c>
      <c r="G29" s="36">
        <v>306.86666666666667</v>
      </c>
      <c r="H29" s="36">
        <v>334.66666666666663</v>
      </c>
      <c r="I29" s="36">
        <v>339.7833333333333</v>
      </c>
      <c r="J29" s="36">
        <v>348.56666666666661</v>
      </c>
      <c r="K29" s="31">
        <v>331</v>
      </c>
      <c r="L29" s="31">
        <v>317.10000000000002</v>
      </c>
      <c r="M29" s="31">
        <v>91.686089999999993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4919.75</v>
      </c>
      <c r="D30" s="36">
        <v>4923.8833333333332</v>
      </c>
      <c r="E30" s="36">
        <v>4867.8666666666668</v>
      </c>
      <c r="F30" s="36">
        <v>4815.9833333333336</v>
      </c>
      <c r="G30" s="36">
        <v>4759.9666666666672</v>
      </c>
      <c r="H30" s="36">
        <v>4975.7666666666664</v>
      </c>
      <c r="I30" s="36">
        <v>5031.7833333333328</v>
      </c>
      <c r="J30" s="36">
        <v>5083.6666666666661</v>
      </c>
      <c r="K30" s="31">
        <v>4979.8999999999996</v>
      </c>
      <c r="L30" s="31">
        <v>4872</v>
      </c>
      <c r="M30" s="31">
        <v>2.7742499999999999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692.35</v>
      </c>
      <c r="D31" s="36">
        <v>692.86666666666679</v>
      </c>
      <c r="E31" s="36">
        <v>678.78333333333353</v>
      </c>
      <c r="F31" s="36">
        <v>665.2166666666667</v>
      </c>
      <c r="G31" s="36">
        <v>651.13333333333344</v>
      </c>
      <c r="H31" s="36">
        <v>706.43333333333362</v>
      </c>
      <c r="I31" s="36">
        <v>720.51666666666688</v>
      </c>
      <c r="J31" s="36">
        <v>734.08333333333371</v>
      </c>
      <c r="K31" s="31">
        <v>706.95</v>
      </c>
      <c r="L31" s="31">
        <v>679.3</v>
      </c>
      <c r="M31" s="31">
        <v>57.835889999999999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6097.6</v>
      </c>
      <c r="D32" s="36">
        <v>6112.7833333333328</v>
      </c>
      <c r="E32" s="36">
        <v>6061.8166666666657</v>
      </c>
      <c r="F32" s="36">
        <v>6026.0333333333328</v>
      </c>
      <c r="G32" s="36">
        <v>5975.0666666666657</v>
      </c>
      <c r="H32" s="36">
        <v>6148.5666666666657</v>
      </c>
      <c r="I32" s="36">
        <v>6199.5333333333328</v>
      </c>
      <c r="J32" s="36">
        <v>6235.3166666666657</v>
      </c>
      <c r="K32" s="31">
        <v>6163.75</v>
      </c>
      <c r="L32" s="31">
        <v>6077</v>
      </c>
      <c r="M32" s="31">
        <v>4.3603699999999996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535.5</v>
      </c>
      <c r="D33" s="36">
        <v>539.83333333333337</v>
      </c>
      <c r="E33" s="36">
        <v>529.51666666666677</v>
      </c>
      <c r="F33" s="36">
        <v>523.53333333333342</v>
      </c>
      <c r="G33" s="36">
        <v>513.21666666666681</v>
      </c>
      <c r="H33" s="36">
        <v>545.81666666666672</v>
      </c>
      <c r="I33" s="36">
        <v>556.13333333333333</v>
      </c>
      <c r="J33" s="36">
        <v>562.11666666666667</v>
      </c>
      <c r="K33" s="31">
        <v>550.15</v>
      </c>
      <c r="L33" s="31">
        <v>533.85</v>
      </c>
      <c r="M33" s="31">
        <v>27.406590000000001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234.52</v>
      </c>
      <c r="D34" s="36">
        <v>235.65666666666667</v>
      </c>
      <c r="E34" s="36">
        <v>232.31333333333333</v>
      </c>
      <c r="F34" s="36">
        <v>230.10666666666665</v>
      </c>
      <c r="G34" s="36">
        <v>226.76333333333332</v>
      </c>
      <c r="H34" s="36">
        <v>237.86333333333334</v>
      </c>
      <c r="I34" s="36">
        <v>241.20666666666665</v>
      </c>
      <c r="J34" s="36">
        <v>243.41333333333336</v>
      </c>
      <c r="K34" s="31">
        <v>239</v>
      </c>
      <c r="L34" s="31">
        <v>233.45</v>
      </c>
      <c r="M34" s="31">
        <v>94.225989999999996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2925.6</v>
      </c>
      <c r="D35" s="36">
        <v>2924.5333333333333</v>
      </c>
      <c r="E35" s="36">
        <v>2913.0666666666666</v>
      </c>
      <c r="F35" s="36">
        <v>2900.5333333333333</v>
      </c>
      <c r="G35" s="36">
        <v>2889.0666666666666</v>
      </c>
      <c r="H35" s="36">
        <v>2937.0666666666666</v>
      </c>
      <c r="I35" s="36">
        <v>2948.5333333333328</v>
      </c>
      <c r="J35" s="36">
        <v>2961.0666666666666</v>
      </c>
      <c r="K35" s="31">
        <v>2936</v>
      </c>
      <c r="L35" s="31">
        <v>2912</v>
      </c>
      <c r="M35" s="31">
        <v>10.642950000000001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2416.75</v>
      </c>
      <c r="D36" s="36">
        <v>2413.9500000000003</v>
      </c>
      <c r="E36" s="36">
        <v>2373.9000000000005</v>
      </c>
      <c r="F36" s="36">
        <v>2331.0500000000002</v>
      </c>
      <c r="G36" s="36">
        <v>2291.0000000000005</v>
      </c>
      <c r="H36" s="36">
        <v>2456.8000000000006</v>
      </c>
      <c r="I36" s="36">
        <v>2496.8500000000008</v>
      </c>
      <c r="J36" s="36">
        <v>2539.7000000000007</v>
      </c>
      <c r="K36" s="31">
        <v>2454</v>
      </c>
      <c r="L36" s="31">
        <v>2371.1</v>
      </c>
      <c r="M36" s="31">
        <v>7.1323999999999996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1213.05</v>
      </c>
      <c r="D37" s="36">
        <v>1212.3333333333333</v>
      </c>
      <c r="E37" s="36">
        <v>1203.7166666666665</v>
      </c>
      <c r="F37" s="36">
        <v>1194.3833333333332</v>
      </c>
      <c r="G37" s="36">
        <v>1185.7666666666664</v>
      </c>
      <c r="H37" s="36">
        <v>1221.6666666666665</v>
      </c>
      <c r="I37" s="36">
        <v>1230.2833333333333</v>
      </c>
      <c r="J37" s="36">
        <v>1239.6166666666666</v>
      </c>
      <c r="K37" s="31">
        <v>1220.95</v>
      </c>
      <c r="L37" s="31">
        <v>1203</v>
      </c>
      <c r="M37" s="31">
        <v>5.29413</v>
      </c>
      <c r="N37" s="1"/>
      <c r="O37" s="1"/>
    </row>
    <row r="38" spans="1:15" ht="12.75" customHeight="1">
      <c r="A38" s="51">
        <v>29</v>
      </c>
      <c r="B38" s="53" t="s">
        <v>264</v>
      </c>
      <c r="C38" s="31">
        <v>4773.8500000000004</v>
      </c>
      <c r="D38" s="36">
        <v>4772.8833333333341</v>
      </c>
      <c r="E38" s="36">
        <v>4720.5166666666682</v>
      </c>
      <c r="F38" s="36">
        <v>4667.1833333333343</v>
      </c>
      <c r="G38" s="36">
        <v>4614.8166666666684</v>
      </c>
      <c r="H38" s="36">
        <v>4826.2166666666681</v>
      </c>
      <c r="I38" s="36">
        <v>4878.5833333333348</v>
      </c>
      <c r="J38" s="36">
        <v>4931.9166666666679</v>
      </c>
      <c r="K38" s="31">
        <v>4825.25</v>
      </c>
      <c r="L38" s="31">
        <v>4719.55</v>
      </c>
      <c r="M38" s="31">
        <v>3.6000899999999998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1253.4000000000001</v>
      </c>
      <c r="D39" s="36">
        <v>1253.1666666666667</v>
      </c>
      <c r="E39" s="36">
        <v>1238.4833333333336</v>
      </c>
      <c r="F39" s="36">
        <v>1223.5666666666668</v>
      </c>
      <c r="G39" s="36">
        <v>1208.8833333333337</v>
      </c>
      <c r="H39" s="36">
        <v>1268.0833333333335</v>
      </c>
      <c r="I39" s="36">
        <v>1282.7666666666664</v>
      </c>
      <c r="J39" s="36">
        <v>1297.6833333333334</v>
      </c>
      <c r="K39" s="31">
        <v>1267.8499999999999</v>
      </c>
      <c r="L39" s="31">
        <v>1238.25</v>
      </c>
      <c r="M39" s="31">
        <v>99.454470000000001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9401.25</v>
      </c>
      <c r="D40" s="36">
        <v>9438.25</v>
      </c>
      <c r="E40" s="36">
        <v>9344.1</v>
      </c>
      <c r="F40" s="36">
        <v>9286.9500000000007</v>
      </c>
      <c r="G40" s="36">
        <v>9192.8000000000011</v>
      </c>
      <c r="H40" s="36">
        <v>9495.4</v>
      </c>
      <c r="I40" s="36">
        <v>9589.5500000000011</v>
      </c>
      <c r="J40" s="36">
        <v>9646.6999999999989</v>
      </c>
      <c r="K40" s="31">
        <v>9532.4</v>
      </c>
      <c r="L40" s="31">
        <v>9381.1</v>
      </c>
      <c r="M40" s="31">
        <v>2.8788399999999998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7165.6</v>
      </c>
      <c r="D41" s="36">
        <v>7187.8499999999995</v>
      </c>
      <c r="E41" s="36">
        <v>7099.7499999999991</v>
      </c>
      <c r="F41" s="36">
        <v>7033.9</v>
      </c>
      <c r="G41" s="36">
        <v>6945.7999999999993</v>
      </c>
      <c r="H41" s="36">
        <v>7253.6999999999989</v>
      </c>
      <c r="I41" s="36">
        <v>7341.7999999999993</v>
      </c>
      <c r="J41" s="36">
        <v>7407.6499999999987</v>
      </c>
      <c r="K41" s="31">
        <v>7275.95</v>
      </c>
      <c r="L41" s="31">
        <v>7122</v>
      </c>
      <c r="M41" s="31">
        <v>12.810269999999999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1579.75</v>
      </c>
      <c r="D42" s="36">
        <v>1575.2833333333335</v>
      </c>
      <c r="E42" s="36">
        <v>1565.5666666666671</v>
      </c>
      <c r="F42" s="36">
        <v>1551.3833333333334</v>
      </c>
      <c r="G42" s="36">
        <v>1541.666666666667</v>
      </c>
      <c r="H42" s="36">
        <v>1589.4666666666672</v>
      </c>
      <c r="I42" s="36">
        <v>1599.1833333333338</v>
      </c>
      <c r="J42" s="36">
        <v>1613.3666666666672</v>
      </c>
      <c r="K42" s="31">
        <v>1585</v>
      </c>
      <c r="L42" s="31">
        <v>1561.1</v>
      </c>
      <c r="M42" s="31">
        <v>25.72175</v>
      </c>
      <c r="N42" s="1"/>
      <c r="O42" s="1"/>
    </row>
    <row r="43" spans="1:15" ht="12.75" customHeight="1">
      <c r="A43" s="51">
        <v>34</v>
      </c>
      <c r="B43" s="53" t="s">
        <v>265</v>
      </c>
      <c r="C43" s="31">
        <v>8896.4500000000007</v>
      </c>
      <c r="D43" s="36">
        <v>8859.65</v>
      </c>
      <c r="E43" s="36">
        <v>8754.2999999999993</v>
      </c>
      <c r="F43" s="36">
        <v>8612.15</v>
      </c>
      <c r="G43" s="36">
        <v>8506.7999999999993</v>
      </c>
      <c r="H43" s="36">
        <v>9001.7999999999993</v>
      </c>
      <c r="I43" s="36">
        <v>9107.1500000000015</v>
      </c>
      <c r="J43" s="36">
        <v>9249.2999999999993</v>
      </c>
      <c r="K43" s="31">
        <v>8965</v>
      </c>
      <c r="L43" s="31">
        <v>8717.5</v>
      </c>
      <c r="M43" s="31">
        <v>0.71694999999999998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3129.65</v>
      </c>
      <c r="D44" s="36">
        <v>3149.6166666666668</v>
      </c>
      <c r="E44" s="36">
        <v>3099.7833333333338</v>
      </c>
      <c r="F44" s="36">
        <v>3069.916666666667</v>
      </c>
      <c r="G44" s="36">
        <v>3020.0833333333339</v>
      </c>
      <c r="H44" s="36">
        <v>3179.4833333333336</v>
      </c>
      <c r="I44" s="36">
        <v>3229.3166666666666</v>
      </c>
      <c r="J44" s="36">
        <v>3259.1833333333334</v>
      </c>
      <c r="K44" s="31">
        <v>3199.45</v>
      </c>
      <c r="L44" s="31">
        <v>3119.75</v>
      </c>
      <c r="M44" s="31">
        <v>2.7920799999999999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202.24</v>
      </c>
      <c r="D45" s="36">
        <v>203.34</v>
      </c>
      <c r="E45" s="36">
        <v>199.8</v>
      </c>
      <c r="F45" s="36">
        <v>197.36</v>
      </c>
      <c r="G45" s="36">
        <v>193.82000000000002</v>
      </c>
      <c r="H45" s="36">
        <v>205.78</v>
      </c>
      <c r="I45" s="36">
        <v>209.32000000000002</v>
      </c>
      <c r="J45" s="36">
        <v>211.76</v>
      </c>
      <c r="K45" s="31">
        <v>206.88</v>
      </c>
      <c r="L45" s="31">
        <v>200.9</v>
      </c>
      <c r="M45" s="31">
        <v>79.478359999999995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265</v>
      </c>
      <c r="D46" s="36">
        <v>267.56666666666666</v>
      </c>
      <c r="E46" s="36">
        <v>261.63333333333333</v>
      </c>
      <c r="F46" s="36">
        <v>258.26666666666665</v>
      </c>
      <c r="G46" s="36">
        <v>252.33333333333331</v>
      </c>
      <c r="H46" s="36">
        <v>270.93333333333334</v>
      </c>
      <c r="I46" s="36">
        <v>276.86666666666662</v>
      </c>
      <c r="J46" s="36">
        <v>280.23333333333335</v>
      </c>
      <c r="K46" s="31">
        <v>273.5</v>
      </c>
      <c r="L46" s="31">
        <v>264.2</v>
      </c>
      <c r="M46" s="31">
        <v>139.60959</v>
      </c>
      <c r="N46" s="1"/>
      <c r="O46" s="1"/>
    </row>
    <row r="47" spans="1:15" ht="12.75" customHeight="1">
      <c r="A47" s="51">
        <v>38</v>
      </c>
      <c r="B47" s="53" t="s">
        <v>266</v>
      </c>
      <c r="C47" s="31">
        <v>117.8</v>
      </c>
      <c r="D47" s="36">
        <v>118.88333333333333</v>
      </c>
      <c r="E47" s="36">
        <v>116.21666666666665</v>
      </c>
      <c r="F47" s="36">
        <v>114.63333333333333</v>
      </c>
      <c r="G47" s="36">
        <v>111.96666666666665</v>
      </c>
      <c r="H47" s="36">
        <v>120.46666666666665</v>
      </c>
      <c r="I47" s="36">
        <v>123.13333333333334</v>
      </c>
      <c r="J47" s="36">
        <v>124.71666666666665</v>
      </c>
      <c r="K47" s="31">
        <v>121.55</v>
      </c>
      <c r="L47" s="31">
        <v>117.3</v>
      </c>
      <c r="M47" s="31">
        <v>114.57472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1495.4</v>
      </c>
      <c r="D48" s="36">
        <v>1496.05</v>
      </c>
      <c r="E48" s="36">
        <v>1482.1</v>
      </c>
      <c r="F48" s="36">
        <v>1468.8</v>
      </c>
      <c r="G48" s="36">
        <v>1454.85</v>
      </c>
      <c r="H48" s="36">
        <v>1509.35</v>
      </c>
      <c r="I48" s="36">
        <v>1523.3000000000002</v>
      </c>
      <c r="J48" s="36">
        <v>1536.6</v>
      </c>
      <c r="K48" s="31">
        <v>1510</v>
      </c>
      <c r="L48" s="31">
        <v>1482.75</v>
      </c>
      <c r="M48" s="31">
        <v>3.1506599999999998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508.15</v>
      </c>
      <c r="D49" s="36">
        <v>507.58333333333331</v>
      </c>
      <c r="E49" s="36">
        <v>504.91666666666663</v>
      </c>
      <c r="F49" s="36">
        <v>501.68333333333334</v>
      </c>
      <c r="G49" s="36">
        <v>499.01666666666665</v>
      </c>
      <c r="H49" s="36">
        <v>510.81666666666661</v>
      </c>
      <c r="I49" s="36">
        <v>513.48333333333323</v>
      </c>
      <c r="J49" s="36">
        <v>516.71666666666658</v>
      </c>
      <c r="K49" s="31">
        <v>510.25</v>
      </c>
      <c r="L49" s="31">
        <v>504.35</v>
      </c>
      <c r="M49" s="31">
        <v>5.5302499999999997</v>
      </c>
      <c r="N49" s="1"/>
      <c r="O49" s="1"/>
    </row>
    <row r="50" spans="1:15" ht="12.75" customHeight="1">
      <c r="A50" s="51">
        <v>41</v>
      </c>
      <c r="B50" s="53" t="s">
        <v>329</v>
      </c>
      <c r="C50" s="31">
        <v>1596.3</v>
      </c>
      <c r="D50" s="36">
        <v>1613.0833333333333</v>
      </c>
      <c r="E50" s="36">
        <v>1568.2166666666665</v>
      </c>
      <c r="F50" s="36">
        <v>1540.1333333333332</v>
      </c>
      <c r="G50" s="36">
        <v>1495.2666666666664</v>
      </c>
      <c r="H50" s="36">
        <v>1641.1666666666665</v>
      </c>
      <c r="I50" s="36">
        <v>1686.0333333333333</v>
      </c>
      <c r="J50" s="36">
        <v>1714.1166666666666</v>
      </c>
      <c r="K50" s="31">
        <v>1657.95</v>
      </c>
      <c r="L50" s="31">
        <v>1585</v>
      </c>
      <c r="M50" s="31">
        <v>26.088709999999999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306.10000000000002</v>
      </c>
      <c r="D51" s="36">
        <v>306.03333333333336</v>
      </c>
      <c r="E51" s="36">
        <v>303.06666666666672</v>
      </c>
      <c r="F51" s="36">
        <v>300.03333333333336</v>
      </c>
      <c r="G51" s="36">
        <v>297.06666666666672</v>
      </c>
      <c r="H51" s="36">
        <v>309.06666666666672</v>
      </c>
      <c r="I51" s="36">
        <v>312.0333333333333</v>
      </c>
      <c r="J51" s="36">
        <v>315.06666666666672</v>
      </c>
      <c r="K51" s="31">
        <v>309</v>
      </c>
      <c r="L51" s="31">
        <v>303</v>
      </c>
      <c r="M51" s="31">
        <v>239.74162000000001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1645.5</v>
      </c>
      <c r="D52" s="36">
        <v>1655.9333333333334</v>
      </c>
      <c r="E52" s="36">
        <v>1630.6166666666668</v>
      </c>
      <c r="F52" s="36">
        <v>1615.7333333333333</v>
      </c>
      <c r="G52" s="36">
        <v>1590.4166666666667</v>
      </c>
      <c r="H52" s="36">
        <v>1670.8166666666668</v>
      </c>
      <c r="I52" s="36">
        <v>1696.1333333333334</v>
      </c>
      <c r="J52" s="36">
        <v>1711.0166666666669</v>
      </c>
      <c r="K52" s="31">
        <v>1681.25</v>
      </c>
      <c r="L52" s="31">
        <v>1641.05</v>
      </c>
      <c r="M52" s="31">
        <v>13.890169999999999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297.14999999999998</v>
      </c>
      <c r="D53" s="36">
        <v>298.23333333333335</v>
      </c>
      <c r="E53" s="36">
        <v>292.66666666666669</v>
      </c>
      <c r="F53" s="36">
        <v>288.18333333333334</v>
      </c>
      <c r="G53" s="36">
        <v>282.61666666666667</v>
      </c>
      <c r="H53" s="36">
        <v>302.7166666666667</v>
      </c>
      <c r="I53" s="36">
        <v>308.2833333333333</v>
      </c>
      <c r="J53" s="36">
        <v>312.76666666666671</v>
      </c>
      <c r="K53" s="31">
        <v>303.8</v>
      </c>
      <c r="L53" s="31">
        <v>293.75</v>
      </c>
      <c r="M53" s="31">
        <v>129.35464999999999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304.39999999999998</v>
      </c>
      <c r="D54" s="36">
        <v>304.95</v>
      </c>
      <c r="E54" s="36">
        <v>301.64999999999998</v>
      </c>
      <c r="F54" s="36">
        <v>298.89999999999998</v>
      </c>
      <c r="G54" s="36">
        <v>295.59999999999997</v>
      </c>
      <c r="H54" s="36">
        <v>307.7</v>
      </c>
      <c r="I54" s="36">
        <v>311.00000000000006</v>
      </c>
      <c r="J54" s="36">
        <v>313.75</v>
      </c>
      <c r="K54" s="31">
        <v>308.25</v>
      </c>
      <c r="L54" s="31">
        <v>302.2</v>
      </c>
      <c r="M54" s="31">
        <v>55.537860000000002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1418.95</v>
      </c>
      <c r="D55" s="36">
        <v>1436.45</v>
      </c>
      <c r="E55" s="36">
        <v>1399.5</v>
      </c>
      <c r="F55" s="36">
        <v>1380.05</v>
      </c>
      <c r="G55" s="36">
        <v>1343.1</v>
      </c>
      <c r="H55" s="36">
        <v>1455.9</v>
      </c>
      <c r="I55" s="36">
        <v>1492.8500000000004</v>
      </c>
      <c r="J55" s="36">
        <v>1512.3000000000002</v>
      </c>
      <c r="K55" s="31">
        <v>1473.4</v>
      </c>
      <c r="L55" s="31">
        <v>1417</v>
      </c>
      <c r="M55" s="31">
        <v>77.926320000000004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356.7</v>
      </c>
      <c r="D56" s="36">
        <v>357.7</v>
      </c>
      <c r="E56" s="36">
        <v>353.5</v>
      </c>
      <c r="F56" s="36">
        <v>350.3</v>
      </c>
      <c r="G56" s="36">
        <v>346.1</v>
      </c>
      <c r="H56" s="36">
        <v>360.9</v>
      </c>
      <c r="I56" s="36">
        <v>365.09999999999991</v>
      </c>
      <c r="J56" s="36">
        <v>368.29999999999995</v>
      </c>
      <c r="K56" s="31">
        <v>361.9</v>
      </c>
      <c r="L56" s="31">
        <v>354.5</v>
      </c>
      <c r="M56" s="31">
        <v>70.019660000000002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34644.800000000003</v>
      </c>
      <c r="D57" s="36">
        <v>34681.283333333333</v>
      </c>
      <c r="E57" s="36">
        <v>34263.566666666666</v>
      </c>
      <c r="F57" s="36">
        <v>33882.333333333336</v>
      </c>
      <c r="G57" s="36">
        <v>33464.616666666669</v>
      </c>
      <c r="H57" s="36">
        <v>35062.516666666663</v>
      </c>
      <c r="I57" s="36">
        <v>35480.233333333323</v>
      </c>
      <c r="J57" s="36">
        <v>35861.46666666666</v>
      </c>
      <c r="K57" s="31">
        <v>35099</v>
      </c>
      <c r="L57" s="31">
        <v>34300.050000000003</v>
      </c>
      <c r="M57" s="31">
        <v>0.35059000000000001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5401.65</v>
      </c>
      <c r="D58" s="36">
        <v>5428.6500000000005</v>
      </c>
      <c r="E58" s="36">
        <v>5357.3000000000011</v>
      </c>
      <c r="F58" s="36">
        <v>5312.9500000000007</v>
      </c>
      <c r="G58" s="36">
        <v>5241.6000000000013</v>
      </c>
      <c r="H58" s="36">
        <v>5473.0000000000009</v>
      </c>
      <c r="I58" s="36">
        <v>5544.3500000000013</v>
      </c>
      <c r="J58" s="36">
        <v>5588.7000000000007</v>
      </c>
      <c r="K58" s="31">
        <v>5500</v>
      </c>
      <c r="L58" s="31">
        <v>5384.3</v>
      </c>
      <c r="M58" s="31">
        <v>1.6333299999999999</v>
      </c>
      <c r="N58" s="1"/>
      <c r="O58" s="1"/>
    </row>
    <row r="59" spans="1:15" ht="12.75" customHeight="1">
      <c r="A59" s="51">
        <v>50</v>
      </c>
      <c r="B59" s="53" t="s">
        <v>339</v>
      </c>
      <c r="C59" s="31">
        <v>720.15</v>
      </c>
      <c r="D59" s="36">
        <v>720.08333333333337</v>
      </c>
      <c r="E59" s="36">
        <v>712.16666666666674</v>
      </c>
      <c r="F59" s="36">
        <v>704.18333333333339</v>
      </c>
      <c r="G59" s="36">
        <v>696.26666666666677</v>
      </c>
      <c r="H59" s="36">
        <v>728.06666666666672</v>
      </c>
      <c r="I59" s="36">
        <v>735.98333333333346</v>
      </c>
      <c r="J59" s="36">
        <v>743.9666666666667</v>
      </c>
      <c r="K59" s="31">
        <v>728</v>
      </c>
      <c r="L59" s="31">
        <v>712.1</v>
      </c>
      <c r="M59" s="31">
        <v>16.605730000000001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116.25</v>
      </c>
      <c r="D60" s="36">
        <v>116.91000000000001</v>
      </c>
      <c r="E60" s="36">
        <v>114.84000000000002</v>
      </c>
      <c r="F60" s="36">
        <v>113.43</v>
      </c>
      <c r="G60" s="36">
        <v>111.36000000000001</v>
      </c>
      <c r="H60" s="36">
        <v>118.32000000000002</v>
      </c>
      <c r="I60" s="36">
        <v>120.39000000000001</v>
      </c>
      <c r="J60" s="36">
        <v>121.80000000000003</v>
      </c>
      <c r="K60" s="31">
        <v>118.98</v>
      </c>
      <c r="L60" s="31">
        <v>115.5</v>
      </c>
      <c r="M60" s="31">
        <v>233.99374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1400.25</v>
      </c>
      <c r="D61" s="36">
        <v>1414.75</v>
      </c>
      <c r="E61" s="36">
        <v>1379.5</v>
      </c>
      <c r="F61" s="36">
        <v>1358.75</v>
      </c>
      <c r="G61" s="36">
        <v>1323.5</v>
      </c>
      <c r="H61" s="36">
        <v>1435.5</v>
      </c>
      <c r="I61" s="36">
        <v>1470.75</v>
      </c>
      <c r="J61" s="36">
        <v>1491.5</v>
      </c>
      <c r="K61" s="31">
        <v>1450</v>
      </c>
      <c r="L61" s="31">
        <v>1394</v>
      </c>
      <c r="M61" s="31">
        <v>15.189310000000001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1488.65</v>
      </c>
      <c r="D62" s="36">
        <v>1486.8833333333332</v>
      </c>
      <c r="E62" s="36">
        <v>1481.0166666666664</v>
      </c>
      <c r="F62" s="36">
        <v>1473.3833333333332</v>
      </c>
      <c r="G62" s="36">
        <v>1467.5166666666664</v>
      </c>
      <c r="H62" s="36">
        <v>1494.5166666666664</v>
      </c>
      <c r="I62" s="36">
        <v>1500.3833333333332</v>
      </c>
      <c r="J62" s="36">
        <v>1508.0166666666664</v>
      </c>
      <c r="K62" s="31">
        <v>1492.75</v>
      </c>
      <c r="L62" s="31">
        <v>1479.25</v>
      </c>
      <c r="M62" s="31">
        <v>11.91962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479.1</v>
      </c>
      <c r="D63" s="36">
        <v>479.15000000000003</v>
      </c>
      <c r="E63" s="36">
        <v>473.30000000000007</v>
      </c>
      <c r="F63" s="36">
        <v>467.50000000000006</v>
      </c>
      <c r="G63" s="36">
        <v>461.65000000000009</v>
      </c>
      <c r="H63" s="36">
        <v>484.95000000000005</v>
      </c>
      <c r="I63" s="36">
        <v>490.80000000000007</v>
      </c>
      <c r="J63" s="36">
        <v>496.6</v>
      </c>
      <c r="K63" s="31">
        <v>485</v>
      </c>
      <c r="L63" s="31">
        <v>473.35</v>
      </c>
      <c r="M63" s="31">
        <v>146.29286999999999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5653.75</v>
      </c>
      <c r="D64" s="36">
        <v>5643.55</v>
      </c>
      <c r="E64" s="36">
        <v>5532.2000000000007</v>
      </c>
      <c r="F64" s="36">
        <v>5410.6500000000005</v>
      </c>
      <c r="G64" s="36">
        <v>5299.3000000000011</v>
      </c>
      <c r="H64" s="36">
        <v>5765.1</v>
      </c>
      <c r="I64" s="36">
        <v>5876.4500000000007</v>
      </c>
      <c r="J64" s="36">
        <v>5998</v>
      </c>
      <c r="K64" s="31">
        <v>5754.9</v>
      </c>
      <c r="L64" s="31">
        <v>5522</v>
      </c>
      <c r="M64" s="31">
        <v>11.033289999999999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2870.95</v>
      </c>
      <c r="D65" s="36">
        <v>2869.65</v>
      </c>
      <c r="E65" s="36">
        <v>2851.3</v>
      </c>
      <c r="F65" s="36">
        <v>2831.65</v>
      </c>
      <c r="G65" s="36">
        <v>2813.3</v>
      </c>
      <c r="H65" s="36">
        <v>2889.3</v>
      </c>
      <c r="I65" s="36">
        <v>2907.6499999999996</v>
      </c>
      <c r="J65" s="36">
        <v>2927.3</v>
      </c>
      <c r="K65" s="31">
        <v>2888</v>
      </c>
      <c r="L65" s="31">
        <v>2850</v>
      </c>
      <c r="M65" s="31">
        <v>2.2726000000000002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1027.3</v>
      </c>
      <c r="D66" s="36">
        <v>1028.6166666666666</v>
      </c>
      <c r="E66" s="36">
        <v>1015.6833333333332</v>
      </c>
      <c r="F66" s="36">
        <v>1004.0666666666666</v>
      </c>
      <c r="G66" s="36">
        <v>991.13333333333321</v>
      </c>
      <c r="H66" s="36">
        <v>1040.2333333333331</v>
      </c>
      <c r="I66" s="36">
        <v>1053.1666666666665</v>
      </c>
      <c r="J66" s="36">
        <v>1064.7833333333331</v>
      </c>
      <c r="K66" s="31">
        <v>1041.55</v>
      </c>
      <c r="L66" s="31">
        <v>1017</v>
      </c>
      <c r="M66" s="31">
        <v>19.21959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1570.4</v>
      </c>
      <c r="D67" s="36">
        <v>1579.1666666666667</v>
      </c>
      <c r="E67" s="36">
        <v>1553.2833333333335</v>
      </c>
      <c r="F67" s="36">
        <v>1536.1666666666667</v>
      </c>
      <c r="G67" s="36">
        <v>1510.2833333333335</v>
      </c>
      <c r="H67" s="36">
        <v>1596.2833333333335</v>
      </c>
      <c r="I67" s="36">
        <v>1622.1666666666667</v>
      </c>
      <c r="J67" s="36">
        <v>1639.2833333333335</v>
      </c>
      <c r="K67" s="31">
        <v>1605.05</v>
      </c>
      <c r="L67" s="31">
        <v>1562.05</v>
      </c>
      <c r="M67" s="31">
        <v>2.2659199999999999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412.75</v>
      </c>
      <c r="D68" s="36">
        <v>413.90000000000003</v>
      </c>
      <c r="E68" s="36">
        <v>408.85000000000008</v>
      </c>
      <c r="F68" s="36">
        <v>404.95000000000005</v>
      </c>
      <c r="G68" s="36">
        <v>399.90000000000009</v>
      </c>
      <c r="H68" s="36">
        <v>417.80000000000007</v>
      </c>
      <c r="I68" s="36">
        <v>422.85</v>
      </c>
      <c r="J68" s="36">
        <v>426.75000000000006</v>
      </c>
      <c r="K68" s="31">
        <v>418.95</v>
      </c>
      <c r="L68" s="31">
        <v>410</v>
      </c>
      <c r="M68" s="31">
        <v>20.53744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3936.05</v>
      </c>
      <c r="D69" s="36">
        <v>3956.4500000000003</v>
      </c>
      <c r="E69" s="36">
        <v>3864.8500000000004</v>
      </c>
      <c r="F69" s="36">
        <v>3793.65</v>
      </c>
      <c r="G69" s="36">
        <v>3702.05</v>
      </c>
      <c r="H69" s="36">
        <v>4027.6500000000005</v>
      </c>
      <c r="I69" s="36">
        <v>4119.25</v>
      </c>
      <c r="J69" s="36">
        <v>4190.4500000000007</v>
      </c>
      <c r="K69" s="31">
        <v>4048.05</v>
      </c>
      <c r="L69" s="31">
        <v>3885.25</v>
      </c>
      <c r="M69" s="31">
        <v>6.5001699999999998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830.4</v>
      </c>
      <c r="D70" s="36">
        <v>829.78333333333342</v>
      </c>
      <c r="E70" s="36">
        <v>818.56666666666683</v>
      </c>
      <c r="F70" s="36">
        <v>806.73333333333346</v>
      </c>
      <c r="G70" s="36">
        <v>795.51666666666688</v>
      </c>
      <c r="H70" s="36">
        <v>841.61666666666679</v>
      </c>
      <c r="I70" s="36">
        <v>852.83333333333326</v>
      </c>
      <c r="J70" s="36">
        <v>864.66666666666674</v>
      </c>
      <c r="K70" s="31">
        <v>841</v>
      </c>
      <c r="L70" s="31">
        <v>817.95</v>
      </c>
      <c r="M70" s="31">
        <v>34.843919999999997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602.79999999999995</v>
      </c>
      <c r="D71" s="36">
        <v>607.19999999999993</v>
      </c>
      <c r="E71" s="36">
        <v>597.59999999999991</v>
      </c>
      <c r="F71" s="36">
        <v>592.4</v>
      </c>
      <c r="G71" s="36">
        <v>582.79999999999995</v>
      </c>
      <c r="H71" s="36">
        <v>612.39999999999986</v>
      </c>
      <c r="I71" s="36">
        <v>622</v>
      </c>
      <c r="J71" s="36">
        <v>627.19999999999982</v>
      </c>
      <c r="K71" s="31">
        <v>616.79999999999995</v>
      </c>
      <c r="L71" s="31">
        <v>602</v>
      </c>
      <c r="M71" s="31">
        <v>39.193390000000001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1839.45</v>
      </c>
      <c r="D72" s="36">
        <v>1842.4833333333333</v>
      </c>
      <c r="E72" s="36">
        <v>1816.9666666666667</v>
      </c>
      <c r="F72" s="36">
        <v>1794.4833333333333</v>
      </c>
      <c r="G72" s="36">
        <v>1768.9666666666667</v>
      </c>
      <c r="H72" s="36">
        <v>1864.9666666666667</v>
      </c>
      <c r="I72" s="36">
        <v>1890.4833333333336</v>
      </c>
      <c r="J72" s="36">
        <v>1912.9666666666667</v>
      </c>
      <c r="K72" s="31">
        <v>1868</v>
      </c>
      <c r="L72" s="31">
        <v>1820</v>
      </c>
      <c r="M72" s="31">
        <v>7.0173100000000002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2686.7</v>
      </c>
      <c r="D73" s="36">
        <v>2685.2999999999997</v>
      </c>
      <c r="E73" s="36">
        <v>2631.5999999999995</v>
      </c>
      <c r="F73" s="36">
        <v>2576.4999999999995</v>
      </c>
      <c r="G73" s="36">
        <v>2522.7999999999993</v>
      </c>
      <c r="H73" s="36">
        <v>2740.3999999999996</v>
      </c>
      <c r="I73" s="36">
        <v>2794.0999999999995</v>
      </c>
      <c r="J73" s="36">
        <v>2849.2</v>
      </c>
      <c r="K73" s="31">
        <v>2739</v>
      </c>
      <c r="L73" s="31">
        <v>2630.2</v>
      </c>
      <c r="M73" s="31">
        <v>20.94904</v>
      </c>
      <c r="N73" s="1"/>
      <c r="O73" s="1"/>
    </row>
    <row r="74" spans="1:15" ht="12.75" customHeight="1">
      <c r="A74" s="51">
        <v>65</v>
      </c>
      <c r="B74" s="53" t="s">
        <v>268</v>
      </c>
      <c r="C74" s="31">
        <v>398.05</v>
      </c>
      <c r="D74" s="36">
        <v>398.66666666666669</v>
      </c>
      <c r="E74" s="36">
        <v>395.48333333333335</v>
      </c>
      <c r="F74" s="36">
        <v>392.91666666666669</v>
      </c>
      <c r="G74" s="36">
        <v>389.73333333333335</v>
      </c>
      <c r="H74" s="36">
        <v>401.23333333333335</v>
      </c>
      <c r="I74" s="36">
        <v>404.41666666666663</v>
      </c>
      <c r="J74" s="36">
        <v>406.98333333333335</v>
      </c>
      <c r="K74" s="31">
        <v>401.85</v>
      </c>
      <c r="L74" s="31">
        <v>396.1</v>
      </c>
      <c r="M74" s="31">
        <v>11.887180000000001</v>
      </c>
      <c r="N74" s="1"/>
      <c r="O74" s="1"/>
    </row>
    <row r="75" spans="1:15" ht="12.75" customHeight="1">
      <c r="A75" s="51">
        <v>66</v>
      </c>
      <c r="B75" s="53" t="s">
        <v>361</v>
      </c>
      <c r="C75" s="31">
        <v>167.5</v>
      </c>
      <c r="D75" s="36">
        <v>167.02333333333334</v>
      </c>
      <c r="E75" s="36">
        <v>165.57666666666668</v>
      </c>
      <c r="F75" s="36">
        <v>163.65333333333334</v>
      </c>
      <c r="G75" s="36">
        <v>162.20666666666668</v>
      </c>
      <c r="H75" s="36">
        <v>168.94666666666669</v>
      </c>
      <c r="I75" s="36">
        <v>170.39333333333335</v>
      </c>
      <c r="J75" s="36">
        <v>172.31666666666669</v>
      </c>
      <c r="K75" s="31">
        <v>168.47</v>
      </c>
      <c r="L75" s="31">
        <v>165.1</v>
      </c>
      <c r="M75" s="31">
        <v>10.48085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4571.45</v>
      </c>
      <c r="D76" s="36">
        <v>4585.8499999999995</v>
      </c>
      <c r="E76" s="36">
        <v>4550.8499999999985</v>
      </c>
      <c r="F76" s="36">
        <v>4530.2499999999991</v>
      </c>
      <c r="G76" s="36">
        <v>4495.2499999999982</v>
      </c>
      <c r="H76" s="36">
        <v>4606.4499999999989</v>
      </c>
      <c r="I76" s="36">
        <v>4641.4500000000007</v>
      </c>
      <c r="J76" s="36">
        <v>4662.0499999999993</v>
      </c>
      <c r="K76" s="31">
        <v>4620.8500000000004</v>
      </c>
      <c r="L76" s="31">
        <v>4565.25</v>
      </c>
      <c r="M76" s="31">
        <v>2.5853000000000002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12517.4</v>
      </c>
      <c r="D77" s="36">
        <v>12463.599999999999</v>
      </c>
      <c r="E77" s="36">
        <v>12383.899999999998</v>
      </c>
      <c r="F77" s="36">
        <v>12250.4</v>
      </c>
      <c r="G77" s="36">
        <v>12170.699999999999</v>
      </c>
      <c r="H77" s="36">
        <v>12597.099999999997</v>
      </c>
      <c r="I77" s="36">
        <v>12676.799999999997</v>
      </c>
      <c r="J77" s="36">
        <v>12810.299999999996</v>
      </c>
      <c r="K77" s="31">
        <v>12543.3</v>
      </c>
      <c r="L77" s="31">
        <v>12330.1</v>
      </c>
      <c r="M77" s="31">
        <v>4.7264099999999996</v>
      </c>
      <c r="N77" s="1"/>
      <c r="O77" s="1"/>
    </row>
    <row r="78" spans="1:15" ht="12.75" customHeight="1">
      <c r="A78" s="51">
        <v>69</v>
      </c>
      <c r="B78" s="53" t="s">
        <v>160</v>
      </c>
      <c r="C78" s="31">
        <v>2780.5</v>
      </c>
      <c r="D78" s="36">
        <v>2801.1666666666665</v>
      </c>
      <c r="E78" s="36">
        <v>2754.333333333333</v>
      </c>
      <c r="F78" s="36">
        <v>2728.1666666666665</v>
      </c>
      <c r="G78" s="36">
        <v>2681.333333333333</v>
      </c>
      <c r="H78" s="36">
        <v>2827.333333333333</v>
      </c>
      <c r="I78" s="36">
        <v>2874.1666666666661</v>
      </c>
      <c r="J78" s="36">
        <v>2900.333333333333</v>
      </c>
      <c r="K78" s="31">
        <v>2848</v>
      </c>
      <c r="L78" s="31">
        <v>2775</v>
      </c>
      <c r="M78" s="31">
        <v>1.0724899999999999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6370.25</v>
      </c>
      <c r="D79" s="36">
        <v>6345.1500000000005</v>
      </c>
      <c r="E79" s="36">
        <v>6309.3500000000013</v>
      </c>
      <c r="F79" s="36">
        <v>6248.4500000000007</v>
      </c>
      <c r="G79" s="36">
        <v>6212.6500000000015</v>
      </c>
      <c r="H79" s="36">
        <v>6406.0500000000011</v>
      </c>
      <c r="I79" s="36">
        <v>6441.85</v>
      </c>
      <c r="J79" s="36">
        <v>6502.7500000000009</v>
      </c>
      <c r="K79" s="31">
        <v>6380.95</v>
      </c>
      <c r="L79" s="31">
        <v>6284.25</v>
      </c>
      <c r="M79" s="31">
        <v>3.63815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4625.75</v>
      </c>
      <c r="D80" s="36">
        <v>4639.25</v>
      </c>
      <c r="E80" s="36">
        <v>4579.3999999999996</v>
      </c>
      <c r="F80" s="36">
        <v>4533.0499999999993</v>
      </c>
      <c r="G80" s="36">
        <v>4473.1999999999989</v>
      </c>
      <c r="H80" s="36">
        <v>4685.6000000000004</v>
      </c>
      <c r="I80" s="36">
        <v>4745.4500000000007</v>
      </c>
      <c r="J80" s="36">
        <v>4791.8000000000011</v>
      </c>
      <c r="K80" s="31">
        <v>4699.1000000000004</v>
      </c>
      <c r="L80" s="31">
        <v>4592.8999999999996</v>
      </c>
      <c r="M80" s="31">
        <v>8.6532099999999996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4125.95</v>
      </c>
      <c r="D81" s="36">
        <v>4124.7166666666662</v>
      </c>
      <c r="E81" s="36">
        <v>4088.8333333333321</v>
      </c>
      <c r="F81" s="36">
        <v>4051.7166666666658</v>
      </c>
      <c r="G81" s="36">
        <v>4015.8333333333317</v>
      </c>
      <c r="H81" s="36">
        <v>4161.8333333333321</v>
      </c>
      <c r="I81" s="36">
        <v>4197.7166666666653</v>
      </c>
      <c r="J81" s="36">
        <v>4234.833333333333</v>
      </c>
      <c r="K81" s="31">
        <v>4160.6000000000004</v>
      </c>
      <c r="L81" s="31">
        <v>4087.6</v>
      </c>
      <c r="M81" s="31">
        <v>2.1847699999999999</v>
      </c>
      <c r="N81" s="1"/>
      <c r="O81" s="1"/>
    </row>
    <row r="82" spans="1:15" ht="12.75" customHeight="1">
      <c r="A82" s="51">
        <v>73</v>
      </c>
      <c r="B82" s="53" t="s">
        <v>270</v>
      </c>
      <c r="C82" s="31">
        <v>175.48</v>
      </c>
      <c r="D82" s="36">
        <v>175.54333333333332</v>
      </c>
      <c r="E82" s="36">
        <v>174.18666666666664</v>
      </c>
      <c r="F82" s="36">
        <v>172.89333333333332</v>
      </c>
      <c r="G82" s="36">
        <v>171.53666666666663</v>
      </c>
      <c r="H82" s="36">
        <v>176.83666666666664</v>
      </c>
      <c r="I82" s="36">
        <v>178.19333333333333</v>
      </c>
      <c r="J82" s="36">
        <v>179.48666666666665</v>
      </c>
      <c r="K82" s="31">
        <v>176.9</v>
      </c>
      <c r="L82" s="31">
        <v>174.25</v>
      </c>
      <c r="M82" s="31">
        <v>30.921880000000002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175.02</v>
      </c>
      <c r="D83" s="36">
        <v>175.80999999999997</v>
      </c>
      <c r="E83" s="36">
        <v>173.11999999999995</v>
      </c>
      <c r="F83" s="36">
        <v>171.21999999999997</v>
      </c>
      <c r="G83" s="36">
        <v>168.52999999999994</v>
      </c>
      <c r="H83" s="36">
        <v>177.70999999999995</v>
      </c>
      <c r="I83" s="36">
        <v>180.39999999999995</v>
      </c>
      <c r="J83" s="36">
        <v>182.29999999999995</v>
      </c>
      <c r="K83" s="31">
        <v>178.5</v>
      </c>
      <c r="L83" s="31">
        <v>173.91</v>
      </c>
      <c r="M83" s="31">
        <v>63.986420000000003</v>
      </c>
      <c r="N83" s="1"/>
      <c r="O83" s="1"/>
    </row>
    <row r="84" spans="1:15" ht="12.75" customHeight="1">
      <c r="A84" s="51">
        <v>75</v>
      </c>
      <c r="B84" s="53" t="s">
        <v>371</v>
      </c>
      <c r="C84" s="31">
        <v>1002.9</v>
      </c>
      <c r="D84" s="36">
        <v>1007.6333333333333</v>
      </c>
      <c r="E84" s="36">
        <v>987.26666666666665</v>
      </c>
      <c r="F84" s="36">
        <v>971.63333333333333</v>
      </c>
      <c r="G84" s="36">
        <v>951.26666666666665</v>
      </c>
      <c r="H84" s="36">
        <v>1023.2666666666667</v>
      </c>
      <c r="I84" s="36">
        <v>1043.6333333333332</v>
      </c>
      <c r="J84" s="36">
        <v>1059.2666666666667</v>
      </c>
      <c r="K84" s="31">
        <v>1028</v>
      </c>
      <c r="L84" s="31">
        <v>992</v>
      </c>
      <c r="M84" s="31">
        <v>5.1263399999999999</v>
      </c>
      <c r="N84" s="1"/>
      <c r="O84" s="1"/>
    </row>
    <row r="85" spans="1:15" ht="12.75" customHeight="1">
      <c r="A85" s="51">
        <v>76</v>
      </c>
      <c r="B85" s="53" t="s">
        <v>271</v>
      </c>
      <c r="C85" s="31">
        <v>459.5</v>
      </c>
      <c r="D85" s="36">
        <v>464.05</v>
      </c>
      <c r="E85" s="36">
        <v>452</v>
      </c>
      <c r="F85" s="36">
        <v>444.5</v>
      </c>
      <c r="G85" s="36">
        <v>432.45</v>
      </c>
      <c r="H85" s="36">
        <v>471.55</v>
      </c>
      <c r="I85" s="36">
        <v>483.60000000000008</v>
      </c>
      <c r="J85" s="36">
        <v>491.1</v>
      </c>
      <c r="K85" s="31">
        <v>476.1</v>
      </c>
      <c r="L85" s="31">
        <v>456.55</v>
      </c>
      <c r="M85" s="31">
        <v>24.817489999999999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221.67</v>
      </c>
      <c r="D86" s="36">
        <v>222.49</v>
      </c>
      <c r="E86" s="36">
        <v>218.98000000000002</v>
      </c>
      <c r="F86" s="36">
        <v>216.29000000000002</v>
      </c>
      <c r="G86" s="36">
        <v>212.78000000000003</v>
      </c>
      <c r="H86" s="36">
        <v>225.18</v>
      </c>
      <c r="I86" s="36">
        <v>228.69</v>
      </c>
      <c r="J86" s="36">
        <v>231.38</v>
      </c>
      <c r="K86" s="31">
        <v>226</v>
      </c>
      <c r="L86" s="31">
        <v>219.8</v>
      </c>
      <c r="M86" s="31">
        <v>237.34457</v>
      </c>
      <c r="N86" s="1"/>
      <c r="O86" s="1"/>
    </row>
    <row r="87" spans="1:15" ht="12.75" customHeight="1">
      <c r="A87" s="51">
        <v>78</v>
      </c>
      <c r="B87" s="53" t="s">
        <v>272</v>
      </c>
      <c r="C87" s="31">
        <v>1810.8</v>
      </c>
      <c r="D87" s="36">
        <v>1812.0666666666666</v>
      </c>
      <c r="E87" s="36">
        <v>1802.7833333333333</v>
      </c>
      <c r="F87" s="36">
        <v>1794.7666666666667</v>
      </c>
      <c r="G87" s="36">
        <v>1785.4833333333333</v>
      </c>
      <c r="H87" s="36">
        <v>1820.0833333333333</v>
      </c>
      <c r="I87" s="36">
        <v>1829.3666666666666</v>
      </c>
      <c r="J87" s="36">
        <v>1837.3833333333332</v>
      </c>
      <c r="K87" s="31">
        <v>1821.35</v>
      </c>
      <c r="L87" s="31">
        <v>1804.05</v>
      </c>
      <c r="M87" s="31">
        <v>1.7718100000000001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1371.15</v>
      </c>
      <c r="D88" s="36">
        <v>1385.3999999999999</v>
      </c>
      <c r="E88" s="36">
        <v>1351.0499999999997</v>
      </c>
      <c r="F88" s="36">
        <v>1330.9499999999998</v>
      </c>
      <c r="G88" s="36">
        <v>1296.5999999999997</v>
      </c>
      <c r="H88" s="36">
        <v>1405.4999999999998</v>
      </c>
      <c r="I88" s="36">
        <v>1439.8499999999997</v>
      </c>
      <c r="J88" s="36">
        <v>1459.9499999999998</v>
      </c>
      <c r="K88" s="31">
        <v>1419.75</v>
      </c>
      <c r="L88" s="31">
        <v>1365.3</v>
      </c>
      <c r="M88" s="31">
        <v>4.9893400000000003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3301.1</v>
      </c>
      <c r="D89" s="36">
        <v>3270.7166666666667</v>
      </c>
      <c r="E89" s="36">
        <v>3201.4833333333336</v>
      </c>
      <c r="F89" s="36">
        <v>3101.8666666666668</v>
      </c>
      <c r="G89" s="36">
        <v>3032.6333333333337</v>
      </c>
      <c r="H89" s="36">
        <v>3370.3333333333335</v>
      </c>
      <c r="I89" s="36">
        <v>3439.5666666666662</v>
      </c>
      <c r="J89" s="36">
        <v>3539.1833333333334</v>
      </c>
      <c r="K89" s="31">
        <v>3339.95</v>
      </c>
      <c r="L89" s="31">
        <v>3171.1</v>
      </c>
      <c r="M89" s="31">
        <v>19.926629999999999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2742.95</v>
      </c>
      <c r="D90" s="36">
        <v>2740.8833333333332</v>
      </c>
      <c r="E90" s="36">
        <v>2719.0666666666666</v>
      </c>
      <c r="F90" s="36">
        <v>2695.1833333333334</v>
      </c>
      <c r="G90" s="36">
        <v>2673.3666666666668</v>
      </c>
      <c r="H90" s="36">
        <v>2764.7666666666664</v>
      </c>
      <c r="I90" s="36">
        <v>2786.583333333333</v>
      </c>
      <c r="J90" s="36">
        <v>2810.4666666666662</v>
      </c>
      <c r="K90" s="31">
        <v>2762.7</v>
      </c>
      <c r="L90" s="31">
        <v>2717</v>
      </c>
      <c r="M90" s="31">
        <v>9.4283400000000004</v>
      </c>
      <c r="N90" s="1"/>
      <c r="O90" s="1"/>
    </row>
    <row r="91" spans="1:15" ht="12.75" customHeight="1">
      <c r="A91" s="51">
        <v>82</v>
      </c>
      <c r="B91" s="53" t="s">
        <v>385</v>
      </c>
      <c r="C91" s="31">
        <v>3231.3</v>
      </c>
      <c r="D91" s="36">
        <v>3248.7666666666664</v>
      </c>
      <c r="E91" s="36">
        <v>3182.5333333333328</v>
      </c>
      <c r="F91" s="36">
        <v>3133.7666666666664</v>
      </c>
      <c r="G91" s="36">
        <v>3067.5333333333328</v>
      </c>
      <c r="H91" s="36">
        <v>3297.5333333333328</v>
      </c>
      <c r="I91" s="36">
        <v>3363.7666666666664</v>
      </c>
      <c r="J91" s="36">
        <v>3412.5333333333328</v>
      </c>
      <c r="K91" s="31">
        <v>3315</v>
      </c>
      <c r="L91" s="31">
        <v>3200</v>
      </c>
      <c r="M91" s="31">
        <v>0.63199000000000005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650.85</v>
      </c>
      <c r="D92" s="36">
        <v>653.93333333333328</v>
      </c>
      <c r="E92" s="36">
        <v>644.46666666666658</v>
      </c>
      <c r="F92" s="36">
        <v>638.08333333333326</v>
      </c>
      <c r="G92" s="36">
        <v>628.61666666666656</v>
      </c>
      <c r="H92" s="36">
        <v>660.31666666666661</v>
      </c>
      <c r="I92" s="36">
        <v>669.7833333333333</v>
      </c>
      <c r="J92" s="36">
        <v>676.16666666666663</v>
      </c>
      <c r="K92" s="31">
        <v>663.4</v>
      </c>
      <c r="L92" s="31">
        <v>647.54999999999995</v>
      </c>
      <c r="M92" s="31">
        <v>33.186920000000001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1480.8</v>
      </c>
      <c r="D93" s="36">
        <v>1482.0833333333333</v>
      </c>
      <c r="E93" s="36">
        <v>1471.7166666666665</v>
      </c>
      <c r="F93" s="36">
        <v>1462.6333333333332</v>
      </c>
      <c r="G93" s="36">
        <v>1452.2666666666664</v>
      </c>
      <c r="H93" s="36">
        <v>1491.1666666666665</v>
      </c>
      <c r="I93" s="36">
        <v>1501.5333333333333</v>
      </c>
      <c r="J93" s="36">
        <v>1510.6166666666666</v>
      </c>
      <c r="K93" s="31">
        <v>1492.45</v>
      </c>
      <c r="L93" s="31">
        <v>1473</v>
      </c>
      <c r="M93" s="31">
        <v>38.113660000000003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4095.95</v>
      </c>
      <c r="D94" s="36">
        <v>4079.3333333333335</v>
      </c>
      <c r="E94" s="36">
        <v>4043.666666666667</v>
      </c>
      <c r="F94" s="36">
        <v>3991.3833333333337</v>
      </c>
      <c r="G94" s="36">
        <v>3955.7166666666672</v>
      </c>
      <c r="H94" s="36">
        <v>4131.6166666666668</v>
      </c>
      <c r="I94" s="36">
        <v>4167.2833333333338</v>
      </c>
      <c r="J94" s="36">
        <v>4219.5666666666666</v>
      </c>
      <c r="K94" s="31">
        <v>4115</v>
      </c>
      <c r="L94" s="31">
        <v>4027.05</v>
      </c>
      <c r="M94" s="31">
        <v>4.4798999999999998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1730.6</v>
      </c>
      <c r="D95" s="36">
        <v>1722.75</v>
      </c>
      <c r="E95" s="36">
        <v>1710.6</v>
      </c>
      <c r="F95" s="36">
        <v>1690.6</v>
      </c>
      <c r="G95" s="36">
        <v>1678.4499999999998</v>
      </c>
      <c r="H95" s="36">
        <v>1742.75</v>
      </c>
      <c r="I95" s="36">
        <v>1754.9</v>
      </c>
      <c r="J95" s="36">
        <v>1774.9</v>
      </c>
      <c r="K95" s="31">
        <v>1734.9</v>
      </c>
      <c r="L95" s="31">
        <v>1702.75</v>
      </c>
      <c r="M95" s="31">
        <v>229.60845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589.79999999999995</v>
      </c>
      <c r="D96" s="36">
        <v>593.35</v>
      </c>
      <c r="E96" s="36">
        <v>582.95000000000005</v>
      </c>
      <c r="F96" s="36">
        <v>576.1</v>
      </c>
      <c r="G96" s="36">
        <v>565.70000000000005</v>
      </c>
      <c r="H96" s="36">
        <v>600.20000000000005</v>
      </c>
      <c r="I96" s="36">
        <v>610.59999999999991</v>
      </c>
      <c r="J96" s="36">
        <v>617.45000000000005</v>
      </c>
      <c r="K96" s="31">
        <v>603.75</v>
      </c>
      <c r="L96" s="31">
        <v>586.5</v>
      </c>
      <c r="M96" s="31">
        <v>64.772790000000001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1814.7</v>
      </c>
      <c r="D97" s="36">
        <v>1817.8</v>
      </c>
      <c r="E97" s="36">
        <v>1803.6499999999999</v>
      </c>
      <c r="F97" s="36">
        <v>1792.6</v>
      </c>
      <c r="G97" s="36">
        <v>1778.4499999999998</v>
      </c>
      <c r="H97" s="36">
        <v>1828.85</v>
      </c>
      <c r="I97" s="36">
        <v>1843</v>
      </c>
      <c r="J97" s="36">
        <v>1854.05</v>
      </c>
      <c r="K97" s="31">
        <v>1831.95</v>
      </c>
      <c r="L97" s="31">
        <v>1806.75</v>
      </c>
      <c r="M97" s="31">
        <v>12.35074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5567.1</v>
      </c>
      <c r="D98" s="36">
        <v>5580.3666666666659</v>
      </c>
      <c r="E98" s="36">
        <v>5486.7333333333318</v>
      </c>
      <c r="F98" s="36">
        <v>5406.3666666666659</v>
      </c>
      <c r="G98" s="36">
        <v>5312.7333333333318</v>
      </c>
      <c r="H98" s="36">
        <v>5660.7333333333318</v>
      </c>
      <c r="I98" s="36">
        <v>5754.366666666665</v>
      </c>
      <c r="J98" s="36">
        <v>5834.7333333333318</v>
      </c>
      <c r="K98" s="31">
        <v>5674</v>
      </c>
      <c r="L98" s="31">
        <v>5500</v>
      </c>
      <c r="M98" s="31">
        <v>6.8985099999999999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694.75</v>
      </c>
      <c r="D99" s="36">
        <v>695.48333333333323</v>
      </c>
      <c r="E99" s="36">
        <v>687.66666666666652</v>
      </c>
      <c r="F99" s="36">
        <v>680.58333333333326</v>
      </c>
      <c r="G99" s="36">
        <v>672.76666666666654</v>
      </c>
      <c r="H99" s="36">
        <v>702.56666666666649</v>
      </c>
      <c r="I99" s="36">
        <v>710.38333333333333</v>
      </c>
      <c r="J99" s="36">
        <v>717.46666666666647</v>
      </c>
      <c r="K99" s="31">
        <v>703.3</v>
      </c>
      <c r="L99" s="31">
        <v>688.4</v>
      </c>
      <c r="M99" s="31">
        <v>54.827680000000001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5344.05</v>
      </c>
      <c r="D100" s="36">
        <v>5354.6833333333334</v>
      </c>
      <c r="E100" s="36">
        <v>5289.3666666666668</v>
      </c>
      <c r="F100" s="36">
        <v>5234.6833333333334</v>
      </c>
      <c r="G100" s="36">
        <v>5169.3666666666668</v>
      </c>
      <c r="H100" s="36">
        <v>5409.3666666666668</v>
      </c>
      <c r="I100" s="36">
        <v>5474.6833333333343</v>
      </c>
      <c r="J100" s="36">
        <v>5529.3666666666668</v>
      </c>
      <c r="K100" s="31">
        <v>5420</v>
      </c>
      <c r="L100" s="31">
        <v>5300</v>
      </c>
      <c r="M100" s="31">
        <v>17.063289999999999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328.3</v>
      </c>
      <c r="D101" s="36">
        <v>328.53333333333336</v>
      </c>
      <c r="E101" s="36">
        <v>324.01666666666671</v>
      </c>
      <c r="F101" s="36">
        <v>319.73333333333335</v>
      </c>
      <c r="G101" s="36">
        <v>315.2166666666667</v>
      </c>
      <c r="H101" s="36">
        <v>332.81666666666672</v>
      </c>
      <c r="I101" s="36">
        <v>337.33333333333337</v>
      </c>
      <c r="J101" s="36">
        <v>341.61666666666673</v>
      </c>
      <c r="K101" s="31">
        <v>333.05</v>
      </c>
      <c r="L101" s="31">
        <v>324.25</v>
      </c>
      <c r="M101" s="31">
        <v>44.305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2485.15</v>
      </c>
      <c r="D102" s="36">
        <v>2493.1666666666665</v>
      </c>
      <c r="E102" s="36">
        <v>2471.333333333333</v>
      </c>
      <c r="F102" s="36">
        <v>2457.5166666666664</v>
      </c>
      <c r="G102" s="36">
        <v>2435.6833333333329</v>
      </c>
      <c r="H102" s="36">
        <v>2506.9833333333331</v>
      </c>
      <c r="I102" s="36">
        <v>2528.8166666666662</v>
      </c>
      <c r="J102" s="36">
        <v>2542.6333333333332</v>
      </c>
      <c r="K102" s="31">
        <v>2515</v>
      </c>
      <c r="L102" s="31">
        <v>2479.35</v>
      </c>
      <c r="M102" s="31">
        <v>13.052099999999999</v>
      </c>
      <c r="N102" s="1"/>
      <c r="O102" s="1"/>
    </row>
    <row r="103" spans="1:15" ht="12.75" customHeight="1">
      <c r="A103" s="51">
        <v>94</v>
      </c>
      <c r="B103" s="53" t="s">
        <v>135</v>
      </c>
      <c r="C103" s="31">
        <v>1190.5999999999999</v>
      </c>
      <c r="D103" s="36">
        <v>1197.7166666666665</v>
      </c>
      <c r="E103" s="36">
        <v>1178.4333333333329</v>
      </c>
      <c r="F103" s="36">
        <v>1166.2666666666664</v>
      </c>
      <c r="G103" s="36">
        <v>1146.9833333333329</v>
      </c>
      <c r="H103" s="36">
        <v>1209.883333333333</v>
      </c>
      <c r="I103" s="36">
        <v>1229.1666666666663</v>
      </c>
      <c r="J103" s="36">
        <v>1241.333333333333</v>
      </c>
      <c r="K103" s="31">
        <v>1217</v>
      </c>
      <c r="L103" s="31">
        <v>1185.55</v>
      </c>
      <c r="M103" s="31">
        <v>161.53925000000001</v>
      </c>
      <c r="N103" s="1"/>
      <c r="O103" s="1"/>
    </row>
    <row r="104" spans="1:15" ht="12.75" customHeight="1">
      <c r="A104" s="51">
        <v>95</v>
      </c>
      <c r="B104" s="53" t="s">
        <v>136</v>
      </c>
      <c r="C104" s="31">
        <v>1807.8</v>
      </c>
      <c r="D104" s="36">
        <v>1818.6000000000001</v>
      </c>
      <c r="E104" s="36">
        <v>1789.2000000000003</v>
      </c>
      <c r="F104" s="36">
        <v>1770.6000000000001</v>
      </c>
      <c r="G104" s="36">
        <v>1741.2000000000003</v>
      </c>
      <c r="H104" s="36">
        <v>1837.2000000000003</v>
      </c>
      <c r="I104" s="36">
        <v>1866.6000000000004</v>
      </c>
      <c r="J104" s="36">
        <v>1885.2000000000003</v>
      </c>
      <c r="K104" s="31">
        <v>1848</v>
      </c>
      <c r="L104" s="31">
        <v>1800</v>
      </c>
      <c r="M104" s="31">
        <v>9.2402099999999994</v>
      </c>
      <c r="N104" s="1"/>
      <c r="O104" s="1"/>
    </row>
    <row r="105" spans="1:15" ht="12.75" customHeight="1">
      <c r="A105" s="51">
        <v>96</v>
      </c>
      <c r="B105" s="53" t="s">
        <v>137</v>
      </c>
      <c r="C105" s="31">
        <v>620.35</v>
      </c>
      <c r="D105" s="36">
        <v>617.76666666666665</v>
      </c>
      <c r="E105" s="36">
        <v>604.0333333333333</v>
      </c>
      <c r="F105" s="36">
        <v>587.7166666666667</v>
      </c>
      <c r="G105" s="36">
        <v>573.98333333333335</v>
      </c>
      <c r="H105" s="36">
        <v>634.08333333333326</v>
      </c>
      <c r="I105" s="36">
        <v>647.81666666666661</v>
      </c>
      <c r="J105" s="36">
        <v>664.13333333333321</v>
      </c>
      <c r="K105" s="31">
        <v>631.5</v>
      </c>
      <c r="L105" s="31">
        <v>601.45000000000005</v>
      </c>
      <c r="M105" s="31">
        <v>56.050150000000002</v>
      </c>
      <c r="N105" s="1"/>
      <c r="O105" s="1"/>
    </row>
    <row r="106" spans="1:15" ht="12.75" customHeight="1">
      <c r="A106" s="51">
        <v>97</v>
      </c>
      <c r="B106" s="53" t="s">
        <v>140</v>
      </c>
      <c r="C106" s="31">
        <v>78.89</v>
      </c>
      <c r="D106" s="36">
        <v>79.583333333333329</v>
      </c>
      <c r="E106" s="36">
        <v>77.756666666666661</v>
      </c>
      <c r="F106" s="36">
        <v>76.623333333333335</v>
      </c>
      <c r="G106" s="36">
        <v>74.796666666666667</v>
      </c>
      <c r="H106" s="36">
        <v>80.716666666666654</v>
      </c>
      <c r="I106" s="36">
        <v>82.543333333333337</v>
      </c>
      <c r="J106" s="36">
        <v>83.676666666666648</v>
      </c>
      <c r="K106" s="31">
        <v>81.41</v>
      </c>
      <c r="L106" s="31">
        <v>78.45</v>
      </c>
      <c r="M106" s="31">
        <v>390.49354</v>
      </c>
      <c r="N106" s="1"/>
      <c r="O106" s="1"/>
    </row>
    <row r="107" spans="1:15" ht="12.75" customHeight="1">
      <c r="A107" s="51">
        <v>98</v>
      </c>
      <c r="B107" s="53" t="s">
        <v>154</v>
      </c>
      <c r="C107" s="31">
        <v>425.5</v>
      </c>
      <c r="D107" s="36">
        <v>426.23333333333335</v>
      </c>
      <c r="E107" s="36">
        <v>421.81666666666672</v>
      </c>
      <c r="F107" s="36">
        <v>418.13333333333338</v>
      </c>
      <c r="G107" s="36">
        <v>413.71666666666675</v>
      </c>
      <c r="H107" s="36">
        <v>429.91666666666669</v>
      </c>
      <c r="I107" s="36">
        <v>434.33333333333331</v>
      </c>
      <c r="J107" s="36">
        <v>438.01666666666665</v>
      </c>
      <c r="K107" s="31">
        <v>430.65</v>
      </c>
      <c r="L107" s="31">
        <v>422.55</v>
      </c>
      <c r="M107" s="31">
        <v>107.63334999999999</v>
      </c>
      <c r="N107" s="1"/>
      <c r="O107" s="1"/>
    </row>
    <row r="108" spans="1:15" ht="12.75" customHeight="1">
      <c r="A108" s="51">
        <v>99</v>
      </c>
      <c r="B108" s="53" t="s">
        <v>277</v>
      </c>
      <c r="C108" s="31">
        <v>537.75</v>
      </c>
      <c r="D108" s="36">
        <v>538.6</v>
      </c>
      <c r="E108" s="36">
        <v>529.25</v>
      </c>
      <c r="F108" s="36">
        <v>520.75</v>
      </c>
      <c r="G108" s="36">
        <v>511.4</v>
      </c>
      <c r="H108" s="36">
        <v>547.1</v>
      </c>
      <c r="I108" s="36">
        <v>556.45000000000016</v>
      </c>
      <c r="J108" s="36">
        <v>564.95000000000005</v>
      </c>
      <c r="K108" s="31">
        <v>547.95000000000005</v>
      </c>
      <c r="L108" s="31">
        <v>530.1</v>
      </c>
      <c r="M108" s="31">
        <v>8.5830699999999993</v>
      </c>
      <c r="N108" s="1"/>
      <c r="O108" s="1"/>
    </row>
    <row r="109" spans="1:15" ht="12.75" customHeight="1">
      <c r="A109" s="51">
        <v>100</v>
      </c>
      <c r="B109" s="53" t="s">
        <v>143</v>
      </c>
      <c r="C109" s="31">
        <v>603.70000000000005</v>
      </c>
      <c r="D109" s="36">
        <v>607.2166666666667</v>
      </c>
      <c r="E109" s="36">
        <v>596.68333333333339</v>
      </c>
      <c r="F109" s="36">
        <v>589.66666666666674</v>
      </c>
      <c r="G109" s="36">
        <v>579.13333333333344</v>
      </c>
      <c r="H109" s="36">
        <v>614.23333333333335</v>
      </c>
      <c r="I109" s="36">
        <v>624.76666666666665</v>
      </c>
      <c r="J109" s="36">
        <v>631.7833333333333</v>
      </c>
      <c r="K109" s="31">
        <v>617.75</v>
      </c>
      <c r="L109" s="31">
        <v>600.20000000000005</v>
      </c>
      <c r="M109" s="31">
        <v>30.26727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168.3</v>
      </c>
      <c r="D110" s="36">
        <v>168.34</v>
      </c>
      <c r="E110" s="36">
        <v>166.97</v>
      </c>
      <c r="F110" s="36">
        <v>165.64</v>
      </c>
      <c r="G110" s="36">
        <v>164.26999999999998</v>
      </c>
      <c r="H110" s="36">
        <v>169.67000000000002</v>
      </c>
      <c r="I110" s="36">
        <v>171.04000000000002</v>
      </c>
      <c r="J110" s="36">
        <v>172.37000000000003</v>
      </c>
      <c r="K110" s="31">
        <v>169.71</v>
      </c>
      <c r="L110" s="31">
        <v>167.01</v>
      </c>
      <c r="M110" s="31">
        <v>310.12682999999998</v>
      </c>
      <c r="N110" s="1"/>
      <c r="O110" s="1"/>
    </row>
    <row r="111" spans="1:15" ht="12.75" customHeight="1">
      <c r="A111" s="51">
        <v>102</v>
      </c>
      <c r="B111" s="53" t="s">
        <v>153</v>
      </c>
      <c r="C111" s="31">
        <v>1006.6</v>
      </c>
      <c r="D111" s="36">
        <v>1004.0499999999998</v>
      </c>
      <c r="E111" s="36">
        <v>993.59999999999968</v>
      </c>
      <c r="F111" s="36">
        <v>980.5999999999998</v>
      </c>
      <c r="G111" s="36">
        <v>970.14999999999964</v>
      </c>
      <c r="H111" s="36">
        <v>1017.0499999999997</v>
      </c>
      <c r="I111" s="36">
        <v>1027.4999999999998</v>
      </c>
      <c r="J111" s="36">
        <v>1040.4999999999998</v>
      </c>
      <c r="K111" s="31">
        <v>1014.5</v>
      </c>
      <c r="L111" s="31">
        <v>991.05</v>
      </c>
      <c r="M111" s="31">
        <v>31.559180000000001</v>
      </c>
      <c r="N111" s="1"/>
      <c r="O111" s="1"/>
    </row>
    <row r="112" spans="1:15" ht="12.75" customHeight="1">
      <c r="A112" s="51">
        <v>103</v>
      </c>
      <c r="B112" s="53" t="s">
        <v>401</v>
      </c>
      <c r="C112" s="31">
        <v>171.97</v>
      </c>
      <c r="D112" s="36">
        <v>171.74333333333334</v>
      </c>
      <c r="E112" s="36">
        <v>170.23666666666668</v>
      </c>
      <c r="F112" s="36">
        <v>168.50333333333333</v>
      </c>
      <c r="G112" s="36">
        <v>166.99666666666667</v>
      </c>
      <c r="H112" s="36">
        <v>173.47666666666669</v>
      </c>
      <c r="I112" s="36">
        <v>174.98333333333335</v>
      </c>
      <c r="J112" s="36">
        <v>176.7166666666667</v>
      </c>
      <c r="K112" s="31">
        <v>173.25</v>
      </c>
      <c r="L112" s="31">
        <v>170.01</v>
      </c>
      <c r="M112" s="31">
        <v>193.10732999999999</v>
      </c>
      <c r="N112" s="1"/>
      <c r="O112" s="1"/>
    </row>
    <row r="113" spans="1:15" ht="12.75" customHeight="1">
      <c r="A113" s="51">
        <v>104</v>
      </c>
      <c r="B113" s="53" t="s">
        <v>142</v>
      </c>
      <c r="C113" s="31">
        <v>519.6</v>
      </c>
      <c r="D113" s="36">
        <v>524.36666666666667</v>
      </c>
      <c r="E113" s="36">
        <v>511.23333333333335</v>
      </c>
      <c r="F113" s="36">
        <v>502.86666666666667</v>
      </c>
      <c r="G113" s="36">
        <v>489.73333333333335</v>
      </c>
      <c r="H113" s="36">
        <v>532.73333333333335</v>
      </c>
      <c r="I113" s="36">
        <v>545.86666666666679</v>
      </c>
      <c r="J113" s="36">
        <v>554.23333333333335</v>
      </c>
      <c r="K113" s="31">
        <v>537.5</v>
      </c>
      <c r="L113" s="31">
        <v>516</v>
      </c>
      <c r="M113" s="31">
        <v>63.559269999999998</v>
      </c>
      <c r="N113" s="1"/>
      <c r="O113" s="1"/>
    </row>
    <row r="114" spans="1:15" ht="12.75" customHeight="1">
      <c r="A114" s="51">
        <v>105</v>
      </c>
      <c r="B114" s="53" t="s">
        <v>148</v>
      </c>
      <c r="C114" s="31">
        <v>383.8</v>
      </c>
      <c r="D114" s="36">
        <v>386.7</v>
      </c>
      <c r="E114" s="36">
        <v>376.9</v>
      </c>
      <c r="F114" s="36">
        <v>370</v>
      </c>
      <c r="G114" s="36">
        <v>360.2</v>
      </c>
      <c r="H114" s="36">
        <v>393.59999999999997</v>
      </c>
      <c r="I114" s="36">
        <v>403.40000000000003</v>
      </c>
      <c r="J114" s="36">
        <v>410.29999999999995</v>
      </c>
      <c r="K114" s="31">
        <v>396.5</v>
      </c>
      <c r="L114" s="31">
        <v>379.8</v>
      </c>
      <c r="M114" s="31">
        <v>276.09215</v>
      </c>
      <c r="N114" s="1"/>
      <c r="O114" s="1"/>
    </row>
    <row r="115" spans="1:15" ht="12.75" customHeight="1">
      <c r="A115" s="51">
        <v>106</v>
      </c>
      <c r="B115" s="53" t="s">
        <v>147</v>
      </c>
      <c r="C115" s="31">
        <v>1429.45</v>
      </c>
      <c r="D115" s="36">
        <v>1436.8500000000001</v>
      </c>
      <c r="E115" s="36">
        <v>1413.2500000000002</v>
      </c>
      <c r="F115" s="36">
        <v>1397.0500000000002</v>
      </c>
      <c r="G115" s="36">
        <v>1373.4500000000003</v>
      </c>
      <c r="H115" s="36">
        <v>1453.0500000000002</v>
      </c>
      <c r="I115" s="36">
        <v>1476.65</v>
      </c>
      <c r="J115" s="36">
        <v>1492.8500000000001</v>
      </c>
      <c r="K115" s="31">
        <v>1460.45</v>
      </c>
      <c r="L115" s="31">
        <v>1420.65</v>
      </c>
      <c r="M115" s="31">
        <v>46.445709999999998</v>
      </c>
      <c r="N115" s="1"/>
      <c r="O115" s="1"/>
    </row>
    <row r="116" spans="1:15" ht="12.75" customHeight="1">
      <c r="A116" s="51">
        <v>107</v>
      </c>
      <c r="B116" s="53" t="s">
        <v>182</v>
      </c>
      <c r="C116" s="31">
        <v>6746.6</v>
      </c>
      <c r="D116" s="36">
        <v>6784.4833333333336</v>
      </c>
      <c r="E116" s="36">
        <v>6604.1166666666668</v>
      </c>
      <c r="F116" s="36">
        <v>6461.6333333333332</v>
      </c>
      <c r="G116" s="36">
        <v>6281.2666666666664</v>
      </c>
      <c r="H116" s="36">
        <v>6926.9666666666672</v>
      </c>
      <c r="I116" s="36">
        <v>7107.3333333333339</v>
      </c>
      <c r="J116" s="36">
        <v>7249.8166666666675</v>
      </c>
      <c r="K116" s="31">
        <v>6964.85</v>
      </c>
      <c r="L116" s="31">
        <v>6642</v>
      </c>
      <c r="M116" s="31">
        <v>5.7988</v>
      </c>
      <c r="N116" s="1"/>
      <c r="O116" s="1"/>
    </row>
    <row r="117" spans="1:15" ht="12.75" customHeight="1">
      <c r="A117" s="51">
        <v>108</v>
      </c>
      <c r="B117" s="53" t="s">
        <v>149</v>
      </c>
      <c r="C117" s="31">
        <v>1621.05</v>
      </c>
      <c r="D117" s="36">
        <v>1613.7833333333335</v>
      </c>
      <c r="E117" s="36">
        <v>1593.7666666666671</v>
      </c>
      <c r="F117" s="36">
        <v>1566.4833333333336</v>
      </c>
      <c r="G117" s="36">
        <v>1546.4666666666672</v>
      </c>
      <c r="H117" s="36">
        <v>1641.0666666666671</v>
      </c>
      <c r="I117" s="36">
        <v>1661.0833333333335</v>
      </c>
      <c r="J117" s="36">
        <v>1688.366666666667</v>
      </c>
      <c r="K117" s="31">
        <v>1633.8</v>
      </c>
      <c r="L117" s="31">
        <v>1586.5</v>
      </c>
      <c r="M117" s="31">
        <v>104.93173</v>
      </c>
      <c r="N117" s="1"/>
      <c r="O117" s="1"/>
    </row>
    <row r="118" spans="1:15" ht="12.75" customHeight="1">
      <c r="A118" s="51">
        <v>109</v>
      </c>
      <c r="B118" s="53" t="s">
        <v>146</v>
      </c>
      <c r="C118" s="31">
        <v>4249.1000000000004</v>
      </c>
      <c r="D118" s="36">
        <v>4252.5666666666666</v>
      </c>
      <c r="E118" s="36">
        <v>4222.0333333333328</v>
      </c>
      <c r="F118" s="36">
        <v>4194.9666666666662</v>
      </c>
      <c r="G118" s="36">
        <v>4164.4333333333325</v>
      </c>
      <c r="H118" s="36">
        <v>4279.6333333333332</v>
      </c>
      <c r="I118" s="36">
        <v>4310.1666666666679</v>
      </c>
      <c r="J118" s="36">
        <v>4337.2333333333336</v>
      </c>
      <c r="K118" s="31">
        <v>4283.1000000000004</v>
      </c>
      <c r="L118" s="31">
        <v>4225.5</v>
      </c>
      <c r="M118" s="31">
        <v>10.70473</v>
      </c>
      <c r="N118" s="1"/>
      <c r="O118" s="1"/>
    </row>
    <row r="119" spans="1:15" ht="12.75" customHeight="1">
      <c r="A119" s="51">
        <v>110</v>
      </c>
      <c r="B119" s="53" t="s">
        <v>152</v>
      </c>
      <c r="C119" s="31">
        <v>1131.5999999999999</v>
      </c>
      <c r="D119" s="36">
        <v>1130.3</v>
      </c>
      <c r="E119" s="36">
        <v>1114.5999999999999</v>
      </c>
      <c r="F119" s="36">
        <v>1097.5999999999999</v>
      </c>
      <c r="G119" s="36">
        <v>1081.8999999999999</v>
      </c>
      <c r="H119" s="36">
        <v>1147.3</v>
      </c>
      <c r="I119" s="36">
        <v>1163.0000000000002</v>
      </c>
      <c r="J119" s="36">
        <v>1180</v>
      </c>
      <c r="K119" s="31">
        <v>1146</v>
      </c>
      <c r="L119" s="31">
        <v>1113.3</v>
      </c>
      <c r="M119" s="31">
        <v>9.5618800000000004</v>
      </c>
      <c r="N119" s="1"/>
      <c r="O119" s="1"/>
    </row>
    <row r="120" spans="1:15" ht="12.75" customHeight="1">
      <c r="A120" s="51">
        <v>111</v>
      </c>
      <c r="B120" s="53" t="s">
        <v>278</v>
      </c>
      <c r="C120" s="31">
        <v>730.5</v>
      </c>
      <c r="D120" s="36">
        <v>736.23333333333323</v>
      </c>
      <c r="E120" s="36">
        <v>721.66666666666652</v>
      </c>
      <c r="F120" s="36">
        <v>712.83333333333326</v>
      </c>
      <c r="G120" s="36">
        <v>698.26666666666654</v>
      </c>
      <c r="H120" s="36">
        <v>745.06666666666649</v>
      </c>
      <c r="I120" s="36">
        <v>759.63333333333333</v>
      </c>
      <c r="J120" s="36">
        <v>768.46666666666647</v>
      </c>
      <c r="K120" s="31">
        <v>750.8</v>
      </c>
      <c r="L120" s="31">
        <v>727.4</v>
      </c>
      <c r="M120" s="31">
        <v>26.2819</v>
      </c>
      <c r="N120" s="1"/>
      <c r="O120" s="1"/>
    </row>
    <row r="121" spans="1:15" ht="12.75" customHeight="1">
      <c r="A121" s="51">
        <v>112</v>
      </c>
      <c r="B121" s="53" t="s">
        <v>157</v>
      </c>
      <c r="C121" s="31">
        <v>938.25</v>
      </c>
      <c r="D121" s="36">
        <v>942.81666666666661</v>
      </c>
      <c r="E121" s="36">
        <v>931.93333333333317</v>
      </c>
      <c r="F121" s="36">
        <v>925.61666666666656</v>
      </c>
      <c r="G121" s="36">
        <v>914.73333333333312</v>
      </c>
      <c r="H121" s="36">
        <v>949.13333333333321</v>
      </c>
      <c r="I121" s="36">
        <v>960.01666666666665</v>
      </c>
      <c r="J121" s="36">
        <v>966.33333333333326</v>
      </c>
      <c r="K121" s="31">
        <v>953.7</v>
      </c>
      <c r="L121" s="31">
        <v>936.5</v>
      </c>
      <c r="M121" s="31">
        <v>19.361799999999999</v>
      </c>
      <c r="N121" s="1"/>
      <c r="O121" s="1"/>
    </row>
    <row r="122" spans="1:15" ht="12.75" customHeight="1">
      <c r="A122" s="51">
        <v>113</v>
      </c>
      <c r="B122" s="53" t="s">
        <v>155</v>
      </c>
      <c r="C122" s="31">
        <v>1045.0999999999999</v>
      </c>
      <c r="D122" s="36">
        <v>1049.8999999999999</v>
      </c>
      <c r="E122" s="36">
        <v>1033.2999999999997</v>
      </c>
      <c r="F122" s="36">
        <v>1021.4999999999998</v>
      </c>
      <c r="G122" s="36">
        <v>1004.8999999999996</v>
      </c>
      <c r="H122" s="36">
        <v>1061.6999999999998</v>
      </c>
      <c r="I122" s="36">
        <v>1078.2999999999997</v>
      </c>
      <c r="J122" s="36">
        <v>1090.0999999999999</v>
      </c>
      <c r="K122" s="31">
        <v>1066.5</v>
      </c>
      <c r="L122" s="31">
        <v>1038.0999999999999</v>
      </c>
      <c r="M122" s="31">
        <v>14.152380000000001</v>
      </c>
      <c r="N122" s="1"/>
      <c r="O122" s="1"/>
    </row>
    <row r="123" spans="1:15" ht="12.75" customHeight="1">
      <c r="A123" s="51">
        <v>114</v>
      </c>
      <c r="B123" s="53" t="s">
        <v>158</v>
      </c>
      <c r="C123" s="31">
        <v>575.15</v>
      </c>
      <c r="D123" s="36">
        <v>572.33333333333337</v>
      </c>
      <c r="E123" s="36">
        <v>565.81666666666672</v>
      </c>
      <c r="F123" s="36">
        <v>556.48333333333335</v>
      </c>
      <c r="G123" s="36">
        <v>549.9666666666667</v>
      </c>
      <c r="H123" s="36">
        <v>581.66666666666674</v>
      </c>
      <c r="I123" s="36">
        <v>588.18333333333339</v>
      </c>
      <c r="J123" s="36">
        <v>597.51666666666677</v>
      </c>
      <c r="K123" s="31">
        <v>578.85</v>
      </c>
      <c r="L123" s="31">
        <v>563</v>
      </c>
      <c r="M123" s="31">
        <v>22.570969999999999</v>
      </c>
      <c r="N123" s="1"/>
      <c r="O123" s="1"/>
    </row>
    <row r="124" spans="1:15" ht="12.75" customHeight="1">
      <c r="A124" s="51">
        <v>115</v>
      </c>
      <c r="B124" s="53" t="s">
        <v>416</v>
      </c>
      <c r="C124" s="31">
        <v>1663.6</v>
      </c>
      <c r="D124" s="36">
        <v>1668.2</v>
      </c>
      <c r="E124" s="36">
        <v>1631.4</v>
      </c>
      <c r="F124" s="36">
        <v>1599.2</v>
      </c>
      <c r="G124" s="36">
        <v>1562.4</v>
      </c>
      <c r="H124" s="36">
        <v>1700.4</v>
      </c>
      <c r="I124" s="36">
        <v>1737.1999999999998</v>
      </c>
      <c r="J124" s="36">
        <v>1769.4</v>
      </c>
      <c r="K124" s="31">
        <v>1705</v>
      </c>
      <c r="L124" s="31">
        <v>1636</v>
      </c>
      <c r="M124" s="31">
        <v>10.00624</v>
      </c>
      <c r="N124" s="1"/>
      <c r="O124" s="1"/>
    </row>
    <row r="125" spans="1:15" ht="12.75" customHeight="1">
      <c r="A125" s="51">
        <v>116</v>
      </c>
      <c r="B125" s="53" t="s">
        <v>159</v>
      </c>
      <c r="C125" s="31">
        <v>1769.6</v>
      </c>
      <c r="D125" s="36">
        <v>1775.8833333333332</v>
      </c>
      <c r="E125" s="36">
        <v>1730.8166666666664</v>
      </c>
      <c r="F125" s="36">
        <v>1692.0333333333331</v>
      </c>
      <c r="G125" s="36">
        <v>1646.9666666666662</v>
      </c>
      <c r="H125" s="36">
        <v>1814.6666666666665</v>
      </c>
      <c r="I125" s="36">
        <v>1859.7333333333331</v>
      </c>
      <c r="J125" s="36">
        <v>1898.5166666666667</v>
      </c>
      <c r="K125" s="31">
        <v>1820.95</v>
      </c>
      <c r="L125" s="31">
        <v>1737.1</v>
      </c>
      <c r="M125" s="31">
        <v>96.250169999999997</v>
      </c>
      <c r="N125" s="1"/>
      <c r="O125" s="1"/>
    </row>
    <row r="126" spans="1:15" ht="12.75" customHeight="1">
      <c r="A126" s="51">
        <v>117</v>
      </c>
      <c r="B126" s="53" t="s">
        <v>844</v>
      </c>
      <c r="C126" s="31">
        <v>187.23</v>
      </c>
      <c r="D126" s="36">
        <v>189.31000000000003</v>
      </c>
      <c r="E126" s="36">
        <v>184.37000000000006</v>
      </c>
      <c r="F126" s="36">
        <v>181.51000000000002</v>
      </c>
      <c r="G126" s="36">
        <v>176.57000000000005</v>
      </c>
      <c r="H126" s="36">
        <v>192.17000000000007</v>
      </c>
      <c r="I126" s="36">
        <v>197.11000000000007</v>
      </c>
      <c r="J126" s="36">
        <v>199.97000000000008</v>
      </c>
      <c r="K126" s="31">
        <v>194.25</v>
      </c>
      <c r="L126" s="31">
        <v>186.45</v>
      </c>
      <c r="M126" s="31">
        <v>153.87881999999999</v>
      </c>
      <c r="N126" s="1"/>
      <c r="O126" s="1"/>
    </row>
    <row r="127" spans="1:15" ht="12.75" customHeight="1">
      <c r="A127" s="51">
        <v>118</v>
      </c>
      <c r="B127" s="53" t="s">
        <v>165</v>
      </c>
      <c r="C127" s="31">
        <v>5025.25</v>
      </c>
      <c r="D127" s="36">
        <v>5042.2833333333338</v>
      </c>
      <c r="E127" s="36">
        <v>4975.0666666666675</v>
      </c>
      <c r="F127" s="36">
        <v>4924.8833333333341</v>
      </c>
      <c r="G127" s="36">
        <v>4857.6666666666679</v>
      </c>
      <c r="H127" s="36">
        <v>5092.4666666666672</v>
      </c>
      <c r="I127" s="36">
        <v>5159.6833333333325</v>
      </c>
      <c r="J127" s="36">
        <v>5209.8666666666668</v>
      </c>
      <c r="K127" s="31">
        <v>5109.5</v>
      </c>
      <c r="L127" s="31">
        <v>4992.1000000000004</v>
      </c>
      <c r="M127" s="31">
        <v>1.50813</v>
      </c>
      <c r="N127" s="1"/>
      <c r="O127" s="1"/>
    </row>
    <row r="128" spans="1:15" ht="12.75" customHeight="1">
      <c r="A128" s="51">
        <v>119</v>
      </c>
      <c r="B128" s="53" t="s">
        <v>162</v>
      </c>
      <c r="C128" s="31">
        <v>795.45</v>
      </c>
      <c r="D128" s="36">
        <v>800.91666666666663</v>
      </c>
      <c r="E128" s="36">
        <v>782.5333333333333</v>
      </c>
      <c r="F128" s="36">
        <v>769.61666666666667</v>
      </c>
      <c r="G128" s="36">
        <v>751.23333333333335</v>
      </c>
      <c r="H128" s="36">
        <v>813.83333333333326</v>
      </c>
      <c r="I128" s="36">
        <v>832.2166666666667</v>
      </c>
      <c r="J128" s="36">
        <v>845.13333333333321</v>
      </c>
      <c r="K128" s="31">
        <v>819.3</v>
      </c>
      <c r="L128" s="31">
        <v>788</v>
      </c>
      <c r="M128" s="31">
        <v>32.682400000000001</v>
      </c>
      <c r="N128" s="1"/>
      <c r="O128" s="1"/>
    </row>
    <row r="129" spans="1:15" ht="12.75" customHeight="1">
      <c r="A129" s="51">
        <v>120</v>
      </c>
      <c r="B129" s="53" t="s">
        <v>164</v>
      </c>
      <c r="C129" s="31">
        <v>5474</v>
      </c>
      <c r="D129" s="36">
        <v>5474</v>
      </c>
      <c r="E129" s="36">
        <v>5405</v>
      </c>
      <c r="F129" s="36">
        <v>5336</v>
      </c>
      <c r="G129" s="36">
        <v>5267</v>
      </c>
      <c r="H129" s="36">
        <v>5543</v>
      </c>
      <c r="I129" s="36">
        <v>5612</v>
      </c>
      <c r="J129" s="36">
        <v>5681</v>
      </c>
      <c r="K129" s="31">
        <v>5543</v>
      </c>
      <c r="L129" s="31">
        <v>5405</v>
      </c>
      <c r="M129" s="31">
        <v>5.0242699999999996</v>
      </c>
      <c r="N129" s="1"/>
      <c r="O129" s="1"/>
    </row>
    <row r="130" spans="1:15" ht="12.75" customHeight="1">
      <c r="A130" s="51">
        <v>121</v>
      </c>
      <c r="B130" s="53" t="s">
        <v>163</v>
      </c>
      <c r="C130" s="31">
        <v>3626.5</v>
      </c>
      <c r="D130" s="36">
        <v>3598.5166666666664</v>
      </c>
      <c r="E130" s="36">
        <v>3563.0333333333328</v>
      </c>
      <c r="F130" s="36">
        <v>3499.5666666666666</v>
      </c>
      <c r="G130" s="36">
        <v>3464.083333333333</v>
      </c>
      <c r="H130" s="36">
        <v>3661.9833333333327</v>
      </c>
      <c r="I130" s="36">
        <v>3697.4666666666662</v>
      </c>
      <c r="J130" s="36">
        <v>3760.9333333333325</v>
      </c>
      <c r="K130" s="31">
        <v>3634</v>
      </c>
      <c r="L130" s="31">
        <v>3535.05</v>
      </c>
      <c r="M130" s="31">
        <v>50.877479999999998</v>
      </c>
      <c r="N130" s="1"/>
      <c r="O130" s="1"/>
    </row>
    <row r="131" spans="1:15" ht="12.75" customHeight="1">
      <c r="A131" s="51">
        <v>122</v>
      </c>
      <c r="B131" s="53" t="s">
        <v>161</v>
      </c>
      <c r="C131" s="31">
        <v>437.75</v>
      </c>
      <c r="D131" s="36">
        <v>436.55</v>
      </c>
      <c r="E131" s="36">
        <v>429.90000000000003</v>
      </c>
      <c r="F131" s="36">
        <v>422.05</v>
      </c>
      <c r="G131" s="36">
        <v>415.40000000000003</v>
      </c>
      <c r="H131" s="36">
        <v>444.40000000000003</v>
      </c>
      <c r="I131" s="36">
        <v>451.05</v>
      </c>
      <c r="J131" s="36">
        <v>458.90000000000003</v>
      </c>
      <c r="K131" s="31">
        <v>443.2</v>
      </c>
      <c r="L131" s="31">
        <v>428.7</v>
      </c>
      <c r="M131" s="31">
        <v>24.63719</v>
      </c>
      <c r="N131" s="1"/>
      <c r="O131" s="1"/>
    </row>
    <row r="132" spans="1:15" ht="12.75" customHeight="1">
      <c r="A132" s="51">
        <v>123</v>
      </c>
      <c r="B132" s="53" t="s">
        <v>279</v>
      </c>
      <c r="C132" s="31">
        <v>985.45</v>
      </c>
      <c r="D132" s="36">
        <v>989.11666666666679</v>
      </c>
      <c r="E132" s="36">
        <v>978.53333333333353</v>
      </c>
      <c r="F132" s="36">
        <v>971.61666666666679</v>
      </c>
      <c r="G132" s="36">
        <v>961.03333333333353</v>
      </c>
      <c r="H132" s="36">
        <v>996.03333333333353</v>
      </c>
      <c r="I132" s="36">
        <v>1006.6166666666668</v>
      </c>
      <c r="J132" s="36">
        <v>1013.5333333333335</v>
      </c>
      <c r="K132" s="31">
        <v>999.7</v>
      </c>
      <c r="L132" s="31">
        <v>982.2</v>
      </c>
      <c r="M132" s="31">
        <v>15.35205</v>
      </c>
      <c r="N132" s="1"/>
      <c r="O132" s="1"/>
    </row>
    <row r="133" spans="1:15" ht="12.75" customHeight="1">
      <c r="A133" s="51">
        <v>124</v>
      </c>
      <c r="B133" s="53" t="s">
        <v>166</v>
      </c>
      <c r="C133" s="31">
        <v>1632.8</v>
      </c>
      <c r="D133" s="36">
        <v>1628.5333333333335</v>
      </c>
      <c r="E133" s="36">
        <v>1619.2666666666671</v>
      </c>
      <c r="F133" s="36">
        <v>1605.7333333333336</v>
      </c>
      <c r="G133" s="36">
        <v>1596.4666666666672</v>
      </c>
      <c r="H133" s="36">
        <v>1642.0666666666671</v>
      </c>
      <c r="I133" s="36">
        <v>1651.3333333333335</v>
      </c>
      <c r="J133" s="36">
        <v>1664.866666666667</v>
      </c>
      <c r="K133" s="31">
        <v>1637.8</v>
      </c>
      <c r="L133" s="31">
        <v>1615</v>
      </c>
      <c r="M133" s="31">
        <v>8.4926600000000008</v>
      </c>
      <c r="N133" s="1"/>
      <c r="O133" s="1"/>
    </row>
    <row r="134" spans="1:15" ht="12.75" customHeight="1">
      <c r="A134" s="51">
        <v>125</v>
      </c>
      <c r="B134" s="53" t="s">
        <v>179</v>
      </c>
      <c r="C134" s="31">
        <v>128687.1</v>
      </c>
      <c r="D134" s="36">
        <v>128924.05</v>
      </c>
      <c r="E134" s="36">
        <v>127888.15000000001</v>
      </c>
      <c r="F134" s="36">
        <v>127089.20000000001</v>
      </c>
      <c r="G134" s="36">
        <v>126053.30000000002</v>
      </c>
      <c r="H134" s="36">
        <v>129723</v>
      </c>
      <c r="I134" s="36">
        <v>130758.9</v>
      </c>
      <c r="J134" s="36">
        <v>131557.84999999998</v>
      </c>
      <c r="K134" s="31">
        <v>129959.95</v>
      </c>
      <c r="L134" s="31">
        <v>128125.1</v>
      </c>
      <c r="M134" s="31">
        <v>6.2100000000000002E-2</v>
      </c>
      <c r="N134" s="1"/>
      <c r="O134" s="1"/>
    </row>
    <row r="135" spans="1:15" ht="12.75" customHeight="1">
      <c r="A135" s="51">
        <v>126</v>
      </c>
      <c r="B135" s="53" t="s">
        <v>429</v>
      </c>
      <c r="C135" s="31">
        <v>1493.05</v>
      </c>
      <c r="D135" s="36">
        <v>1504.2333333333333</v>
      </c>
      <c r="E135" s="36">
        <v>1476.1166666666668</v>
      </c>
      <c r="F135" s="36">
        <v>1459.1833333333334</v>
      </c>
      <c r="G135" s="36">
        <v>1431.0666666666668</v>
      </c>
      <c r="H135" s="36">
        <v>1521.1666666666667</v>
      </c>
      <c r="I135" s="36">
        <v>1549.2833333333331</v>
      </c>
      <c r="J135" s="36">
        <v>1566.2166666666667</v>
      </c>
      <c r="K135" s="31">
        <v>1532.35</v>
      </c>
      <c r="L135" s="31">
        <v>1487.3</v>
      </c>
      <c r="M135" s="31">
        <v>6.0158800000000001</v>
      </c>
      <c r="N135" s="1"/>
      <c r="O135" s="1"/>
    </row>
    <row r="136" spans="1:15" ht="12.75" customHeight="1">
      <c r="A136" s="51">
        <v>127</v>
      </c>
      <c r="B136" s="53" t="s">
        <v>168</v>
      </c>
      <c r="C136" s="31">
        <v>302.45</v>
      </c>
      <c r="D136" s="36">
        <v>303.61666666666667</v>
      </c>
      <c r="E136" s="36">
        <v>298.93333333333334</v>
      </c>
      <c r="F136" s="36">
        <v>295.41666666666669</v>
      </c>
      <c r="G136" s="36">
        <v>290.73333333333335</v>
      </c>
      <c r="H136" s="36">
        <v>307.13333333333333</v>
      </c>
      <c r="I136" s="36">
        <v>311.81666666666672</v>
      </c>
      <c r="J136" s="36">
        <v>315.33333333333331</v>
      </c>
      <c r="K136" s="31">
        <v>308.3</v>
      </c>
      <c r="L136" s="31">
        <v>300.10000000000002</v>
      </c>
      <c r="M136" s="31">
        <v>25.10698</v>
      </c>
      <c r="N136" s="1"/>
      <c r="O136" s="1"/>
    </row>
    <row r="137" spans="1:15" ht="12.75" customHeight="1">
      <c r="A137" s="51">
        <v>128</v>
      </c>
      <c r="B137" s="53" t="s">
        <v>167</v>
      </c>
      <c r="C137" s="31">
        <v>2865.15</v>
      </c>
      <c r="D137" s="36">
        <v>2868.7166666666667</v>
      </c>
      <c r="E137" s="36">
        <v>2846.4333333333334</v>
      </c>
      <c r="F137" s="36">
        <v>2827.7166666666667</v>
      </c>
      <c r="G137" s="36">
        <v>2805.4333333333334</v>
      </c>
      <c r="H137" s="36">
        <v>2887.4333333333334</v>
      </c>
      <c r="I137" s="36">
        <v>2909.7166666666672</v>
      </c>
      <c r="J137" s="36">
        <v>2928.4333333333334</v>
      </c>
      <c r="K137" s="31">
        <v>2891</v>
      </c>
      <c r="L137" s="31">
        <v>2850</v>
      </c>
      <c r="M137" s="31">
        <v>15.078900000000001</v>
      </c>
      <c r="N137" s="1"/>
      <c r="O137" s="1"/>
    </row>
    <row r="138" spans="1:15" ht="12.75" customHeight="1">
      <c r="A138" s="51">
        <v>129</v>
      </c>
      <c r="B138" s="53" t="s">
        <v>804</v>
      </c>
      <c r="C138" s="31">
        <v>2129.1</v>
      </c>
      <c r="D138" s="36">
        <v>2140.3333333333335</v>
      </c>
      <c r="E138" s="36">
        <v>2111.7666666666669</v>
      </c>
      <c r="F138" s="36">
        <v>2094.4333333333334</v>
      </c>
      <c r="G138" s="36">
        <v>2065.8666666666668</v>
      </c>
      <c r="H138" s="36">
        <v>2157.666666666667</v>
      </c>
      <c r="I138" s="36">
        <v>2186.2333333333336</v>
      </c>
      <c r="J138" s="36">
        <v>2203.5666666666671</v>
      </c>
      <c r="K138" s="31">
        <v>2168.9</v>
      </c>
      <c r="L138" s="31">
        <v>2123</v>
      </c>
      <c r="M138" s="31">
        <v>3.1050800000000001</v>
      </c>
      <c r="N138" s="1"/>
      <c r="O138" s="1"/>
    </row>
    <row r="139" spans="1:15" ht="12.75" customHeight="1">
      <c r="A139" s="51">
        <v>130</v>
      </c>
      <c r="B139" s="53" t="s">
        <v>170</v>
      </c>
      <c r="C139" s="31">
        <v>603.15</v>
      </c>
      <c r="D139" s="36">
        <v>608.55000000000007</v>
      </c>
      <c r="E139" s="36">
        <v>595.60000000000014</v>
      </c>
      <c r="F139" s="36">
        <v>588.05000000000007</v>
      </c>
      <c r="G139" s="36">
        <v>575.10000000000014</v>
      </c>
      <c r="H139" s="36">
        <v>616.10000000000014</v>
      </c>
      <c r="I139" s="36">
        <v>629.05000000000018</v>
      </c>
      <c r="J139" s="36">
        <v>636.60000000000014</v>
      </c>
      <c r="K139" s="31">
        <v>621.5</v>
      </c>
      <c r="L139" s="31">
        <v>601</v>
      </c>
      <c r="M139" s="31">
        <v>29.68214</v>
      </c>
      <c r="N139" s="1"/>
      <c r="O139" s="1"/>
    </row>
    <row r="140" spans="1:15" ht="12.75" customHeight="1">
      <c r="A140" s="51">
        <v>131</v>
      </c>
      <c r="B140" s="53" t="s">
        <v>171</v>
      </c>
      <c r="C140" s="31">
        <v>12042.6</v>
      </c>
      <c r="D140" s="36">
        <v>12062.516666666668</v>
      </c>
      <c r="E140" s="36">
        <v>11975.083333333336</v>
      </c>
      <c r="F140" s="36">
        <v>11907.566666666668</v>
      </c>
      <c r="G140" s="36">
        <v>11820.133333333335</v>
      </c>
      <c r="H140" s="36">
        <v>12130.033333333336</v>
      </c>
      <c r="I140" s="36">
        <v>12217.466666666667</v>
      </c>
      <c r="J140" s="36">
        <v>12284.983333333337</v>
      </c>
      <c r="K140" s="31">
        <v>12149.95</v>
      </c>
      <c r="L140" s="31">
        <v>11995</v>
      </c>
      <c r="M140" s="31">
        <v>6.87181</v>
      </c>
      <c r="N140" s="1"/>
      <c r="O140" s="1"/>
    </row>
    <row r="141" spans="1:15" ht="12.75" customHeight="1">
      <c r="A141" s="51">
        <v>132</v>
      </c>
      <c r="B141" s="53" t="s">
        <v>175</v>
      </c>
      <c r="C141" s="31">
        <v>980.4</v>
      </c>
      <c r="D141" s="36">
        <v>981.91666666666663</v>
      </c>
      <c r="E141" s="36">
        <v>966.18333333333328</v>
      </c>
      <c r="F141" s="36">
        <v>951.9666666666667</v>
      </c>
      <c r="G141" s="36">
        <v>936.23333333333335</v>
      </c>
      <c r="H141" s="36">
        <v>996.13333333333321</v>
      </c>
      <c r="I141" s="36">
        <v>1011.8666666666666</v>
      </c>
      <c r="J141" s="36">
        <v>1026.083333333333</v>
      </c>
      <c r="K141" s="31">
        <v>997.65</v>
      </c>
      <c r="L141" s="31">
        <v>967.7</v>
      </c>
      <c r="M141" s="31">
        <v>10.0632</v>
      </c>
      <c r="N141" s="1"/>
      <c r="O141" s="1"/>
    </row>
    <row r="142" spans="1:15" ht="12.75" customHeight="1">
      <c r="A142" s="51">
        <v>133</v>
      </c>
      <c r="B142" s="53" t="s">
        <v>281</v>
      </c>
      <c r="C142" s="31">
        <v>913.1</v>
      </c>
      <c r="D142" s="36">
        <v>924.9666666666667</v>
      </c>
      <c r="E142" s="36">
        <v>892.13333333333344</v>
      </c>
      <c r="F142" s="36">
        <v>871.16666666666674</v>
      </c>
      <c r="G142" s="36">
        <v>838.33333333333348</v>
      </c>
      <c r="H142" s="36">
        <v>945.93333333333339</v>
      </c>
      <c r="I142" s="36">
        <v>978.76666666666665</v>
      </c>
      <c r="J142" s="36">
        <v>999.73333333333335</v>
      </c>
      <c r="K142" s="31">
        <v>957.8</v>
      </c>
      <c r="L142" s="31">
        <v>904</v>
      </c>
      <c r="M142" s="31">
        <v>42.476480000000002</v>
      </c>
      <c r="N142" s="1"/>
      <c r="O142" s="1"/>
    </row>
    <row r="143" spans="1:15" ht="12.75" customHeight="1">
      <c r="A143" s="51">
        <v>134</v>
      </c>
      <c r="B143" s="53" t="s">
        <v>434</v>
      </c>
      <c r="C143" s="31">
        <v>4329.55</v>
      </c>
      <c r="D143" s="36">
        <v>4370.8166666666666</v>
      </c>
      <c r="E143" s="36">
        <v>4248.7333333333336</v>
      </c>
      <c r="F143" s="36">
        <v>4167.916666666667</v>
      </c>
      <c r="G143" s="36">
        <v>4045.8333333333339</v>
      </c>
      <c r="H143" s="36">
        <v>4451.6333333333332</v>
      </c>
      <c r="I143" s="36">
        <v>4573.7166666666672</v>
      </c>
      <c r="J143" s="36">
        <v>4654.5333333333328</v>
      </c>
      <c r="K143" s="31">
        <v>4492.8999999999996</v>
      </c>
      <c r="L143" s="31">
        <v>4290</v>
      </c>
      <c r="M143" s="31">
        <v>31.895019999999999</v>
      </c>
      <c r="N143" s="1"/>
      <c r="O143" s="1"/>
    </row>
    <row r="144" spans="1:15" ht="12.75" customHeight="1">
      <c r="A144" s="51">
        <v>139</v>
      </c>
      <c r="B144" s="53" t="s">
        <v>282</v>
      </c>
      <c r="C144" s="31">
        <v>72.89</v>
      </c>
      <c r="D144" s="36">
        <v>73.376666666666665</v>
      </c>
      <c r="E144" s="36">
        <v>72.11333333333333</v>
      </c>
      <c r="F144" s="36">
        <v>71.336666666666659</v>
      </c>
      <c r="G144" s="36">
        <v>70.073333333333323</v>
      </c>
      <c r="H144" s="36">
        <v>74.153333333333336</v>
      </c>
      <c r="I144" s="36">
        <v>75.416666666666657</v>
      </c>
      <c r="J144" s="36">
        <v>76.193333333333342</v>
      </c>
      <c r="K144" s="31">
        <v>74.64</v>
      </c>
      <c r="L144" s="31">
        <v>72.599999999999994</v>
      </c>
      <c r="M144" s="31">
        <v>89.547709999999995</v>
      </c>
      <c r="N144" s="1"/>
      <c r="O144" s="1"/>
    </row>
    <row r="145" spans="1:15" ht="12.75" customHeight="1">
      <c r="A145" s="51">
        <v>140</v>
      </c>
      <c r="B145" s="53" t="s">
        <v>178</v>
      </c>
      <c r="C145" s="31">
        <v>2506.15</v>
      </c>
      <c r="D145" s="36">
        <v>2525.7333333333331</v>
      </c>
      <c r="E145" s="36">
        <v>2477.4666666666662</v>
      </c>
      <c r="F145" s="36">
        <v>2448.7833333333333</v>
      </c>
      <c r="G145" s="36">
        <v>2400.5166666666664</v>
      </c>
      <c r="H145" s="36">
        <v>2554.4166666666661</v>
      </c>
      <c r="I145" s="36">
        <v>2602.6833333333334</v>
      </c>
      <c r="J145" s="36">
        <v>2631.3666666666659</v>
      </c>
      <c r="K145" s="31">
        <v>2574</v>
      </c>
      <c r="L145" s="31">
        <v>2497.0500000000002</v>
      </c>
      <c r="M145" s="31">
        <v>13.066979999999999</v>
      </c>
      <c r="N145" s="1"/>
      <c r="O145" s="1"/>
    </row>
    <row r="146" spans="1:15" ht="12.75" customHeight="1">
      <c r="A146" s="51">
        <v>141</v>
      </c>
      <c r="B146" s="53" t="s">
        <v>180</v>
      </c>
      <c r="C146" s="31">
        <v>1797</v>
      </c>
      <c r="D146" s="36">
        <v>1786.3166666666666</v>
      </c>
      <c r="E146" s="36">
        <v>1766.6833333333332</v>
      </c>
      <c r="F146" s="36">
        <v>1736.3666666666666</v>
      </c>
      <c r="G146" s="36">
        <v>1716.7333333333331</v>
      </c>
      <c r="H146" s="36">
        <v>1816.6333333333332</v>
      </c>
      <c r="I146" s="36">
        <v>1836.2666666666664</v>
      </c>
      <c r="J146" s="36">
        <v>1866.5833333333333</v>
      </c>
      <c r="K146" s="31">
        <v>1805.95</v>
      </c>
      <c r="L146" s="31">
        <v>1756</v>
      </c>
      <c r="M146" s="31">
        <v>6.7698099999999997</v>
      </c>
      <c r="N146" s="1"/>
      <c r="O146" s="1"/>
    </row>
    <row r="147" spans="1:15" ht="12.75" customHeight="1">
      <c r="A147" s="51">
        <v>142</v>
      </c>
      <c r="B147" s="53" t="s">
        <v>441</v>
      </c>
      <c r="C147" s="31">
        <v>99</v>
      </c>
      <c r="D147" s="36">
        <v>99.463333333333324</v>
      </c>
      <c r="E147" s="36">
        <v>98.246666666666641</v>
      </c>
      <c r="F147" s="36">
        <v>97.493333333333311</v>
      </c>
      <c r="G147" s="36">
        <v>96.276666666666628</v>
      </c>
      <c r="H147" s="36">
        <v>100.21666666666665</v>
      </c>
      <c r="I147" s="36">
        <v>101.43333333333332</v>
      </c>
      <c r="J147" s="36">
        <v>102.18666666666667</v>
      </c>
      <c r="K147" s="31">
        <v>100.68</v>
      </c>
      <c r="L147" s="31">
        <v>98.71</v>
      </c>
      <c r="M147" s="31">
        <v>290.96084999999999</v>
      </c>
      <c r="N147" s="1"/>
      <c r="O147" s="1"/>
    </row>
    <row r="148" spans="1:15" ht="12.75" customHeight="1">
      <c r="A148" s="51">
        <v>143</v>
      </c>
      <c r="B148" s="53" t="s">
        <v>185</v>
      </c>
      <c r="C148" s="31">
        <v>244.35</v>
      </c>
      <c r="D148" s="36">
        <v>246.29999999999998</v>
      </c>
      <c r="E148" s="36">
        <v>240.44999999999996</v>
      </c>
      <c r="F148" s="36">
        <v>236.54999999999998</v>
      </c>
      <c r="G148" s="36">
        <v>230.69999999999996</v>
      </c>
      <c r="H148" s="36">
        <v>250.19999999999996</v>
      </c>
      <c r="I148" s="36">
        <v>256.04999999999995</v>
      </c>
      <c r="J148" s="36">
        <v>259.94999999999993</v>
      </c>
      <c r="K148" s="31">
        <v>252.15</v>
      </c>
      <c r="L148" s="31">
        <v>242.4</v>
      </c>
      <c r="M148" s="31">
        <v>239.20837</v>
      </c>
      <c r="N148" s="1"/>
      <c r="O148" s="1"/>
    </row>
    <row r="149" spans="1:15" ht="12.75" customHeight="1">
      <c r="A149" s="51">
        <v>144</v>
      </c>
      <c r="B149" s="53" t="s">
        <v>187</v>
      </c>
      <c r="C149" s="31">
        <v>370.4</v>
      </c>
      <c r="D149" s="36">
        <v>369.38333333333338</v>
      </c>
      <c r="E149" s="36">
        <v>366.16666666666674</v>
      </c>
      <c r="F149" s="36">
        <v>361.93333333333334</v>
      </c>
      <c r="G149" s="36">
        <v>358.7166666666667</v>
      </c>
      <c r="H149" s="36">
        <v>373.61666666666679</v>
      </c>
      <c r="I149" s="36">
        <v>376.83333333333337</v>
      </c>
      <c r="J149" s="36">
        <v>381.06666666666683</v>
      </c>
      <c r="K149" s="31">
        <v>372.6</v>
      </c>
      <c r="L149" s="31">
        <v>365.15</v>
      </c>
      <c r="M149" s="31">
        <v>137.0283</v>
      </c>
      <c r="N149" s="1"/>
      <c r="O149" s="1"/>
    </row>
    <row r="150" spans="1:15" ht="12.75" customHeight="1">
      <c r="A150" s="51">
        <v>145</v>
      </c>
      <c r="B150" s="53" t="s">
        <v>183</v>
      </c>
      <c r="C150" s="31">
        <v>3604.6</v>
      </c>
      <c r="D150" s="36">
        <v>3631.8666666666668</v>
      </c>
      <c r="E150" s="36">
        <v>3568.7333333333336</v>
      </c>
      <c r="F150" s="36">
        <v>3532.8666666666668</v>
      </c>
      <c r="G150" s="36">
        <v>3469.7333333333336</v>
      </c>
      <c r="H150" s="36">
        <v>3667.7333333333336</v>
      </c>
      <c r="I150" s="36">
        <v>3730.8666666666668</v>
      </c>
      <c r="J150" s="36">
        <v>3766.7333333333336</v>
      </c>
      <c r="K150" s="31">
        <v>3695</v>
      </c>
      <c r="L150" s="31">
        <v>3596</v>
      </c>
      <c r="M150" s="31">
        <v>4.1490400000000003</v>
      </c>
      <c r="N150" s="1"/>
      <c r="O150" s="1"/>
    </row>
    <row r="151" spans="1:15" ht="12.75" customHeight="1">
      <c r="A151" s="51">
        <v>146</v>
      </c>
      <c r="B151" s="53" t="s">
        <v>184</v>
      </c>
      <c r="C151" s="31">
        <v>2544.4499999999998</v>
      </c>
      <c r="D151" s="36">
        <v>2555.2000000000003</v>
      </c>
      <c r="E151" s="36">
        <v>2522.4000000000005</v>
      </c>
      <c r="F151" s="36">
        <v>2500.3500000000004</v>
      </c>
      <c r="G151" s="36">
        <v>2467.5500000000006</v>
      </c>
      <c r="H151" s="36">
        <v>2577.2500000000005</v>
      </c>
      <c r="I151" s="36">
        <v>2610.0500000000006</v>
      </c>
      <c r="J151" s="36">
        <v>2632.1000000000004</v>
      </c>
      <c r="K151" s="31">
        <v>2588</v>
      </c>
      <c r="L151" s="31">
        <v>2533.15</v>
      </c>
      <c r="M151" s="31">
        <v>5.8109999999999999</v>
      </c>
      <c r="N151" s="1"/>
      <c r="O151" s="1"/>
    </row>
    <row r="152" spans="1:15" ht="12.75" customHeight="1">
      <c r="A152" s="51">
        <v>147</v>
      </c>
      <c r="B152" s="53" t="s">
        <v>188</v>
      </c>
      <c r="C152" s="31">
        <v>1803.25</v>
      </c>
      <c r="D152" s="36">
        <v>1791.4666666666665</v>
      </c>
      <c r="E152" s="36">
        <v>1767.9333333333329</v>
      </c>
      <c r="F152" s="36">
        <v>1732.6166666666666</v>
      </c>
      <c r="G152" s="36">
        <v>1709.083333333333</v>
      </c>
      <c r="H152" s="36">
        <v>1826.7833333333328</v>
      </c>
      <c r="I152" s="36">
        <v>1850.3166666666662</v>
      </c>
      <c r="J152" s="36">
        <v>1885.6333333333328</v>
      </c>
      <c r="K152" s="31">
        <v>1815</v>
      </c>
      <c r="L152" s="31">
        <v>1756.15</v>
      </c>
      <c r="M152" s="31">
        <v>9.7682500000000001</v>
      </c>
      <c r="N152" s="1"/>
      <c r="O152" s="1"/>
    </row>
    <row r="153" spans="1:15" ht="12.75" customHeight="1">
      <c r="A153" s="51">
        <v>148</v>
      </c>
      <c r="B153" s="53" t="s">
        <v>190</v>
      </c>
      <c r="C153" s="31">
        <v>274.85000000000002</v>
      </c>
      <c r="D153" s="36">
        <v>275.38333333333338</v>
      </c>
      <c r="E153" s="36">
        <v>270.96666666666675</v>
      </c>
      <c r="F153" s="36">
        <v>267.08333333333337</v>
      </c>
      <c r="G153" s="36">
        <v>262.66666666666674</v>
      </c>
      <c r="H153" s="36">
        <v>279.26666666666677</v>
      </c>
      <c r="I153" s="36">
        <v>283.68333333333339</v>
      </c>
      <c r="J153" s="36">
        <v>287.56666666666678</v>
      </c>
      <c r="K153" s="31">
        <v>279.8</v>
      </c>
      <c r="L153" s="31">
        <v>271.5</v>
      </c>
      <c r="M153" s="31">
        <v>244.70518000000001</v>
      </c>
      <c r="N153" s="1"/>
      <c r="O153" s="1"/>
    </row>
    <row r="154" spans="1:15" ht="12.75" customHeight="1">
      <c r="A154" s="51">
        <v>149</v>
      </c>
      <c r="B154" s="53" t="s">
        <v>284</v>
      </c>
      <c r="C154" s="31">
        <v>485.35</v>
      </c>
      <c r="D154" s="36">
        <v>492.5</v>
      </c>
      <c r="E154" s="36">
        <v>473</v>
      </c>
      <c r="F154" s="36">
        <v>460.65</v>
      </c>
      <c r="G154" s="36">
        <v>441.15</v>
      </c>
      <c r="H154" s="36">
        <v>504.85</v>
      </c>
      <c r="I154" s="36">
        <v>524.35</v>
      </c>
      <c r="J154" s="36">
        <v>536.70000000000005</v>
      </c>
      <c r="K154" s="31">
        <v>512</v>
      </c>
      <c r="L154" s="31">
        <v>480.15</v>
      </c>
      <c r="M154" s="31">
        <v>126.58262999999999</v>
      </c>
      <c r="N154" s="1"/>
      <c r="O154" s="1"/>
    </row>
    <row r="155" spans="1:15" ht="12.75" customHeight="1">
      <c r="A155" s="51">
        <v>150</v>
      </c>
      <c r="B155" s="53" t="s">
        <v>285</v>
      </c>
      <c r="C155" s="31">
        <v>421.05</v>
      </c>
      <c r="D155" s="36">
        <v>417.7833333333333</v>
      </c>
      <c r="E155" s="36">
        <v>412.31666666666661</v>
      </c>
      <c r="F155" s="36">
        <v>403.58333333333331</v>
      </c>
      <c r="G155" s="36">
        <v>398.11666666666662</v>
      </c>
      <c r="H155" s="36">
        <v>426.51666666666659</v>
      </c>
      <c r="I155" s="36">
        <v>431.98333333333329</v>
      </c>
      <c r="J155" s="36">
        <v>440.71666666666658</v>
      </c>
      <c r="K155" s="31">
        <v>423.25</v>
      </c>
      <c r="L155" s="31">
        <v>409.05</v>
      </c>
      <c r="M155" s="31">
        <v>40.876750000000001</v>
      </c>
      <c r="N155" s="1"/>
      <c r="O155" s="1"/>
    </row>
    <row r="156" spans="1:15" ht="12.75" customHeight="1">
      <c r="A156" s="51">
        <v>151</v>
      </c>
      <c r="B156" s="53" t="s">
        <v>286</v>
      </c>
      <c r="C156" s="31">
        <v>1485.65</v>
      </c>
      <c r="D156" s="36">
        <v>1487.8166666666666</v>
      </c>
      <c r="E156" s="36">
        <v>1458.8833333333332</v>
      </c>
      <c r="F156" s="36">
        <v>1432.1166666666666</v>
      </c>
      <c r="G156" s="36">
        <v>1403.1833333333332</v>
      </c>
      <c r="H156" s="36">
        <v>1514.5833333333333</v>
      </c>
      <c r="I156" s="36">
        <v>1543.5166666666667</v>
      </c>
      <c r="J156" s="36">
        <v>1570.2833333333333</v>
      </c>
      <c r="K156" s="31">
        <v>1516.75</v>
      </c>
      <c r="L156" s="31">
        <v>1461.05</v>
      </c>
      <c r="M156" s="31">
        <v>21.343910000000001</v>
      </c>
      <c r="N156" s="1"/>
      <c r="O156" s="1"/>
    </row>
    <row r="157" spans="1:15" ht="12.75" customHeight="1">
      <c r="A157" s="51">
        <v>152</v>
      </c>
      <c r="B157" s="53" t="s">
        <v>197</v>
      </c>
      <c r="C157" s="31">
        <v>3756.65</v>
      </c>
      <c r="D157" s="36">
        <v>3776.8333333333335</v>
      </c>
      <c r="E157" s="36">
        <v>3707.8166666666671</v>
      </c>
      <c r="F157" s="36">
        <v>3658.9833333333336</v>
      </c>
      <c r="G157" s="36">
        <v>3589.9666666666672</v>
      </c>
      <c r="H157" s="36">
        <v>3825.666666666667</v>
      </c>
      <c r="I157" s="36">
        <v>3894.6833333333334</v>
      </c>
      <c r="J157" s="36">
        <v>3943.5166666666669</v>
      </c>
      <c r="K157" s="31">
        <v>3845.85</v>
      </c>
      <c r="L157" s="31">
        <v>3728</v>
      </c>
      <c r="M157" s="31">
        <v>2.9340799999999998</v>
      </c>
      <c r="N157" s="1"/>
      <c r="O157" s="1"/>
    </row>
    <row r="158" spans="1:15" ht="12.75" customHeight="1">
      <c r="A158" s="51">
        <v>153</v>
      </c>
      <c r="B158" s="53" t="s">
        <v>191</v>
      </c>
      <c r="C158" s="31">
        <v>38815.449999999997</v>
      </c>
      <c r="D158" s="36">
        <v>39040.799999999996</v>
      </c>
      <c r="E158" s="36">
        <v>38475.649999999994</v>
      </c>
      <c r="F158" s="36">
        <v>38135.85</v>
      </c>
      <c r="G158" s="36">
        <v>37570.699999999997</v>
      </c>
      <c r="H158" s="36">
        <v>39380.599999999991</v>
      </c>
      <c r="I158" s="36">
        <v>39945.75</v>
      </c>
      <c r="J158" s="36">
        <v>40285.549999999988</v>
      </c>
      <c r="K158" s="31">
        <v>39605.949999999997</v>
      </c>
      <c r="L158" s="31">
        <v>38701</v>
      </c>
      <c r="M158" s="31">
        <v>0.14105999999999999</v>
      </c>
      <c r="N158" s="1"/>
      <c r="O158" s="1"/>
    </row>
    <row r="159" spans="1:15" ht="12.75" customHeight="1">
      <c r="A159" s="51">
        <v>154</v>
      </c>
      <c r="B159" s="53" t="s">
        <v>287</v>
      </c>
      <c r="C159" s="31">
        <v>1660.95</v>
      </c>
      <c r="D159" s="36">
        <v>1683.7833333333335</v>
      </c>
      <c r="E159" s="36">
        <v>1603.166666666667</v>
      </c>
      <c r="F159" s="36">
        <v>1545.3833333333334</v>
      </c>
      <c r="G159" s="36">
        <v>1464.7666666666669</v>
      </c>
      <c r="H159" s="36">
        <v>1741.5666666666671</v>
      </c>
      <c r="I159" s="36">
        <v>1822.1833333333334</v>
      </c>
      <c r="J159" s="36">
        <v>1879.9666666666672</v>
      </c>
      <c r="K159" s="31">
        <v>1764.4</v>
      </c>
      <c r="L159" s="31">
        <v>1626</v>
      </c>
      <c r="M159" s="31">
        <v>49.580280000000002</v>
      </c>
      <c r="N159" s="1"/>
      <c r="O159" s="1"/>
    </row>
    <row r="160" spans="1:15" ht="12.75" customHeight="1">
      <c r="A160" s="51">
        <v>155</v>
      </c>
      <c r="B160" s="53" t="s">
        <v>193</v>
      </c>
      <c r="C160" s="31">
        <v>4501.75</v>
      </c>
      <c r="D160" s="36">
        <v>4492.916666666667</v>
      </c>
      <c r="E160" s="36">
        <v>4431.8333333333339</v>
      </c>
      <c r="F160" s="36">
        <v>4361.916666666667</v>
      </c>
      <c r="G160" s="36">
        <v>4300.8333333333339</v>
      </c>
      <c r="H160" s="36">
        <v>4562.8333333333339</v>
      </c>
      <c r="I160" s="36">
        <v>4623.9166666666679</v>
      </c>
      <c r="J160" s="36">
        <v>4693.8333333333339</v>
      </c>
      <c r="K160" s="31">
        <v>4554</v>
      </c>
      <c r="L160" s="31">
        <v>4423</v>
      </c>
      <c r="M160" s="31">
        <v>7.0411999999999999</v>
      </c>
      <c r="N160" s="1"/>
      <c r="O160" s="1"/>
    </row>
    <row r="161" spans="1:15" ht="12.75" customHeight="1">
      <c r="A161" s="51">
        <v>156</v>
      </c>
      <c r="B161" s="53" t="s">
        <v>194</v>
      </c>
      <c r="C161" s="31">
        <v>336.3</v>
      </c>
      <c r="D161" s="36">
        <v>336.93333333333334</v>
      </c>
      <c r="E161" s="36">
        <v>332.86666666666667</v>
      </c>
      <c r="F161" s="36">
        <v>329.43333333333334</v>
      </c>
      <c r="G161" s="36">
        <v>325.36666666666667</v>
      </c>
      <c r="H161" s="36">
        <v>340.36666666666667</v>
      </c>
      <c r="I161" s="36">
        <v>344.43333333333339</v>
      </c>
      <c r="J161" s="36">
        <v>347.86666666666667</v>
      </c>
      <c r="K161" s="31">
        <v>341</v>
      </c>
      <c r="L161" s="31">
        <v>333.5</v>
      </c>
      <c r="M161" s="31">
        <v>47.34046</v>
      </c>
      <c r="N161" s="1"/>
      <c r="O161" s="1"/>
    </row>
    <row r="162" spans="1:15" ht="12.75" customHeight="1">
      <c r="A162" s="51">
        <v>157</v>
      </c>
      <c r="B162" s="53" t="s">
        <v>196</v>
      </c>
      <c r="C162" s="31">
        <v>3085.15</v>
      </c>
      <c r="D162" s="36">
        <v>3095.15</v>
      </c>
      <c r="E162" s="36">
        <v>3058.3500000000004</v>
      </c>
      <c r="F162" s="36">
        <v>3031.55</v>
      </c>
      <c r="G162" s="36">
        <v>2994.7500000000005</v>
      </c>
      <c r="H162" s="36">
        <v>3121.9500000000003</v>
      </c>
      <c r="I162" s="36">
        <v>3158.7500000000005</v>
      </c>
      <c r="J162" s="36">
        <v>3185.55</v>
      </c>
      <c r="K162" s="31">
        <v>3131.95</v>
      </c>
      <c r="L162" s="31">
        <v>3068.35</v>
      </c>
      <c r="M162" s="31">
        <v>6.19224</v>
      </c>
      <c r="N162" s="1"/>
      <c r="O162" s="1"/>
    </row>
    <row r="163" spans="1:15" ht="12.75" customHeight="1">
      <c r="A163" s="51">
        <v>158</v>
      </c>
      <c r="B163" s="53" t="s">
        <v>192</v>
      </c>
      <c r="C163" s="31">
        <v>905.55</v>
      </c>
      <c r="D163" s="36">
        <v>912.16666666666663</v>
      </c>
      <c r="E163" s="36">
        <v>895.93333333333328</v>
      </c>
      <c r="F163" s="36">
        <v>886.31666666666661</v>
      </c>
      <c r="G163" s="36">
        <v>870.08333333333326</v>
      </c>
      <c r="H163" s="36">
        <v>921.7833333333333</v>
      </c>
      <c r="I163" s="36">
        <v>938.01666666666665</v>
      </c>
      <c r="J163" s="36">
        <v>947.63333333333333</v>
      </c>
      <c r="K163" s="31">
        <v>928.4</v>
      </c>
      <c r="L163" s="31">
        <v>902.55</v>
      </c>
      <c r="M163" s="31">
        <v>5.9915599999999998</v>
      </c>
      <c r="N163" s="1"/>
      <c r="O163" s="1"/>
    </row>
    <row r="164" spans="1:15" ht="12.75" customHeight="1">
      <c r="A164" s="51">
        <v>159</v>
      </c>
      <c r="B164" s="53" t="s">
        <v>199</v>
      </c>
      <c r="C164" s="31">
        <v>6628.1</v>
      </c>
      <c r="D164" s="36">
        <v>6652.7333333333336</v>
      </c>
      <c r="E164" s="36">
        <v>6519.4666666666672</v>
      </c>
      <c r="F164" s="36">
        <v>6410.8333333333339</v>
      </c>
      <c r="G164" s="36">
        <v>6277.5666666666675</v>
      </c>
      <c r="H164" s="36">
        <v>6761.3666666666668</v>
      </c>
      <c r="I164" s="36">
        <v>6894.6333333333332</v>
      </c>
      <c r="J164" s="36">
        <v>7003.2666666666664</v>
      </c>
      <c r="K164" s="31">
        <v>6786</v>
      </c>
      <c r="L164" s="31">
        <v>6544.1</v>
      </c>
      <c r="M164" s="31">
        <v>8.1825200000000002</v>
      </c>
      <c r="N164" s="1"/>
      <c r="O164" s="1"/>
    </row>
    <row r="165" spans="1:15" ht="12.75" customHeight="1">
      <c r="A165" s="51">
        <v>160</v>
      </c>
      <c r="B165" s="53" t="s">
        <v>288</v>
      </c>
      <c r="C165" s="31">
        <v>419.65</v>
      </c>
      <c r="D165" s="36">
        <v>421.11666666666662</v>
      </c>
      <c r="E165" s="36">
        <v>416.73333333333323</v>
      </c>
      <c r="F165" s="36">
        <v>413.81666666666661</v>
      </c>
      <c r="G165" s="36">
        <v>409.43333333333322</v>
      </c>
      <c r="H165" s="36">
        <v>424.03333333333325</v>
      </c>
      <c r="I165" s="36">
        <v>428.41666666666657</v>
      </c>
      <c r="J165" s="36">
        <v>431.33333333333326</v>
      </c>
      <c r="K165" s="31">
        <v>425.5</v>
      </c>
      <c r="L165" s="31">
        <v>418.2</v>
      </c>
      <c r="M165" s="31">
        <v>13.68657</v>
      </c>
      <c r="N165" s="1"/>
      <c r="O165" s="1"/>
    </row>
    <row r="166" spans="1:15" ht="12.75" customHeight="1">
      <c r="A166" s="51">
        <v>161</v>
      </c>
      <c r="B166" s="53" t="s">
        <v>195</v>
      </c>
      <c r="C166" s="31">
        <v>502.65</v>
      </c>
      <c r="D166" s="36">
        <v>501.68333333333339</v>
      </c>
      <c r="E166" s="36">
        <v>496.56666666666678</v>
      </c>
      <c r="F166" s="36">
        <v>490.48333333333341</v>
      </c>
      <c r="G166" s="36">
        <v>485.36666666666679</v>
      </c>
      <c r="H166" s="36">
        <v>507.76666666666677</v>
      </c>
      <c r="I166" s="36">
        <v>512.88333333333333</v>
      </c>
      <c r="J166" s="36">
        <v>518.9666666666667</v>
      </c>
      <c r="K166" s="31">
        <v>506.8</v>
      </c>
      <c r="L166" s="31">
        <v>495.6</v>
      </c>
      <c r="M166" s="31">
        <v>260.68619000000001</v>
      </c>
      <c r="N166" s="1"/>
      <c r="O166" s="1"/>
    </row>
    <row r="167" spans="1:15" ht="12.75" customHeight="1">
      <c r="A167" s="51">
        <v>162</v>
      </c>
      <c r="B167" s="53" t="s">
        <v>200</v>
      </c>
      <c r="C167" s="31">
        <v>330.8</v>
      </c>
      <c r="D167" s="36">
        <v>331.08333333333331</v>
      </c>
      <c r="E167" s="36">
        <v>327.76666666666665</v>
      </c>
      <c r="F167" s="36">
        <v>324.73333333333335</v>
      </c>
      <c r="G167" s="36">
        <v>321.41666666666669</v>
      </c>
      <c r="H167" s="36">
        <v>334.11666666666662</v>
      </c>
      <c r="I167" s="36">
        <v>337.43333333333334</v>
      </c>
      <c r="J167" s="36">
        <v>340.46666666666658</v>
      </c>
      <c r="K167" s="31">
        <v>334.4</v>
      </c>
      <c r="L167" s="31">
        <v>328.05</v>
      </c>
      <c r="M167" s="31">
        <v>126.84459</v>
      </c>
      <c r="N167" s="1"/>
      <c r="O167" s="1"/>
    </row>
    <row r="168" spans="1:15" ht="12.75" customHeight="1">
      <c r="A168" s="51">
        <v>163</v>
      </c>
      <c r="B168" s="53" t="s">
        <v>289</v>
      </c>
      <c r="C168" s="31">
        <v>1843.65</v>
      </c>
      <c r="D168" s="36">
        <v>1848.6000000000001</v>
      </c>
      <c r="E168" s="36">
        <v>1812.7000000000003</v>
      </c>
      <c r="F168" s="36">
        <v>1781.7500000000002</v>
      </c>
      <c r="G168" s="36">
        <v>1745.8500000000004</v>
      </c>
      <c r="H168" s="36">
        <v>1879.5500000000002</v>
      </c>
      <c r="I168" s="36">
        <v>1915.4500000000003</v>
      </c>
      <c r="J168" s="36">
        <v>1946.4</v>
      </c>
      <c r="K168" s="31">
        <v>1884.5</v>
      </c>
      <c r="L168" s="31">
        <v>1817.65</v>
      </c>
      <c r="M168" s="31">
        <v>15.708740000000001</v>
      </c>
      <c r="N168" s="1"/>
      <c r="O168" s="1"/>
    </row>
    <row r="169" spans="1:15" ht="12.75" customHeight="1">
      <c r="A169" s="51">
        <v>164</v>
      </c>
      <c r="B169" s="53" t="s">
        <v>290</v>
      </c>
      <c r="C169" s="31">
        <v>16536.25</v>
      </c>
      <c r="D169" s="36">
        <v>16604.75</v>
      </c>
      <c r="E169" s="36">
        <v>16411.5</v>
      </c>
      <c r="F169" s="36">
        <v>16286.75</v>
      </c>
      <c r="G169" s="36">
        <v>16093.5</v>
      </c>
      <c r="H169" s="36">
        <v>16729.5</v>
      </c>
      <c r="I169" s="36">
        <v>16922.75</v>
      </c>
      <c r="J169" s="36">
        <v>17047.5</v>
      </c>
      <c r="K169" s="31">
        <v>16798</v>
      </c>
      <c r="L169" s="31">
        <v>16480</v>
      </c>
      <c r="M169" s="31">
        <v>3.3050000000000003E-2</v>
      </c>
      <c r="N169" s="1"/>
      <c r="O169" s="1"/>
    </row>
    <row r="170" spans="1:15" ht="12.75" customHeight="1">
      <c r="A170" s="51">
        <v>165</v>
      </c>
      <c r="B170" s="53" t="s">
        <v>198</v>
      </c>
      <c r="C170" s="31">
        <v>120.63</v>
      </c>
      <c r="D170" s="36">
        <v>121.21999999999998</v>
      </c>
      <c r="E170" s="36">
        <v>119.30999999999997</v>
      </c>
      <c r="F170" s="36">
        <v>117.99</v>
      </c>
      <c r="G170" s="36">
        <v>116.07999999999998</v>
      </c>
      <c r="H170" s="36">
        <v>122.53999999999996</v>
      </c>
      <c r="I170" s="36">
        <v>124.44999999999996</v>
      </c>
      <c r="J170" s="36">
        <v>125.76999999999995</v>
      </c>
      <c r="K170" s="31">
        <v>123.13</v>
      </c>
      <c r="L170" s="31">
        <v>119.9</v>
      </c>
      <c r="M170" s="31">
        <v>415.19074000000001</v>
      </c>
      <c r="N170" s="1"/>
      <c r="O170" s="1"/>
    </row>
    <row r="171" spans="1:15" ht="12.75" customHeight="1">
      <c r="A171" s="51">
        <v>166</v>
      </c>
      <c r="B171" t="s">
        <v>205</v>
      </c>
      <c r="C171" s="31">
        <v>539.20000000000005</v>
      </c>
      <c r="D171" s="36">
        <v>541.55000000000007</v>
      </c>
      <c r="E171" s="36">
        <v>528.15000000000009</v>
      </c>
      <c r="F171" s="36">
        <v>517.1</v>
      </c>
      <c r="G171" s="36">
        <v>503.70000000000005</v>
      </c>
      <c r="H171" s="36">
        <v>552.60000000000014</v>
      </c>
      <c r="I171" s="36">
        <v>566</v>
      </c>
      <c r="J171" s="36">
        <v>577.05000000000018</v>
      </c>
      <c r="K171" s="31">
        <v>554.95000000000005</v>
      </c>
      <c r="L171" s="31">
        <v>530.5</v>
      </c>
      <c r="M171" s="31">
        <v>174.55153999999999</v>
      </c>
      <c r="N171" s="1"/>
      <c r="O171" s="1"/>
    </row>
    <row r="172" spans="1:15" ht="12.75" customHeight="1">
      <c r="A172" s="51">
        <v>167</v>
      </c>
      <c r="B172" s="53" t="s">
        <v>461</v>
      </c>
      <c r="C172" s="31">
        <v>411</v>
      </c>
      <c r="D172" s="36">
        <v>410.7833333333333</v>
      </c>
      <c r="E172" s="36">
        <v>404.51666666666659</v>
      </c>
      <c r="F172" s="36">
        <v>398.0333333333333</v>
      </c>
      <c r="G172" s="36">
        <v>391.76666666666659</v>
      </c>
      <c r="H172" s="36">
        <v>417.26666666666659</v>
      </c>
      <c r="I172" s="36">
        <v>423.53333333333325</v>
      </c>
      <c r="J172" s="36">
        <v>430.01666666666659</v>
      </c>
      <c r="K172" s="31">
        <v>417.05</v>
      </c>
      <c r="L172" s="31">
        <v>404.3</v>
      </c>
      <c r="M172" s="31">
        <v>113.65895</v>
      </c>
      <c r="N172" s="1"/>
      <c r="O172" s="1"/>
    </row>
    <row r="173" spans="1:15" ht="12.75" customHeight="1">
      <c r="A173" s="51">
        <v>168</v>
      </c>
      <c r="B173" s="53" t="s">
        <v>206</v>
      </c>
      <c r="C173" s="31">
        <v>3130.35</v>
      </c>
      <c r="D173" s="36">
        <v>3130.4500000000003</v>
      </c>
      <c r="E173" s="36">
        <v>3113.9000000000005</v>
      </c>
      <c r="F173" s="36">
        <v>3097.4500000000003</v>
      </c>
      <c r="G173" s="36">
        <v>3080.9000000000005</v>
      </c>
      <c r="H173" s="36">
        <v>3146.9000000000005</v>
      </c>
      <c r="I173" s="36">
        <v>3163.4500000000007</v>
      </c>
      <c r="J173" s="36">
        <v>3179.9000000000005</v>
      </c>
      <c r="K173" s="31">
        <v>3147</v>
      </c>
      <c r="L173" s="31">
        <v>3114</v>
      </c>
      <c r="M173" s="31">
        <v>38.746229999999997</v>
      </c>
      <c r="N173" s="1"/>
      <c r="O173" s="1"/>
    </row>
    <row r="174" spans="1:15" ht="12.75" customHeight="1">
      <c r="A174" s="51">
        <v>169</v>
      </c>
      <c r="B174" s="53" t="s">
        <v>208</v>
      </c>
      <c r="C174" s="31">
        <v>711.15</v>
      </c>
      <c r="D174" s="36">
        <v>715.91666666666663</v>
      </c>
      <c r="E174" s="36">
        <v>703.98333333333323</v>
      </c>
      <c r="F174" s="36">
        <v>696.81666666666661</v>
      </c>
      <c r="G174" s="36">
        <v>684.88333333333321</v>
      </c>
      <c r="H174" s="36">
        <v>723.08333333333326</v>
      </c>
      <c r="I174" s="36">
        <v>735.01666666666665</v>
      </c>
      <c r="J174" s="36">
        <v>742.18333333333328</v>
      </c>
      <c r="K174" s="31">
        <v>727.85</v>
      </c>
      <c r="L174" s="31">
        <v>708.75</v>
      </c>
      <c r="M174" s="31">
        <v>25.966629999999999</v>
      </c>
      <c r="N174" s="1"/>
      <c r="O174" s="1"/>
    </row>
    <row r="175" spans="1:15" ht="12.75" customHeight="1">
      <c r="A175" s="51">
        <v>170</v>
      </c>
      <c r="B175" s="53" t="s">
        <v>209</v>
      </c>
      <c r="C175" s="31">
        <v>1494.9</v>
      </c>
      <c r="D175" s="36">
        <v>1491.1166666666668</v>
      </c>
      <c r="E175" s="36">
        <v>1471.8833333333337</v>
      </c>
      <c r="F175" s="36">
        <v>1448.8666666666668</v>
      </c>
      <c r="G175" s="36">
        <v>1429.6333333333337</v>
      </c>
      <c r="H175" s="36">
        <v>1514.1333333333337</v>
      </c>
      <c r="I175" s="36">
        <v>1533.3666666666668</v>
      </c>
      <c r="J175" s="36">
        <v>1556.3833333333337</v>
      </c>
      <c r="K175" s="31">
        <v>1510.35</v>
      </c>
      <c r="L175" s="31">
        <v>1468.1</v>
      </c>
      <c r="M175" s="31">
        <v>14.6226</v>
      </c>
      <c r="N175" s="1"/>
      <c r="O175" s="1"/>
    </row>
    <row r="176" spans="1:15" ht="12.75" customHeight="1">
      <c r="A176" s="51">
        <v>171</v>
      </c>
      <c r="B176" s="53" t="s">
        <v>213</v>
      </c>
      <c r="C176" s="31">
        <v>2393.6999999999998</v>
      </c>
      <c r="D176" s="36">
        <v>2409.5666666666666</v>
      </c>
      <c r="E176" s="36">
        <v>2354.1333333333332</v>
      </c>
      <c r="F176" s="36">
        <v>2314.5666666666666</v>
      </c>
      <c r="G176" s="36">
        <v>2259.1333333333332</v>
      </c>
      <c r="H176" s="36">
        <v>2449.1333333333332</v>
      </c>
      <c r="I176" s="36">
        <v>2504.5666666666666</v>
      </c>
      <c r="J176" s="36">
        <v>2544.1333333333332</v>
      </c>
      <c r="K176" s="31">
        <v>2465</v>
      </c>
      <c r="L176" s="31">
        <v>2370</v>
      </c>
      <c r="M176" s="31">
        <v>8.4595500000000001</v>
      </c>
      <c r="N176" s="1"/>
      <c r="O176" s="1"/>
    </row>
    <row r="177" spans="1:15" ht="12.75" customHeight="1">
      <c r="A177" s="51">
        <v>172</v>
      </c>
      <c r="B177" s="53" t="s">
        <v>177</v>
      </c>
      <c r="C177" s="31">
        <v>202.96</v>
      </c>
      <c r="D177" s="36">
        <v>202.32666666666668</v>
      </c>
      <c r="E177" s="36">
        <v>197.53333333333336</v>
      </c>
      <c r="F177" s="36">
        <v>192.10666666666668</v>
      </c>
      <c r="G177" s="36">
        <v>187.31333333333336</v>
      </c>
      <c r="H177" s="36">
        <v>207.75333333333336</v>
      </c>
      <c r="I177" s="36">
        <v>212.54666666666671</v>
      </c>
      <c r="J177" s="36">
        <v>217.97333333333336</v>
      </c>
      <c r="K177" s="31">
        <v>207.12</v>
      </c>
      <c r="L177" s="31">
        <v>196.9</v>
      </c>
      <c r="M177" s="31">
        <v>484.25790999999998</v>
      </c>
      <c r="N177" s="1"/>
      <c r="O177" s="1"/>
    </row>
    <row r="178" spans="1:15" ht="12.75" customHeight="1">
      <c r="A178" s="51">
        <v>173</v>
      </c>
      <c r="B178" s="53" t="s">
        <v>211</v>
      </c>
      <c r="C178" s="31">
        <v>27697.75</v>
      </c>
      <c r="D178" s="36">
        <v>27944.233333333337</v>
      </c>
      <c r="E178" s="36">
        <v>27361.166666666675</v>
      </c>
      <c r="F178" s="36">
        <v>27024.583333333339</v>
      </c>
      <c r="G178" s="36">
        <v>26441.516666666677</v>
      </c>
      <c r="H178" s="36">
        <v>28280.816666666673</v>
      </c>
      <c r="I178" s="36">
        <v>28863.883333333339</v>
      </c>
      <c r="J178" s="36">
        <v>29200.466666666671</v>
      </c>
      <c r="K178" s="31">
        <v>28527.3</v>
      </c>
      <c r="L178" s="31">
        <v>27607.65</v>
      </c>
      <c r="M178" s="31">
        <v>0.21260999999999999</v>
      </c>
      <c r="N178" s="1"/>
      <c r="O178" s="1"/>
    </row>
    <row r="179" spans="1:15" ht="12.75" customHeight="1">
      <c r="A179" s="51">
        <v>174</v>
      </c>
      <c r="B179" s="53" t="s">
        <v>214</v>
      </c>
      <c r="C179" s="31">
        <v>2824.9</v>
      </c>
      <c r="D179" s="36">
        <v>2860.1833333333329</v>
      </c>
      <c r="E179" s="36">
        <v>2780.3666666666659</v>
      </c>
      <c r="F179" s="36">
        <v>2735.833333333333</v>
      </c>
      <c r="G179" s="36">
        <v>2656.016666666666</v>
      </c>
      <c r="H179" s="36">
        <v>2904.7166666666658</v>
      </c>
      <c r="I179" s="36">
        <v>2984.5333333333324</v>
      </c>
      <c r="J179" s="36">
        <v>3029.0666666666657</v>
      </c>
      <c r="K179" s="31">
        <v>2940</v>
      </c>
      <c r="L179" s="31">
        <v>2815.65</v>
      </c>
      <c r="M179" s="31">
        <v>25.277450000000002</v>
      </c>
      <c r="N179" s="1"/>
      <c r="O179" s="1"/>
    </row>
    <row r="180" spans="1:15" ht="12.75" customHeight="1">
      <c r="A180" s="51">
        <v>175</v>
      </c>
      <c r="B180" s="53" t="s">
        <v>212</v>
      </c>
      <c r="C180" s="31">
        <v>7772.25</v>
      </c>
      <c r="D180" s="36">
        <v>7774.45</v>
      </c>
      <c r="E180" s="36">
        <v>7648.9</v>
      </c>
      <c r="F180" s="36">
        <v>7525.55</v>
      </c>
      <c r="G180" s="36">
        <v>7400</v>
      </c>
      <c r="H180" s="36">
        <v>7897.7999999999993</v>
      </c>
      <c r="I180" s="36">
        <v>8023.35</v>
      </c>
      <c r="J180" s="36">
        <v>8146.6999999999989</v>
      </c>
      <c r="K180" s="31">
        <v>7900</v>
      </c>
      <c r="L180" s="31">
        <v>7651.1</v>
      </c>
      <c r="M180" s="31">
        <v>3.0585499999999999</v>
      </c>
      <c r="N180" s="1"/>
      <c r="O180" s="1"/>
    </row>
    <row r="181" spans="1:15" ht="12.75" customHeight="1">
      <c r="A181" s="51">
        <v>176</v>
      </c>
      <c r="B181" s="53" t="s">
        <v>291</v>
      </c>
      <c r="C181" s="31">
        <v>670.95</v>
      </c>
      <c r="D181" s="36">
        <v>674.08333333333337</v>
      </c>
      <c r="E181" s="36">
        <v>663.86666666666679</v>
      </c>
      <c r="F181" s="36">
        <v>656.78333333333342</v>
      </c>
      <c r="G181" s="36">
        <v>646.56666666666683</v>
      </c>
      <c r="H181" s="36">
        <v>681.16666666666674</v>
      </c>
      <c r="I181" s="36">
        <v>691.38333333333321</v>
      </c>
      <c r="J181" s="36">
        <v>698.4666666666667</v>
      </c>
      <c r="K181" s="31">
        <v>684.3</v>
      </c>
      <c r="L181" s="31">
        <v>667</v>
      </c>
      <c r="M181" s="31">
        <v>15.918810000000001</v>
      </c>
      <c r="N181" s="1"/>
      <c r="O181" s="1"/>
    </row>
    <row r="182" spans="1:15" ht="12.75" customHeight="1">
      <c r="A182" s="51">
        <v>177</v>
      </c>
      <c r="B182" s="53" t="s">
        <v>210</v>
      </c>
      <c r="C182" s="31">
        <v>826.15</v>
      </c>
      <c r="D182" s="36">
        <v>831.86666666666667</v>
      </c>
      <c r="E182" s="36">
        <v>817.43333333333339</v>
      </c>
      <c r="F182" s="36">
        <v>808.7166666666667</v>
      </c>
      <c r="G182" s="36">
        <v>794.28333333333342</v>
      </c>
      <c r="H182" s="36">
        <v>840.58333333333337</v>
      </c>
      <c r="I182" s="36">
        <v>855.01666666666654</v>
      </c>
      <c r="J182" s="36">
        <v>863.73333333333335</v>
      </c>
      <c r="K182" s="31">
        <v>846.3</v>
      </c>
      <c r="L182" s="31">
        <v>823.15</v>
      </c>
      <c r="M182" s="31">
        <v>211.42840000000001</v>
      </c>
      <c r="N182" s="1"/>
      <c r="O182" s="1"/>
    </row>
    <row r="183" spans="1:15" ht="12.75" customHeight="1">
      <c r="A183" s="51">
        <v>178</v>
      </c>
      <c r="B183" s="53" t="s">
        <v>207</v>
      </c>
      <c r="C183" s="31">
        <v>146.68</v>
      </c>
      <c r="D183" s="36">
        <v>147.32000000000002</v>
      </c>
      <c r="E183" s="36">
        <v>144.76000000000005</v>
      </c>
      <c r="F183" s="36">
        <v>142.84000000000003</v>
      </c>
      <c r="G183" s="36">
        <v>140.28000000000006</v>
      </c>
      <c r="H183" s="36">
        <v>149.24000000000004</v>
      </c>
      <c r="I183" s="36">
        <v>151.80000000000004</v>
      </c>
      <c r="J183" s="36">
        <v>153.72000000000003</v>
      </c>
      <c r="K183" s="31">
        <v>149.88</v>
      </c>
      <c r="L183" s="31">
        <v>145.4</v>
      </c>
      <c r="M183" s="31">
        <v>247.20762999999999</v>
      </c>
      <c r="N183" s="1"/>
      <c r="O183" s="1"/>
    </row>
    <row r="184" spans="1:15" ht="12.75" customHeight="1">
      <c r="A184" s="51">
        <v>179</v>
      </c>
      <c r="B184" s="53" t="s">
        <v>215</v>
      </c>
      <c r="C184" s="31">
        <v>1524.05</v>
      </c>
      <c r="D184" s="36">
        <v>1522.3999999999999</v>
      </c>
      <c r="E184" s="36">
        <v>1509.8999999999996</v>
      </c>
      <c r="F184" s="36">
        <v>1495.7499999999998</v>
      </c>
      <c r="G184" s="36">
        <v>1483.2499999999995</v>
      </c>
      <c r="H184" s="36">
        <v>1536.5499999999997</v>
      </c>
      <c r="I184" s="36">
        <v>1549.0500000000002</v>
      </c>
      <c r="J184" s="36">
        <v>1563.1999999999998</v>
      </c>
      <c r="K184" s="31">
        <v>1534.9</v>
      </c>
      <c r="L184" s="31">
        <v>1508.25</v>
      </c>
      <c r="M184" s="31">
        <v>13.36816</v>
      </c>
      <c r="N184" s="1"/>
      <c r="O184" s="1"/>
    </row>
    <row r="185" spans="1:15" ht="12.75" customHeight="1">
      <c r="A185" s="51">
        <v>180</v>
      </c>
      <c r="B185" s="53" t="s">
        <v>216</v>
      </c>
      <c r="C185" s="31">
        <v>784.05</v>
      </c>
      <c r="D185" s="36">
        <v>783.73333333333323</v>
      </c>
      <c r="E185" s="36">
        <v>775.51666666666642</v>
      </c>
      <c r="F185" s="36">
        <v>766.98333333333323</v>
      </c>
      <c r="G185" s="36">
        <v>758.76666666666642</v>
      </c>
      <c r="H185" s="36">
        <v>792.26666666666642</v>
      </c>
      <c r="I185" s="36">
        <v>800.48333333333335</v>
      </c>
      <c r="J185" s="36">
        <v>809.01666666666642</v>
      </c>
      <c r="K185" s="31">
        <v>791.95</v>
      </c>
      <c r="L185" s="31">
        <v>775.2</v>
      </c>
      <c r="M185" s="31">
        <v>16.357140000000001</v>
      </c>
      <c r="N185" s="1"/>
      <c r="O185" s="1"/>
    </row>
    <row r="186" spans="1:15" ht="12.75" customHeight="1">
      <c r="A186" s="51">
        <v>181</v>
      </c>
      <c r="B186" s="53" t="s">
        <v>217</v>
      </c>
      <c r="C186" s="31">
        <v>715.75</v>
      </c>
      <c r="D186" s="36">
        <v>714.25</v>
      </c>
      <c r="E186" s="36">
        <v>707.5</v>
      </c>
      <c r="F186" s="36">
        <v>699.25</v>
      </c>
      <c r="G186" s="36">
        <v>692.5</v>
      </c>
      <c r="H186" s="36">
        <v>722.5</v>
      </c>
      <c r="I186" s="36">
        <v>729.25</v>
      </c>
      <c r="J186" s="36">
        <v>737.5</v>
      </c>
      <c r="K186" s="31">
        <v>721</v>
      </c>
      <c r="L186" s="31">
        <v>706</v>
      </c>
      <c r="M186" s="31">
        <v>5.2508600000000003</v>
      </c>
      <c r="N186" s="1"/>
      <c r="O186" s="1"/>
    </row>
    <row r="187" spans="1:15" ht="12.75" customHeight="1">
      <c r="A187" s="51">
        <v>182</v>
      </c>
      <c r="B187" s="53" t="s">
        <v>229</v>
      </c>
      <c r="C187" s="31">
        <v>2338.35</v>
      </c>
      <c r="D187" s="36">
        <v>2340.8333333333335</v>
      </c>
      <c r="E187" s="36">
        <v>2312.2666666666669</v>
      </c>
      <c r="F187" s="36">
        <v>2286.1833333333334</v>
      </c>
      <c r="G187" s="36">
        <v>2257.6166666666668</v>
      </c>
      <c r="H187" s="36">
        <v>2366.916666666667</v>
      </c>
      <c r="I187" s="36">
        <v>2395.4833333333336</v>
      </c>
      <c r="J187" s="36">
        <v>2421.5666666666671</v>
      </c>
      <c r="K187" s="31">
        <v>2369.4</v>
      </c>
      <c r="L187" s="31">
        <v>2314.75</v>
      </c>
      <c r="M187" s="31">
        <v>8.7989999999999995</v>
      </c>
      <c r="N187" s="1"/>
      <c r="O187" s="1"/>
    </row>
    <row r="188" spans="1:15" ht="12.75" customHeight="1">
      <c r="A188" s="51">
        <v>183</v>
      </c>
      <c r="B188" s="53" t="s">
        <v>218</v>
      </c>
      <c r="C188" s="31">
        <v>1095.3</v>
      </c>
      <c r="D188" s="36">
        <v>1100.5666666666666</v>
      </c>
      <c r="E188" s="36">
        <v>1085.0833333333333</v>
      </c>
      <c r="F188" s="36">
        <v>1074.8666666666666</v>
      </c>
      <c r="G188" s="36">
        <v>1059.3833333333332</v>
      </c>
      <c r="H188" s="36">
        <v>1110.7833333333333</v>
      </c>
      <c r="I188" s="36">
        <v>1126.2666666666669</v>
      </c>
      <c r="J188" s="36">
        <v>1136.4833333333333</v>
      </c>
      <c r="K188" s="31">
        <v>1116.05</v>
      </c>
      <c r="L188" s="31">
        <v>1090.3499999999999</v>
      </c>
      <c r="M188" s="31">
        <v>8.6307299999999998</v>
      </c>
      <c r="N188" s="1"/>
      <c r="O188" s="1"/>
    </row>
    <row r="189" spans="1:15" ht="12.75" customHeight="1">
      <c r="A189" s="51">
        <v>184</v>
      </c>
      <c r="B189" s="53" t="s">
        <v>219</v>
      </c>
      <c r="C189" s="31">
        <v>1889.5</v>
      </c>
      <c r="D189" s="36">
        <v>1877.1833333333334</v>
      </c>
      <c r="E189" s="36">
        <v>1848.8666666666668</v>
      </c>
      <c r="F189" s="36">
        <v>1808.2333333333333</v>
      </c>
      <c r="G189" s="36">
        <v>1779.9166666666667</v>
      </c>
      <c r="H189" s="36">
        <v>1917.8166666666668</v>
      </c>
      <c r="I189" s="36">
        <v>1946.1333333333334</v>
      </c>
      <c r="J189" s="36">
        <v>1986.7666666666669</v>
      </c>
      <c r="K189" s="31">
        <v>1905.5</v>
      </c>
      <c r="L189" s="31">
        <v>1836.55</v>
      </c>
      <c r="M189" s="31">
        <v>12.80752</v>
      </c>
      <c r="N189" s="1"/>
      <c r="O189" s="1"/>
    </row>
    <row r="190" spans="1:15" ht="12.75" customHeight="1">
      <c r="A190" s="51">
        <v>185</v>
      </c>
      <c r="B190" s="53" t="s">
        <v>224</v>
      </c>
      <c r="C190" s="31">
        <v>4017.4</v>
      </c>
      <c r="D190" s="36">
        <v>4007.7833333333333</v>
      </c>
      <c r="E190" s="36">
        <v>3992.1666666666665</v>
      </c>
      <c r="F190" s="36">
        <v>3966.9333333333334</v>
      </c>
      <c r="G190" s="36">
        <v>3951.3166666666666</v>
      </c>
      <c r="H190" s="36">
        <v>4033.0166666666664</v>
      </c>
      <c r="I190" s="36">
        <v>4048.6333333333332</v>
      </c>
      <c r="J190" s="36">
        <v>4073.8666666666663</v>
      </c>
      <c r="K190" s="31">
        <v>4023.4</v>
      </c>
      <c r="L190" s="31">
        <v>3982.55</v>
      </c>
      <c r="M190" s="31">
        <v>23.074490000000001</v>
      </c>
      <c r="N190" s="1"/>
      <c r="O190" s="1"/>
    </row>
    <row r="191" spans="1:15" ht="12.75" customHeight="1">
      <c r="A191" s="51">
        <v>186</v>
      </c>
      <c r="B191" s="53" t="s">
        <v>220</v>
      </c>
      <c r="C191" s="31">
        <v>1105</v>
      </c>
      <c r="D191" s="36">
        <v>1098.3333333333333</v>
      </c>
      <c r="E191" s="36">
        <v>1086.6666666666665</v>
      </c>
      <c r="F191" s="36">
        <v>1068.3333333333333</v>
      </c>
      <c r="G191" s="36">
        <v>1056.6666666666665</v>
      </c>
      <c r="H191" s="36">
        <v>1116.6666666666665</v>
      </c>
      <c r="I191" s="36">
        <v>1128.333333333333</v>
      </c>
      <c r="J191" s="36">
        <v>1146.6666666666665</v>
      </c>
      <c r="K191" s="31">
        <v>1110</v>
      </c>
      <c r="L191" s="31">
        <v>1080</v>
      </c>
      <c r="M191" s="31">
        <v>20.261890000000001</v>
      </c>
      <c r="N191" s="1"/>
      <c r="O191" s="1"/>
    </row>
    <row r="192" spans="1:15" ht="12.75" customHeight="1">
      <c r="A192" s="51">
        <v>187</v>
      </c>
      <c r="B192" s="53" t="s">
        <v>292</v>
      </c>
      <c r="C192" s="31">
        <v>7057.75</v>
      </c>
      <c r="D192" s="36">
        <v>7068.5666666666666</v>
      </c>
      <c r="E192" s="36">
        <v>7019.6333333333332</v>
      </c>
      <c r="F192" s="36">
        <v>6981.5166666666664</v>
      </c>
      <c r="G192" s="36">
        <v>6932.583333333333</v>
      </c>
      <c r="H192" s="36">
        <v>7106.6833333333334</v>
      </c>
      <c r="I192" s="36">
        <v>7155.6166666666659</v>
      </c>
      <c r="J192" s="36">
        <v>7193.7333333333336</v>
      </c>
      <c r="K192" s="31">
        <v>7117.5</v>
      </c>
      <c r="L192" s="31">
        <v>7030.45</v>
      </c>
      <c r="M192" s="31">
        <v>0.69081000000000004</v>
      </c>
      <c r="N192" s="1"/>
      <c r="O192" s="1"/>
    </row>
    <row r="193" spans="1:15" ht="12.75" customHeight="1">
      <c r="A193" s="51">
        <v>188</v>
      </c>
      <c r="B193" s="53" t="s">
        <v>496</v>
      </c>
      <c r="C193" s="31">
        <v>659.3</v>
      </c>
      <c r="D193" s="36">
        <v>664.16666666666663</v>
      </c>
      <c r="E193" s="36">
        <v>653.13333333333321</v>
      </c>
      <c r="F193" s="36">
        <v>646.96666666666658</v>
      </c>
      <c r="G193" s="36">
        <v>635.93333333333317</v>
      </c>
      <c r="H193" s="36">
        <v>670.33333333333326</v>
      </c>
      <c r="I193" s="36">
        <v>681.36666666666679</v>
      </c>
      <c r="J193" s="36">
        <v>687.5333333333333</v>
      </c>
      <c r="K193" s="31">
        <v>675.2</v>
      </c>
      <c r="L193" s="31">
        <v>658</v>
      </c>
      <c r="M193" s="31">
        <v>16.254529999999999</v>
      </c>
      <c r="N193" s="1"/>
      <c r="O193" s="1"/>
    </row>
    <row r="194" spans="1:15" ht="12.75" customHeight="1">
      <c r="A194" s="51">
        <v>189</v>
      </c>
      <c r="B194" s="53" t="s">
        <v>221</v>
      </c>
      <c r="C194" s="31">
        <v>981.3</v>
      </c>
      <c r="D194" s="36">
        <v>988.4666666666667</v>
      </c>
      <c r="E194" s="36">
        <v>971.93333333333339</v>
      </c>
      <c r="F194" s="36">
        <v>962.56666666666672</v>
      </c>
      <c r="G194" s="36">
        <v>946.03333333333342</v>
      </c>
      <c r="H194" s="36">
        <v>997.83333333333337</v>
      </c>
      <c r="I194" s="36">
        <v>1014.3666666666667</v>
      </c>
      <c r="J194" s="36">
        <v>1023.7333333333333</v>
      </c>
      <c r="K194" s="31">
        <v>1005</v>
      </c>
      <c r="L194" s="31">
        <v>979.1</v>
      </c>
      <c r="M194" s="31">
        <v>122.84132</v>
      </c>
      <c r="N194" s="1"/>
      <c r="O194" s="1"/>
    </row>
    <row r="195" spans="1:15" ht="12.75" customHeight="1">
      <c r="A195" s="51">
        <v>190</v>
      </c>
      <c r="B195" s="53" t="s">
        <v>222</v>
      </c>
      <c r="C195" s="31">
        <v>432.75</v>
      </c>
      <c r="D195" s="36">
        <v>432.58333333333331</v>
      </c>
      <c r="E195" s="36">
        <v>428.16666666666663</v>
      </c>
      <c r="F195" s="36">
        <v>423.58333333333331</v>
      </c>
      <c r="G195" s="36">
        <v>419.16666666666663</v>
      </c>
      <c r="H195" s="36">
        <v>437.16666666666663</v>
      </c>
      <c r="I195" s="36">
        <v>441.58333333333326</v>
      </c>
      <c r="J195" s="36">
        <v>446.16666666666663</v>
      </c>
      <c r="K195" s="31">
        <v>437</v>
      </c>
      <c r="L195" s="31">
        <v>428</v>
      </c>
      <c r="M195" s="31">
        <v>75.119399999999999</v>
      </c>
      <c r="N195" s="1"/>
      <c r="O195" s="1"/>
    </row>
    <row r="196" spans="1:15" ht="12.75" customHeight="1">
      <c r="A196" s="51">
        <v>191</v>
      </c>
      <c r="B196" s="53" t="s">
        <v>223</v>
      </c>
      <c r="C196" s="31">
        <v>174.54</v>
      </c>
      <c r="D196" s="36">
        <v>174.63</v>
      </c>
      <c r="E196" s="36">
        <v>173.51</v>
      </c>
      <c r="F196" s="36">
        <v>172.48</v>
      </c>
      <c r="G196" s="36">
        <v>171.35999999999999</v>
      </c>
      <c r="H196" s="36">
        <v>175.66</v>
      </c>
      <c r="I196" s="36">
        <v>176.78</v>
      </c>
      <c r="J196" s="36">
        <v>177.81</v>
      </c>
      <c r="K196" s="31">
        <v>175.75</v>
      </c>
      <c r="L196" s="31">
        <v>173.6</v>
      </c>
      <c r="M196" s="31">
        <v>333.59494999999998</v>
      </c>
      <c r="N196" s="1"/>
      <c r="O196" s="1"/>
    </row>
    <row r="197" spans="1:15" ht="12.75" customHeight="1">
      <c r="A197" s="51">
        <v>192</v>
      </c>
      <c r="B197" s="53" t="s">
        <v>225</v>
      </c>
      <c r="C197" s="31">
        <v>1472.15</v>
      </c>
      <c r="D197" s="36">
        <v>1480.05</v>
      </c>
      <c r="E197" s="36">
        <v>1462.1</v>
      </c>
      <c r="F197" s="36">
        <v>1452.05</v>
      </c>
      <c r="G197" s="36">
        <v>1434.1</v>
      </c>
      <c r="H197" s="36">
        <v>1490.1</v>
      </c>
      <c r="I197" s="36">
        <v>1508.0500000000002</v>
      </c>
      <c r="J197" s="36">
        <v>1518.1</v>
      </c>
      <c r="K197" s="31">
        <v>1498</v>
      </c>
      <c r="L197" s="31">
        <v>1470</v>
      </c>
      <c r="M197" s="31">
        <v>20.92643</v>
      </c>
      <c r="N197" s="1"/>
      <c r="O197" s="1"/>
    </row>
    <row r="198" spans="1:15" ht="12.75" customHeight="1">
      <c r="A198" s="51">
        <v>193</v>
      </c>
      <c r="B198" s="53" t="s">
        <v>203</v>
      </c>
      <c r="C198" s="31">
        <v>845.2</v>
      </c>
      <c r="D198" s="36">
        <v>851.04999999999984</v>
      </c>
      <c r="E198" s="36">
        <v>832.4499999999997</v>
      </c>
      <c r="F198" s="36">
        <v>819.69999999999982</v>
      </c>
      <c r="G198" s="36">
        <v>801.09999999999968</v>
      </c>
      <c r="H198" s="36">
        <v>863.79999999999973</v>
      </c>
      <c r="I198" s="36">
        <v>882.39999999999986</v>
      </c>
      <c r="J198" s="36">
        <v>895.14999999999975</v>
      </c>
      <c r="K198" s="31">
        <v>869.65</v>
      </c>
      <c r="L198" s="31">
        <v>838.3</v>
      </c>
      <c r="M198" s="31">
        <v>8.6898199999999992</v>
      </c>
      <c r="N198" s="1"/>
      <c r="O198" s="1"/>
    </row>
    <row r="199" spans="1:15" ht="12.75" customHeight="1">
      <c r="A199" s="51">
        <v>194</v>
      </c>
      <c r="B199" s="53" t="s">
        <v>226</v>
      </c>
      <c r="C199" s="31">
        <v>3399.65</v>
      </c>
      <c r="D199" s="36">
        <v>3411.65</v>
      </c>
      <c r="E199" s="36">
        <v>3373.3</v>
      </c>
      <c r="F199" s="36">
        <v>3346.9500000000003</v>
      </c>
      <c r="G199" s="36">
        <v>3308.6000000000004</v>
      </c>
      <c r="H199" s="36">
        <v>3438</v>
      </c>
      <c r="I199" s="36">
        <v>3476.3499999999995</v>
      </c>
      <c r="J199" s="36">
        <v>3502.7</v>
      </c>
      <c r="K199" s="31">
        <v>3450</v>
      </c>
      <c r="L199" s="31">
        <v>3385.3</v>
      </c>
      <c r="M199" s="31">
        <v>8.7894699999999997</v>
      </c>
      <c r="N199" s="1"/>
      <c r="O199" s="1"/>
    </row>
    <row r="200" spans="1:15" ht="12.75" customHeight="1">
      <c r="A200" s="51">
        <v>195</v>
      </c>
      <c r="B200" s="53" t="s">
        <v>227</v>
      </c>
      <c r="C200" s="31">
        <v>2819.65</v>
      </c>
      <c r="D200" s="36">
        <v>2813.9</v>
      </c>
      <c r="E200" s="36">
        <v>2790.8</v>
      </c>
      <c r="F200" s="36">
        <v>2761.9500000000003</v>
      </c>
      <c r="G200" s="36">
        <v>2738.8500000000004</v>
      </c>
      <c r="H200" s="36">
        <v>2842.75</v>
      </c>
      <c r="I200" s="36">
        <v>2865.8499999999995</v>
      </c>
      <c r="J200" s="36">
        <v>2894.7</v>
      </c>
      <c r="K200" s="31">
        <v>2837</v>
      </c>
      <c r="L200" s="31">
        <v>2785.05</v>
      </c>
      <c r="M200" s="31">
        <v>4.6891299999999996</v>
      </c>
      <c r="N200" s="1"/>
      <c r="O200" s="1"/>
    </row>
    <row r="201" spans="1:15" ht="12.75" customHeight="1">
      <c r="A201" s="51">
        <v>196</v>
      </c>
      <c r="B201" s="53" t="s">
        <v>294</v>
      </c>
      <c r="C201" s="31">
        <v>1473.95</v>
      </c>
      <c r="D201" s="36">
        <v>1470.3333333333333</v>
      </c>
      <c r="E201" s="36">
        <v>1458.6166666666666</v>
      </c>
      <c r="F201" s="36">
        <v>1443.2833333333333</v>
      </c>
      <c r="G201" s="36">
        <v>1431.5666666666666</v>
      </c>
      <c r="H201" s="36">
        <v>1485.6666666666665</v>
      </c>
      <c r="I201" s="36">
        <v>1497.3833333333332</v>
      </c>
      <c r="J201" s="36">
        <v>1512.7166666666665</v>
      </c>
      <c r="K201" s="31">
        <v>1482.05</v>
      </c>
      <c r="L201" s="31">
        <v>1455</v>
      </c>
      <c r="M201" s="31">
        <v>2.0386799999999998</v>
      </c>
      <c r="N201" s="1"/>
      <c r="O201" s="1"/>
    </row>
    <row r="202" spans="1:15" ht="12.75" customHeight="1">
      <c r="A202" s="51">
        <v>197</v>
      </c>
      <c r="B202" s="53" t="s">
        <v>228</v>
      </c>
      <c r="C202" s="31">
        <v>5535.9</v>
      </c>
      <c r="D202" s="36">
        <v>5521.4833333333336</v>
      </c>
      <c r="E202" s="36">
        <v>5474.416666666667</v>
      </c>
      <c r="F202" s="36">
        <v>5412.9333333333334</v>
      </c>
      <c r="G202" s="36">
        <v>5365.8666666666668</v>
      </c>
      <c r="H202" s="36">
        <v>5582.9666666666672</v>
      </c>
      <c r="I202" s="36">
        <v>5630.0333333333328</v>
      </c>
      <c r="J202" s="36">
        <v>5691.5166666666673</v>
      </c>
      <c r="K202" s="31">
        <v>5568.55</v>
      </c>
      <c r="L202" s="31">
        <v>5460</v>
      </c>
      <c r="M202" s="31">
        <v>4.2809799999999996</v>
      </c>
      <c r="N202" s="1"/>
      <c r="O202" s="1"/>
    </row>
    <row r="203" spans="1:15" ht="12.75" customHeight="1">
      <c r="A203" s="51">
        <v>198</v>
      </c>
      <c r="B203" s="53" t="s">
        <v>296</v>
      </c>
      <c r="C203" s="31">
        <v>4114.25</v>
      </c>
      <c r="D203" s="36">
        <v>4147.333333333333</v>
      </c>
      <c r="E203" s="36">
        <v>4054.0666666666657</v>
      </c>
      <c r="F203" s="36">
        <v>3993.8833333333328</v>
      </c>
      <c r="G203" s="36">
        <v>3900.6166666666654</v>
      </c>
      <c r="H203" s="36">
        <v>4207.5166666666664</v>
      </c>
      <c r="I203" s="36">
        <v>4300.7833333333347</v>
      </c>
      <c r="J203" s="36">
        <v>4360.9666666666662</v>
      </c>
      <c r="K203" s="31">
        <v>4240.6000000000004</v>
      </c>
      <c r="L203" s="31">
        <v>4087.15</v>
      </c>
      <c r="M203" s="31">
        <v>1.95465</v>
      </c>
      <c r="N203" s="1"/>
      <c r="O203" s="1"/>
    </row>
    <row r="204" spans="1:15" ht="12.75" customHeight="1">
      <c r="A204" s="51">
        <v>199</v>
      </c>
      <c r="B204" s="53" t="s">
        <v>232</v>
      </c>
      <c r="C204" s="31">
        <v>566.65</v>
      </c>
      <c r="D204" s="36">
        <v>569.61666666666667</v>
      </c>
      <c r="E204" s="36">
        <v>558.93333333333339</v>
      </c>
      <c r="F204" s="36">
        <v>551.2166666666667</v>
      </c>
      <c r="G204" s="36">
        <v>540.53333333333342</v>
      </c>
      <c r="H204" s="36">
        <v>577.33333333333337</v>
      </c>
      <c r="I204" s="36">
        <v>588.01666666666654</v>
      </c>
      <c r="J204" s="36">
        <v>595.73333333333335</v>
      </c>
      <c r="K204" s="31">
        <v>580.29999999999995</v>
      </c>
      <c r="L204" s="31">
        <v>561.9</v>
      </c>
      <c r="M204" s="31">
        <v>27.812010000000001</v>
      </c>
      <c r="N204" s="1"/>
      <c r="O204" s="1"/>
    </row>
    <row r="205" spans="1:15" ht="12.75" customHeight="1">
      <c r="A205" s="51">
        <v>200</v>
      </c>
      <c r="B205" s="53" t="s">
        <v>231</v>
      </c>
      <c r="C205" s="31">
        <v>11853.95</v>
      </c>
      <c r="D205" s="36">
        <v>11910.65</v>
      </c>
      <c r="E205" s="36">
        <v>11743.3</v>
      </c>
      <c r="F205" s="36">
        <v>11632.65</v>
      </c>
      <c r="G205" s="36">
        <v>11465.3</v>
      </c>
      <c r="H205" s="36">
        <v>12021.3</v>
      </c>
      <c r="I205" s="36">
        <v>12188.650000000001</v>
      </c>
      <c r="J205" s="36">
        <v>12299.3</v>
      </c>
      <c r="K205" s="31">
        <v>12078</v>
      </c>
      <c r="L205" s="31">
        <v>11800</v>
      </c>
      <c r="M205" s="31">
        <v>4.22173</v>
      </c>
      <c r="N205" s="1"/>
      <c r="O205" s="1"/>
    </row>
    <row r="206" spans="1:15" ht="12.75" customHeight="1">
      <c r="A206" s="51">
        <v>201</v>
      </c>
      <c r="B206" s="53" t="s">
        <v>297</v>
      </c>
      <c r="C206" s="31">
        <v>134.11000000000001</v>
      </c>
      <c r="D206" s="36">
        <v>134.85333333333332</v>
      </c>
      <c r="E206" s="36">
        <v>132.75666666666666</v>
      </c>
      <c r="F206" s="36">
        <v>131.40333333333334</v>
      </c>
      <c r="G206" s="36">
        <v>129.30666666666667</v>
      </c>
      <c r="H206" s="36">
        <v>136.20666666666665</v>
      </c>
      <c r="I206" s="36">
        <v>138.30333333333328</v>
      </c>
      <c r="J206" s="36">
        <v>139.65666666666664</v>
      </c>
      <c r="K206" s="31">
        <v>136.94999999999999</v>
      </c>
      <c r="L206" s="31">
        <v>133.5</v>
      </c>
      <c r="M206" s="31">
        <v>138.62976</v>
      </c>
      <c r="N206" s="1"/>
      <c r="O206" s="1"/>
    </row>
    <row r="207" spans="1:15" ht="12.75" customHeight="1">
      <c r="A207" s="51">
        <v>202</v>
      </c>
      <c r="B207" s="53" t="s">
        <v>230</v>
      </c>
      <c r="C207" s="31">
        <v>2031.5</v>
      </c>
      <c r="D207" s="36">
        <v>2025.6000000000001</v>
      </c>
      <c r="E207" s="36">
        <v>2007.2000000000003</v>
      </c>
      <c r="F207" s="36">
        <v>1982.9</v>
      </c>
      <c r="G207" s="36">
        <v>1964.5000000000002</v>
      </c>
      <c r="H207" s="36">
        <v>2049.9000000000005</v>
      </c>
      <c r="I207" s="36">
        <v>2068.3000000000002</v>
      </c>
      <c r="J207" s="36">
        <v>2092.6000000000004</v>
      </c>
      <c r="K207" s="31">
        <v>2044</v>
      </c>
      <c r="L207" s="31">
        <v>2001.3</v>
      </c>
      <c r="M207" s="31">
        <v>1.92997</v>
      </c>
      <c r="N207" s="1"/>
      <c r="O207" s="1"/>
    </row>
    <row r="208" spans="1:15" ht="12.75" customHeight="1">
      <c r="A208" s="51">
        <v>203</v>
      </c>
      <c r="B208" s="53" t="s">
        <v>896</v>
      </c>
      <c r="C208" s="31">
        <v>1274.95</v>
      </c>
      <c r="D208" s="36">
        <v>1276.9666666666665</v>
      </c>
      <c r="E208" s="36">
        <v>1261.9333333333329</v>
      </c>
      <c r="F208" s="36">
        <v>1248.9166666666665</v>
      </c>
      <c r="G208" s="36">
        <v>1233.883333333333</v>
      </c>
      <c r="H208" s="36">
        <v>1289.9833333333329</v>
      </c>
      <c r="I208" s="36">
        <v>1305.0166666666662</v>
      </c>
      <c r="J208" s="36">
        <v>1318.0333333333328</v>
      </c>
      <c r="K208" s="31">
        <v>1292</v>
      </c>
      <c r="L208" s="31">
        <v>1263.95</v>
      </c>
      <c r="M208" s="31">
        <v>7.4920600000000004</v>
      </c>
      <c r="N208" s="1"/>
      <c r="O208" s="1"/>
    </row>
    <row r="209" spans="1:15" ht="12.75" customHeight="1">
      <c r="A209" s="51">
        <v>204</v>
      </c>
      <c r="B209" s="53" t="s">
        <v>298</v>
      </c>
      <c r="C209" s="31">
        <v>1577.15</v>
      </c>
      <c r="D209" s="36">
        <v>1586.7</v>
      </c>
      <c r="E209" s="36">
        <v>1565.45</v>
      </c>
      <c r="F209" s="36">
        <v>1553.75</v>
      </c>
      <c r="G209" s="36">
        <v>1532.5</v>
      </c>
      <c r="H209" s="36">
        <v>1598.4</v>
      </c>
      <c r="I209" s="36">
        <v>1619.65</v>
      </c>
      <c r="J209" s="36">
        <v>1631.3500000000001</v>
      </c>
      <c r="K209" s="31">
        <v>1607.95</v>
      </c>
      <c r="L209" s="31">
        <v>1575</v>
      </c>
      <c r="M209" s="31">
        <v>16.281500000000001</v>
      </c>
      <c r="N209" s="1"/>
      <c r="O209" s="1"/>
    </row>
    <row r="210" spans="1:15" ht="12.75" customHeight="1">
      <c r="A210" s="51">
        <v>205</v>
      </c>
      <c r="B210" s="53" t="s">
        <v>233</v>
      </c>
      <c r="C210" s="31">
        <v>457.85</v>
      </c>
      <c r="D210" s="36">
        <v>461.98333333333335</v>
      </c>
      <c r="E210" s="36">
        <v>450.86666666666667</v>
      </c>
      <c r="F210" s="36">
        <v>443.88333333333333</v>
      </c>
      <c r="G210" s="36">
        <v>432.76666666666665</v>
      </c>
      <c r="H210" s="36">
        <v>468.9666666666667</v>
      </c>
      <c r="I210" s="36">
        <v>480.08333333333337</v>
      </c>
      <c r="J210" s="36">
        <v>487.06666666666672</v>
      </c>
      <c r="K210" s="31">
        <v>473.1</v>
      </c>
      <c r="L210" s="31">
        <v>455</v>
      </c>
      <c r="M210" s="31">
        <v>110.50920000000001</v>
      </c>
      <c r="N210" s="1"/>
      <c r="O210" s="1"/>
    </row>
    <row r="211" spans="1:15" ht="12.75" customHeight="1">
      <c r="A211" s="51">
        <v>206</v>
      </c>
      <c r="B211" s="53" t="s">
        <v>138</v>
      </c>
      <c r="C211" s="31">
        <v>17.02</v>
      </c>
      <c r="D211" s="36">
        <v>17.243333333333332</v>
      </c>
      <c r="E211" s="36">
        <v>16.736666666666665</v>
      </c>
      <c r="F211" s="36">
        <v>16.453333333333333</v>
      </c>
      <c r="G211" s="36">
        <v>15.946666666666665</v>
      </c>
      <c r="H211" s="36">
        <v>17.526666666666664</v>
      </c>
      <c r="I211" s="36">
        <v>18.033333333333331</v>
      </c>
      <c r="J211" s="36">
        <v>18.316666666666663</v>
      </c>
      <c r="K211" s="31">
        <v>17.75</v>
      </c>
      <c r="L211" s="31">
        <v>16.96</v>
      </c>
      <c r="M211" s="31">
        <v>8267.9263499999997</v>
      </c>
      <c r="N211" s="1"/>
      <c r="O211" s="1"/>
    </row>
    <row r="212" spans="1:15" ht="12.75" customHeight="1">
      <c r="A212" s="51">
        <v>207</v>
      </c>
      <c r="B212" s="53" t="s">
        <v>234</v>
      </c>
      <c r="C212" s="31">
        <v>1450.05</v>
      </c>
      <c r="D212" s="36">
        <v>1440.8500000000001</v>
      </c>
      <c r="E212" s="36">
        <v>1425.7000000000003</v>
      </c>
      <c r="F212" s="36">
        <v>1401.3500000000001</v>
      </c>
      <c r="G212" s="36">
        <v>1386.2000000000003</v>
      </c>
      <c r="H212" s="36">
        <v>1465.2000000000003</v>
      </c>
      <c r="I212" s="36">
        <v>1480.3500000000004</v>
      </c>
      <c r="J212" s="36">
        <v>1504.7000000000003</v>
      </c>
      <c r="K212" s="31">
        <v>1456</v>
      </c>
      <c r="L212" s="31">
        <v>1416.5</v>
      </c>
      <c r="M212" s="31">
        <v>12.558669999999999</v>
      </c>
      <c r="N212" s="1"/>
      <c r="O212" s="1"/>
    </row>
    <row r="213" spans="1:15" ht="12.75" customHeight="1">
      <c r="A213" s="51">
        <v>208</v>
      </c>
      <c r="B213" s="53" t="s">
        <v>235</v>
      </c>
      <c r="C213" s="31">
        <v>538.20000000000005</v>
      </c>
      <c r="D213" s="36">
        <v>537.16666666666663</v>
      </c>
      <c r="E213" s="36">
        <v>529.33333333333326</v>
      </c>
      <c r="F213" s="36">
        <v>520.46666666666658</v>
      </c>
      <c r="G213" s="36">
        <v>512.63333333333321</v>
      </c>
      <c r="H213" s="36">
        <v>546.0333333333333</v>
      </c>
      <c r="I213" s="36">
        <v>553.86666666666656</v>
      </c>
      <c r="J213" s="36">
        <v>562.73333333333335</v>
      </c>
      <c r="K213" s="31">
        <v>545</v>
      </c>
      <c r="L213" s="31">
        <v>528.29999999999995</v>
      </c>
      <c r="M213" s="31">
        <v>181.38484</v>
      </c>
      <c r="N213" s="1"/>
      <c r="O213" s="1"/>
    </row>
    <row r="214" spans="1:15" ht="12.75" customHeight="1">
      <c r="A214" s="51">
        <v>209</v>
      </c>
      <c r="B214" s="53" t="s">
        <v>300</v>
      </c>
      <c r="C214" s="31">
        <v>23.85</v>
      </c>
      <c r="D214" s="36">
        <v>24.043333333333333</v>
      </c>
      <c r="E214" s="36">
        <v>23.606666666666666</v>
      </c>
      <c r="F214" s="36">
        <v>23.363333333333333</v>
      </c>
      <c r="G214" s="36">
        <v>22.926666666666666</v>
      </c>
      <c r="H214" s="36">
        <v>24.286666666666665</v>
      </c>
      <c r="I214" s="36">
        <v>24.723333333333333</v>
      </c>
      <c r="J214" s="36">
        <v>24.966666666666665</v>
      </c>
      <c r="K214" s="31">
        <v>24.48</v>
      </c>
      <c r="L214" s="31">
        <v>23.8</v>
      </c>
      <c r="M214" s="31">
        <v>1471.88768</v>
      </c>
      <c r="N214" s="1"/>
      <c r="O214" s="1"/>
    </row>
    <row r="215" spans="1:15" ht="12.75" customHeight="1">
      <c r="A215" s="51">
        <v>210</v>
      </c>
      <c r="B215" s="53" t="s">
        <v>236</v>
      </c>
      <c r="C215" s="31">
        <v>153.19999999999999</v>
      </c>
      <c r="D215" s="36">
        <v>154.06666666666669</v>
      </c>
      <c r="E215" s="36">
        <v>151.84333333333339</v>
      </c>
      <c r="F215" s="36">
        <v>150.48666666666671</v>
      </c>
      <c r="G215" s="36">
        <v>148.26333333333341</v>
      </c>
      <c r="H215" s="36">
        <v>155.42333333333337</v>
      </c>
      <c r="I215" s="36">
        <v>157.64666666666668</v>
      </c>
      <c r="J215" s="36">
        <v>159.00333333333336</v>
      </c>
      <c r="K215" s="31">
        <v>156.29</v>
      </c>
      <c r="L215" s="31">
        <v>152.71</v>
      </c>
      <c r="M215" s="31">
        <v>98.465649999999997</v>
      </c>
      <c r="N215" s="1"/>
      <c r="O215" s="1"/>
    </row>
    <row r="216" spans="1:15" ht="12.75" customHeight="1">
      <c r="A216" s="51">
        <v>211</v>
      </c>
      <c r="B216" s="53" t="s">
        <v>301</v>
      </c>
      <c r="C216" s="31">
        <v>209.09</v>
      </c>
      <c r="D216" s="36">
        <v>207.06000000000003</v>
      </c>
      <c r="E216" s="36">
        <v>204.28000000000006</v>
      </c>
      <c r="F216" s="36">
        <v>199.47000000000003</v>
      </c>
      <c r="G216" s="36">
        <v>196.69000000000005</v>
      </c>
      <c r="H216" s="36">
        <v>211.87000000000006</v>
      </c>
      <c r="I216" s="36">
        <v>214.65000000000003</v>
      </c>
      <c r="J216" s="36">
        <v>219.46000000000006</v>
      </c>
      <c r="K216" s="31">
        <v>209.84</v>
      </c>
      <c r="L216" s="31">
        <v>202.25</v>
      </c>
      <c r="M216" s="31">
        <v>656.98266000000001</v>
      </c>
      <c r="N216" s="1"/>
      <c r="O216" s="1"/>
    </row>
    <row r="217" spans="1:15" ht="12.75" customHeight="1">
      <c r="A217" s="51">
        <v>212</v>
      </c>
      <c r="B217" s="53" t="s">
        <v>237</v>
      </c>
      <c r="C217" s="31">
        <v>1074.5999999999999</v>
      </c>
      <c r="D217" s="36">
        <v>1071.2</v>
      </c>
      <c r="E217" s="36">
        <v>1062.4000000000001</v>
      </c>
      <c r="F217" s="36">
        <v>1050.2</v>
      </c>
      <c r="G217" s="36">
        <v>1041.4000000000001</v>
      </c>
      <c r="H217" s="36">
        <v>1083.4000000000001</v>
      </c>
      <c r="I217" s="36">
        <v>1092.1999999999998</v>
      </c>
      <c r="J217" s="36">
        <v>1104.4000000000001</v>
      </c>
      <c r="K217" s="31">
        <v>1080</v>
      </c>
      <c r="L217" s="31">
        <v>1059</v>
      </c>
      <c r="M217" s="31">
        <v>11.618779999999999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302</v>
      </c>
      <c r="N220" s="1"/>
      <c r="O220" s="1"/>
    </row>
    <row r="221" spans="1:15" ht="12.75" customHeight="1">
      <c r="A221" s="58" t="s">
        <v>303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304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238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239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240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241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242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243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244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245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246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247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248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249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250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251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252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37"/>
      <c r="B1" s="338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305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45476</v>
      </c>
      <c r="L6" s="1"/>
      <c r="M6" s="1"/>
      <c r="N6" s="1"/>
      <c r="O6" s="1"/>
    </row>
    <row r="7" spans="1:15" ht="12.75" customHeight="1">
      <c r="B7" s="1"/>
      <c r="C7" s="1" t="s">
        <v>306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1" t="s">
        <v>16</v>
      </c>
      <c r="B9" s="333" t="s">
        <v>18</v>
      </c>
      <c r="C9" s="336" t="s">
        <v>20</v>
      </c>
      <c r="D9" s="336" t="s">
        <v>21</v>
      </c>
      <c r="E9" s="328" t="s">
        <v>22</v>
      </c>
      <c r="F9" s="329"/>
      <c r="G9" s="330"/>
      <c r="H9" s="328" t="s">
        <v>23</v>
      </c>
      <c r="I9" s="329"/>
      <c r="J9" s="330"/>
      <c r="K9" s="26"/>
      <c r="L9" s="27"/>
      <c r="M9" s="48"/>
      <c r="N9" s="1"/>
      <c r="O9" s="1"/>
    </row>
    <row r="10" spans="1:15" ht="42.75" customHeight="1">
      <c r="A10" s="332"/>
      <c r="B10" s="335"/>
      <c r="C10" s="335"/>
      <c r="D10" s="33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253</v>
      </c>
      <c r="N10" s="1"/>
      <c r="O10" s="1"/>
    </row>
    <row r="11" spans="1:15" ht="12" customHeight="1">
      <c r="A11" s="33">
        <v>1</v>
      </c>
      <c r="B11" s="53" t="s">
        <v>307</v>
      </c>
      <c r="C11" s="31">
        <v>952.65</v>
      </c>
      <c r="D11" s="36">
        <v>962.69999999999993</v>
      </c>
      <c r="E11" s="36">
        <v>937.44999999999982</v>
      </c>
      <c r="F11" s="36">
        <v>922.24999999999989</v>
      </c>
      <c r="G11" s="36">
        <v>896.99999999999977</v>
      </c>
      <c r="H11" s="36">
        <v>977.89999999999986</v>
      </c>
      <c r="I11" s="36">
        <v>1003.1500000000001</v>
      </c>
      <c r="J11" s="36">
        <v>1018.3499999999999</v>
      </c>
      <c r="K11" s="31">
        <v>987.95</v>
      </c>
      <c r="L11" s="31">
        <v>947.5</v>
      </c>
      <c r="M11" s="31">
        <v>3.7722199999999999</v>
      </c>
      <c r="N11" s="1"/>
      <c r="O11" s="1"/>
    </row>
    <row r="12" spans="1:15" ht="12" customHeight="1">
      <c r="A12" s="33">
        <v>2</v>
      </c>
      <c r="B12" s="53" t="s">
        <v>308</v>
      </c>
      <c r="C12" s="31">
        <v>38908.699999999997</v>
      </c>
      <c r="D12" s="36">
        <v>39240.400000000001</v>
      </c>
      <c r="E12" s="36">
        <v>37624.300000000003</v>
      </c>
      <c r="F12" s="36">
        <v>36339.9</v>
      </c>
      <c r="G12" s="36">
        <v>34723.800000000003</v>
      </c>
      <c r="H12" s="36">
        <v>40524.800000000003</v>
      </c>
      <c r="I12" s="36">
        <v>42140.899999999994</v>
      </c>
      <c r="J12" s="36">
        <v>43425.3</v>
      </c>
      <c r="K12" s="31">
        <v>40856.5</v>
      </c>
      <c r="L12" s="31">
        <v>37956</v>
      </c>
      <c r="M12" s="31">
        <v>0.34347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8514.2000000000007</v>
      </c>
      <c r="D13" s="36">
        <v>8532.75</v>
      </c>
      <c r="E13" s="36">
        <v>8395.5</v>
      </c>
      <c r="F13" s="36">
        <v>8276.7999999999993</v>
      </c>
      <c r="G13" s="36">
        <v>8139.5499999999993</v>
      </c>
      <c r="H13" s="36">
        <v>8651.4500000000007</v>
      </c>
      <c r="I13" s="36">
        <v>8788.7000000000007</v>
      </c>
      <c r="J13" s="36">
        <v>8907.4000000000015</v>
      </c>
      <c r="K13" s="31">
        <v>8670</v>
      </c>
      <c r="L13" s="31">
        <v>8414.0499999999993</v>
      </c>
      <c r="M13" s="31">
        <v>2.4007399999999999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2772.25</v>
      </c>
      <c r="D14" s="36">
        <v>2778.85</v>
      </c>
      <c r="E14" s="36">
        <v>2713.7</v>
      </c>
      <c r="F14" s="36">
        <v>2655.15</v>
      </c>
      <c r="G14" s="36">
        <v>2590</v>
      </c>
      <c r="H14" s="36">
        <v>2837.3999999999996</v>
      </c>
      <c r="I14" s="36">
        <v>2902.55</v>
      </c>
      <c r="J14" s="36">
        <v>2961.0999999999995</v>
      </c>
      <c r="K14" s="31">
        <v>2844</v>
      </c>
      <c r="L14" s="31">
        <v>2720.3</v>
      </c>
      <c r="M14" s="31">
        <v>14.873939999999999</v>
      </c>
      <c r="N14" s="1"/>
      <c r="O14" s="1"/>
    </row>
    <row r="15" spans="1:15" ht="12" customHeight="1">
      <c r="A15" s="33">
        <v>5</v>
      </c>
      <c r="B15" s="53" t="s">
        <v>309</v>
      </c>
      <c r="C15" s="31">
        <v>4215.5</v>
      </c>
      <c r="D15" s="36">
        <v>4227.7</v>
      </c>
      <c r="E15" s="36">
        <v>4175.3999999999996</v>
      </c>
      <c r="F15" s="36">
        <v>4135.3</v>
      </c>
      <c r="G15" s="36">
        <v>4083</v>
      </c>
      <c r="H15" s="36">
        <v>4267.7999999999993</v>
      </c>
      <c r="I15" s="36">
        <v>4320.1000000000004</v>
      </c>
      <c r="J15" s="36">
        <v>4360.1999999999989</v>
      </c>
      <c r="K15" s="31">
        <v>4280</v>
      </c>
      <c r="L15" s="31">
        <v>4187.6000000000004</v>
      </c>
      <c r="M15" s="31">
        <v>0.29715000000000003</v>
      </c>
      <c r="N15" s="1"/>
      <c r="O15" s="1"/>
    </row>
    <row r="16" spans="1:15" ht="12" customHeight="1">
      <c r="A16" s="33">
        <v>6</v>
      </c>
      <c r="B16" s="53" t="s">
        <v>310</v>
      </c>
      <c r="C16" s="31">
        <v>1593.7</v>
      </c>
      <c r="D16" s="36">
        <v>1609.2666666666664</v>
      </c>
      <c r="E16" s="36">
        <v>1564.5333333333328</v>
      </c>
      <c r="F16" s="36">
        <v>1535.3666666666663</v>
      </c>
      <c r="G16" s="36">
        <v>1490.6333333333328</v>
      </c>
      <c r="H16" s="36">
        <v>1638.4333333333329</v>
      </c>
      <c r="I16" s="36">
        <v>1683.1666666666665</v>
      </c>
      <c r="J16" s="36">
        <v>1712.333333333333</v>
      </c>
      <c r="K16" s="31">
        <v>1654</v>
      </c>
      <c r="L16" s="31">
        <v>1580.1</v>
      </c>
      <c r="M16" s="31">
        <v>4.0323700000000002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673.3</v>
      </c>
      <c r="D17" s="36">
        <v>673.69999999999993</v>
      </c>
      <c r="E17" s="36">
        <v>667.84999999999991</v>
      </c>
      <c r="F17" s="36">
        <v>662.4</v>
      </c>
      <c r="G17" s="36">
        <v>656.55</v>
      </c>
      <c r="H17" s="36">
        <v>679.14999999999986</v>
      </c>
      <c r="I17" s="36">
        <v>685</v>
      </c>
      <c r="J17" s="36">
        <v>690.44999999999982</v>
      </c>
      <c r="K17" s="31">
        <v>679.55</v>
      </c>
      <c r="L17" s="31">
        <v>668.25</v>
      </c>
      <c r="M17" s="31">
        <v>13.274979999999999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711</v>
      </c>
      <c r="D18" s="36">
        <v>712.58333333333337</v>
      </c>
      <c r="E18" s="36">
        <v>702.51666666666677</v>
      </c>
      <c r="F18" s="36">
        <v>694.03333333333342</v>
      </c>
      <c r="G18" s="36">
        <v>683.96666666666681</v>
      </c>
      <c r="H18" s="36">
        <v>721.06666666666672</v>
      </c>
      <c r="I18" s="36">
        <v>731.13333333333333</v>
      </c>
      <c r="J18" s="36">
        <v>739.61666666666667</v>
      </c>
      <c r="K18" s="31">
        <v>722.65</v>
      </c>
      <c r="L18" s="31">
        <v>704.1</v>
      </c>
      <c r="M18" s="31">
        <v>26.14716</v>
      </c>
      <c r="N18" s="1"/>
      <c r="O18" s="1"/>
    </row>
    <row r="19" spans="1:15" ht="12" customHeight="1">
      <c r="A19" s="33">
        <v>9</v>
      </c>
      <c r="B19" s="53" t="s">
        <v>311</v>
      </c>
      <c r="C19" s="31">
        <v>1859.55</v>
      </c>
      <c r="D19" s="36">
        <v>1875.55</v>
      </c>
      <c r="E19" s="36">
        <v>1834.1</v>
      </c>
      <c r="F19" s="36">
        <v>1808.6499999999999</v>
      </c>
      <c r="G19" s="36">
        <v>1767.1999999999998</v>
      </c>
      <c r="H19" s="36">
        <v>1901</v>
      </c>
      <c r="I19" s="36">
        <v>1942.4500000000003</v>
      </c>
      <c r="J19" s="36">
        <v>1967.9</v>
      </c>
      <c r="K19" s="31">
        <v>1917</v>
      </c>
      <c r="L19" s="31">
        <v>1850.1</v>
      </c>
      <c r="M19" s="31">
        <v>2.2754799999999999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27614.9</v>
      </c>
      <c r="D20" s="36">
        <v>27758.616666666669</v>
      </c>
      <c r="E20" s="36">
        <v>27418.233333333337</v>
      </c>
      <c r="F20" s="36">
        <v>27221.566666666669</v>
      </c>
      <c r="G20" s="36">
        <v>26881.183333333338</v>
      </c>
      <c r="H20" s="36">
        <v>27955.283333333336</v>
      </c>
      <c r="I20" s="36">
        <v>28295.666666666668</v>
      </c>
      <c r="J20" s="36">
        <v>28492.333333333336</v>
      </c>
      <c r="K20" s="31">
        <v>28099</v>
      </c>
      <c r="L20" s="31">
        <v>27561.95</v>
      </c>
      <c r="M20" s="31">
        <v>0.19614999999999999</v>
      </c>
      <c r="N20" s="1"/>
      <c r="O20" s="1"/>
    </row>
    <row r="21" spans="1:15" ht="12" customHeight="1">
      <c r="A21" s="33">
        <v>11</v>
      </c>
      <c r="B21" s="53" t="s">
        <v>782</v>
      </c>
      <c r="C21" s="31">
        <v>1486.95</v>
      </c>
      <c r="D21" s="36">
        <v>1482.1166666666668</v>
      </c>
      <c r="E21" s="36">
        <v>1465.3333333333335</v>
      </c>
      <c r="F21" s="36">
        <v>1443.7166666666667</v>
      </c>
      <c r="G21" s="36">
        <v>1426.9333333333334</v>
      </c>
      <c r="H21" s="36">
        <v>1503.7333333333336</v>
      </c>
      <c r="I21" s="36">
        <v>1520.5166666666669</v>
      </c>
      <c r="J21" s="36">
        <v>1542.1333333333337</v>
      </c>
      <c r="K21" s="31">
        <v>1498.9</v>
      </c>
      <c r="L21" s="31">
        <v>1460.5</v>
      </c>
      <c r="M21" s="31">
        <v>3.19156</v>
      </c>
      <c r="N21" s="1"/>
      <c r="O21" s="1"/>
    </row>
    <row r="22" spans="1:15" ht="12" customHeight="1">
      <c r="A22" s="33">
        <v>12</v>
      </c>
      <c r="B22" s="53" t="s">
        <v>826</v>
      </c>
      <c r="C22" s="31">
        <v>1024.75</v>
      </c>
      <c r="D22" s="36">
        <v>1029.5</v>
      </c>
      <c r="E22" s="36">
        <v>995.65000000000009</v>
      </c>
      <c r="F22" s="36">
        <v>966.55000000000007</v>
      </c>
      <c r="G22" s="36">
        <v>932.70000000000016</v>
      </c>
      <c r="H22" s="36">
        <v>1058.5999999999999</v>
      </c>
      <c r="I22" s="36">
        <v>1092.4499999999998</v>
      </c>
      <c r="J22" s="36">
        <v>1121.55</v>
      </c>
      <c r="K22" s="31">
        <v>1063.3499999999999</v>
      </c>
      <c r="L22" s="31">
        <v>1000.4</v>
      </c>
      <c r="M22" s="31">
        <v>27.38036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3153.2</v>
      </c>
      <c r="D23" s="36">
        <v>3164.0166666666664</v>
      </c>
      <c r="E23" s="36">
        <v>3120.2333333333327</v>
      </c>
      <c r="F23" s="36">
        <v>3087.2666666666664</v>
      </c>
      <c r="G23" s="36">
        <v>3043.4833333333327</v>
      </c>
      <c r="H23" s="36">
        <v>3196.9833333333327</v>
      </c>
      <c r="I23" s="36">
        <v>3240.7666666666664</v>
      </c>
      <c r="J23" s="36">
        <v>3273.7333333333327</v>
      </c>
      <c r="K23" s="31">
        <v>3207.8</v>
      </c>
      <c r="L23" s="31">
        <v>3131.05</v>
      </c>
      <c r="M23" s="31">
        <v>14.908440000000001</v>
      </c>
      <c r="N23" s="1"/>
      <c r="O23" s="1"/>
    </row>
    <row r="24" spans="1:15" ht="12.75" customHeight="1">
      <c r="A24" s="33">
        <v>14</v>
      </c>
      <c r="B24" s="53" t="s">
        <v>261</v>
      </c>
      <c r="C24" s="31">
        <v>1774.15</v>
      </c>
      <c r="D24" s="36">
        <v>1787.3499999999997</v>
      </c>
      <c r="E24" s="36">
        <v>1755.8999999999994</v>
      </c>
      <c r="F24" s="36">
        <v>1737.6499999999996</v>
      </c>
      <c r="G24" s="36">
        <v>1706.1999999999994</v>
      </c>
      <c r="H24" s="36">
        <v>1805.5999999999995</v>
      </c>
      <c r="I24" s="36">
        <v>1837.0499999999997</v>
      </c>
      <c r="J24" s="36">
        <v>1855.2999999999995</v>
      </c>
      <c r="K24" s="31">
        <v>1818.8</v>
      </c>
      <c r="L24" s="31">
        <v>1769.1</v>
      </c>
      <c r="M24" s="31">
        <v>6.8305400000000001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1474.85</v>
      </c>
      <c r="D25" s="36">
        <v>1473.1666666666667</v>
      </c>
      <c r="E25" s="36">
        <v>1456.7333333333336</v>
      </c>
      <c r="F25" s="36">
        <v>1438.6166666666668</v>
      </c>
      <c r="G25" s="36">
        <v>1422.1833333333336</v>
      </c>
      <c r="H25" s="36">
        <v>1491.2833333333335</v>
      </c>
      <c r="I25" s="36">
        <v>1507.7166666666665</v>
      </c>
      <c r="J25" s="36">
        <v>1525.8333333333335</v>
      </c>
      <c r="K25" s="31">
        <v>1489.6</v>
      </c>
      <c r="L25" s="31">
        <v>1455.05</v>
      </c>
      <c r="M25" s="31">
        <v>53.68562</v>
      </c>
      <c r="N25" s="1"/>
      <c r="O25" s="1"/>
    </row>
    <row r="26" spans="1:15" ht="12.75" customHeight="1">
      <c r="A26" s="33">
        <v>16</v>
      </c>
      <c r="B26" s="53" t="s">
        <v>789</v>
      </c>
      <c r="C26" s="31">
        <v>710.6</v>
      </c>
      <c r="D26" s="36">
        <v>717.26666666666677</v>
      </c>
      <c r="E26" s="36">
        <v>701.53333333333353</v>
      </c>
      <c r="F26" s="36">
        <v>692.46666666666681</v>
      </c>
      <c r="G26" s="36">
        <v>676.73333333333358</v>
      </c>
      <c r="H26" s="36">
        <v>726.33333333333348</v>
      </c>
      <c r="I26" s="36">
        <v>742.06666666666683</v>
      </c>
      <c r="J26" s="36">
        <v>751.13333333333344</v>
      </c>
      <c r="K26" s="31">
        <v>733</v>
      </c>
      <c r="L26" s="31">
        <v>708.2</v>
      </c>
      <c r="M26" s="31">
        <v>45.956569999999999</v>
      </c>
      <c r="N26" s="1"/>
      <c r="O26" s="1"/>
    </row>
    <row r="27" spans="1:15" ht="12.75" customHeight="1">
      <c r="A27" s="33">
        <v>17</v>
      </c>
      <c r="B27" s="53" t="s">
        <v>262</v>
      </c>
      <c r="C27" s="31">
        <v>904.6</v>
      </c>
      <c r="D27" s="36">
        <v>910.69999999999993</v>
      </c>
      <c r="E27" s="36">
        <v>883.39999999999986</v>
      </c>
      <c r="F27" s="36">
        <v>862.19999999999993</v>
      </c>
      <c r="G27" s="36">
        <v>834.89999999999986</v>
      </c>
      <c r="H27" s="36">
        <v>931.89999999999986</v>
      </c>
      <c r="I27" s="36">
        <v>959.19999999999982</v>
      </c>
      <c r="J27" s="36">
        <v>980.39999999999986</v>
      </c>
      <c r="K27" s="31">
        <v>938</v>
      </c>
      <c r="L27" s="31">
        <v>889.5</v>
      </c>
      <c r="M27" s="31">
        <v>38.393970000000003</v>
      </c>
      <c r="N27" s="1"/>
      <c r="O27" s="1"/>
    </row>
    <row r="28" spans="1:15" ht="12.75" customHeight="1">
      <c r="A28" s="33">
        <v>18</v>
      </c>
      <c r="B28" s="53" t="s">
        <v>263</v>
      </c>
      <c r="C28" s="31">
        <v>335.75</v>
      </c>
      <c r="D28" s="36">
        <v>337.61666666666667</v>
      </c>
      <c r="E28" s="36">
        <v>331.63333333333333</v>
      </c>
      <c r="F28" s="36">
        <v>327.51666666666665</v>
      </c>
      <c r="G28" s="36">
        <v>321.5333333333333</v>
      </c>
      <c r="H28" s="36">
        <v>341.73333333333335</v>
      </c>
      <c r="I28" s="36">
        <v>347.7166666666667</v>
      </c>
      <c r="J28" s="36">
        <v>351.83333333333337</v>
      </c>
      <c r="K28" s="31">
        <v>343.6</v>
      </c>
      <c r="L28" s="31">
        <v>333.5</v>
      </c>
      <c r="M28" s="31">
        <v>21.693819999999999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236.56</v>
      </c>
      <c r="D29" s="36">
        <v>237.79</v>
      </c>
      <c r="E29" s="36">
        <v>233.17</v>
      </c>
      <c r="F29" s="36">
        <v>229.78</v>
      </c>
      <c r="G29" s="36">
        <v>225.16</v>
      </c>
      <c r="H29" s="36">
        <v>241.17999999999998</v>
      </c>
      <c r="I29" s="36">
        <v>245.79999999999998</v>
      </c>
      <c r="J29" s="36">
        <v>249.18999999999997</v>
      </c>
      <c r="K29" s="31">
        <v>242.41</v>
      </c>
      <c r="L29" s="31">
        <v>234.4</v>
      </c>
      <c r="M29" s="31">
        <v>35.440800000000003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329.55</v>
      </c>
      <c r="D30" s="36">
        <v>325.88333333333333</v>
      </c>
      <c r="E30" s="36">
        <v>320.76666666666665</v>
      </c>
      <c r="F30" s="36">
        <v>311.98333333333335</v>
      </c>
      <c r="G30" s="36">
        <v>306.86666666666667</v>
      </c>
      <c r="H30" s="36">
        <v>334.66666666666663</v>
      </c>
      <c r="I30" s="36">
        <v>339.7833333333333</v>
      </c>
      <c r="J30" s="36">
        <v>348.56666666666661</v>
      </c>
      <c r="K30" s="31">
        <v>331</v>
      </c>
      <c r="L30" s="31">
        <v>317.10000000000002</v>
      </c>
      <c r="M30" s="31">
        <v>91.686089999999993</v>
      </c>
      <c r="N30" s="1"/>
      <c r="O30" s="1"/>
    </row>
    <row r="31" spans="1:15" ht="12.75" customHeight="1">
      <c r="A31" s="33">
        <v>21</v>
      </c>
      <c r="B31" s="53" t="s">
        <v>897</v>
      </c>
      <c r="C31" s="31">
        <v>853.05</v>
      </c>
      <c r="D31" s="36">
        <v>856.61666666666667</v>
      </c>
      <c r="E31" s="36">
        <v>840.73333333333335</v>
      </c>
      <c r="F31" s="36">
        <v>828.41666666666663</v>
      </c>
      <c r="G31" s="36">
        <v>812.5333333333333</v>
      </c>
      <c r="H31" s="36">
        <v>868.93333333333339</v>
      </c>
      <c r="I31" s="36">
        <v>884.81666666666683</v>
      </c>
      <c r="J31" s="36">
        <v>897.13333333333344</v>
      </c>
      <c r="K31" s="31">
        <v>872.5</v>
      </c>
      <c r="L31" s="31">
        <v>844.3</v>
      </c>
      <c r="M31" s="31">
        <v>2.4350499999999999</v>
      </c>
      <c r="N31" s="1"/>
      <c r="O31" s="1"/>
    </row>
    <row r="32" spans="1:15" ht="12.75" customHeight="1">
      <c r="A32" s="33">
        <v>22</v>
      </c>
      <c r="B32" s="53" t="s">
        <v>312</v>
      </c>
      <c r="C32" s="31">
        <v>912.9</v>
      </c>
      <c r="D32" s="36">
        <v>917.18333333333339</v>
      </c>
      <c r="E32" s="36">
        <v>903.71666666666681</v>
      </c>
      <c r="F32" s="36">
        <v>894.53333333333342</v>
      </c>
      <c r="G32" s="36">
        <v>881.06666666666683</v>
      </c>
      <c r="H32" s="36">
        <v>926.36666666666679</v>
      </c>
      <c r="I32" s="36">
        <v>939.83333333333348</v>
      </c>
      <c r="J32" s="36">
        <v>949.01666666666677</v>
      </c>
      <c r="K32" s="31">
        <v>930.65</v>
      </c>
      <c r="L32" s="31">
        <v>908</v>
      </c>
      <c r="M32" s="31">
        <v>0.69081999999999999</v>
      </c>
      <c r="N32" s="1"/>
      <c r="O32" s="1"/>
    </row>
    <row r="33" spans="1:15" ht="12.75" customHeight="1">
      <c r="A33" s="33">
        <v>23</v>
      </c>
      <c r="B33" s="53" t="s">
        <v>313</v>
      </c>
      <c r="C33" s="31">
        <v>1347.55</v>
      </c>
      <c r="D33" s="36">
        <v>1356.2666666666667</v>
      </c>
      <c r="E33" s="36">
        <v>1329.2833333333333</v>
      </c>
      <c r="F33" s="36">
        <v>1311.0166666666667</v>
      </c>
      <c r="G33" s="36">
        <v>1284.0333333333333</v>
      </c>
      <c r="H33" s="36">
        <v>1374.5333333333333</v>
      </c>
      <c r="I33" s="36">
        <v>1401.5166666666664</v>
      </c>
      <c r="J33" s="36">
        <v>1419.7833333333333</v>
      </c>
      <c r="K33" s="31">
        <v>1383.25</v>
      </c>
      <c r="L33" s="31">
        <v>1338</v>
      </c>
      <c r="M33" s="31">
        <v>3.4906299999999999</v>
      </c>
      <c r="N33" s="1"/>
      <c r="O33" s="1"/>
    </row>
    <row r="34" spans="1:15" ht="12.75" customHeight="1">
      <c r="A34" s="33">
        <v>24</v>
      </c>
      <c r="B34" s="53" t="s">
        <v>314</v>
      </c>
      <c r="C34" s="31">
        <v>2238.9499999999998</v>
      </c>
      <c r="D34" s="36">
        <v>2247.9833333333331</v>
      </c>
      <c r="E34" s="36">
        <v>2215.9666666666662</v>
      </c>
      <c r="F34" s="36">
        <v>2192.9833333333331</v>
      </c>
      <c r="G34" s="36">
        <v>2160.9666666666662</v>
      </c>
      <c r="H34" s="36">
        <v>2270.9666666666662</v>
      </c>
      <c r="I34" s="36">
        <v>2302.9833333333336</v>
      </c>
      <c r="J34" s="36">
        <v>2325.9666666666662</v>
      </c>
      <c r="K34" s="31">
        <v>2280</v>
      </c>
      <c r="L34" s="31">
        <v>2225</v>
      </c>
      <c r="M34" s="31">
        <v>1.0673900000000001</v>
      </c>
      <c r="N34" s="1"/>
      <c r="O34" s="1"/>
    </row>
    <row r="35" spans="1:15" ht="12.75" customHeight="1">
      <c r="A35" s="33">
        <v>25</v>
      </c>
      <c r="B35" s="53" t="s">
        <v>315</v>
      </c>
      <c r="C35" s="31">
        <v>973.8</v>
      </c>
      <c r="D35" s="36">
        <v>961.61666666666667</v>
      </c>
      <c r="E35" s="36">
        <v>939.23333333333335</v>
      </c>
      <c r="F35" s="36">
        <v>904.66666666666663</v>
      </c>
      <c r="G35" s="36">
        <v>882.2833333333333</v>
      </c>
      <c r="H35" s="36">
        <v>996.18333333333339</v>
      </c>
      <c r="I35" s="36">
        <v>1018.5666666666668</v>
      </c>
      <c r="J35" s="36">
        <v>1053.1333333333334</v>
      </c>
      <c r="K35" s="31">
        <v>984</v>
      </c>
      <c r="L35" s="31">
        <v>927.05</v>
      </c>
      <c r="M35" s="31">
        <v>8.4699299999999997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4919.75</v>
      </c>
      <c r="D36" s="36">
        <v>4923.8833333333332</v>
      </c>
      <c r="E36" s="36">
        <v>4867.8666666666668</v>
      </c>
      <c r="F36" s="36">
        <v>4815.9833333333336</v>
      </c>
      <c r="G36" s="36">
        <v>4759.9666666666672</v>
      </c>
      <c r="H36" s="36">
        <v>4975.7666666666664</v>
      </c>
      <c r="I36" s="36">
        <v>5031.7833333333328</v>
      </c>
      <c r="J36" s="36">
        <v>5083.6666666666661</v>
      </c>
      <c r="K36" s="31">
        <v>4979.8999999999996</v>
      </c>
      <c r="L36" s="31">
        <v>4872</v>
      </c>
      <c r="M36" s="31">
        <v>2.7742499999999999</v>
      </c>
      <c r="N36" s="1"/>
      <c r="O36" s="1"/>
    </row>
    <row r="37" spans="1:15" ht="12.75" customHeight="1">
      <c r="A37" s="33">
        <v>27</v>
      </c>
      <c r="B37" s="53" t="s">
        <v>316</v>
      </c>
      <c r="C37" s="31">
        <v>2145.0500000000002</v>
      </c>
      <c r="D37" s="36">
        <v>2161.35</v>
      </c>
      <c r="E37" s="36">
        <v>2118.6999999999998</v>
      </c>
      <c r="F37" s="36">
        <v>2092.35</v>
      </c>
      <c r="G37" s="36">
        <v>2049.6999999999998</v>
      </c>
      <c r="H37" s="36">
        <v>2187.6999999999998</v>
      </c>
      <c r="I37" s="36">
        <v>2230.3500000000004</v>
      </c>
      <c r="J37" s="36">
        <v>2256.6999999999998</v>
      </c>
      <c r="K37" s="31">
        <v>2204</v>
      </c>
      <c r="L37" s="31">
        <v>2135</v>
      </c>
      <c r="M37" s="31">
        <v>1.1528099999999999</v>
      </c>
      <c r="N37" s="1"/>
      <c r="O37" s="1"/>
    </row>
    <row r="38" spans="1:15" ht="12.75" customHeight="1">
      <c r="A38" s="33">
        <v>28</v>
      </c>
      <c r="B38" s="53" t="s">
        <v>737</v>
      </c>
      <c r="C38" s="31">
        <v>61.91</v>
      </c>
      <c r="D38" s="36">
        <v>62.116666666666667</v>
      </c>
      <c r="E38" s="36">
        <v>61.443333333333335</v>
      </c>
      <c r="F38" s="36">
        <v>60.976666666666667</v>
      </c>
      <c r="G38" s="36">
        <v>60.303333333333335</v>
      </c>
      <c r="H38" s="36">
        <v>62.583333333333336</v>
      </c>
      <c r="I38" s="36">
        <v>63.256666666666668</v>
      </c>
      <c r="J38" s="36">
        <v>63.723333333333336</v>
      </c>
      <c r="K38" s="31">
        <v>62.79</v>
      </c>
      <c r="L38" s="31">
        <v>61.65</v>
      </c>
      <c r="M38" s="31">
        <v>25.289819999999999</v>
      </c>
      <c r="N38" s="1"/>
      <c r="O38" s="1"/>
    </row>
    <row r="39" spans="1:15" ht="12.75" customHeight="1">
      <c r="A39" s="33">
        <v>29</v>
      </c>
      <c r="B39" s="53" t="s">
        <v>827</v>
      </c>
      <c r="C39" s="31">
        <v>28.8</v>
      </c>
      <c r="D39" s="36">
        <v>29.043333333333337</v>
      </c>
      <c r="E39" s="36">
        <v>28.236666666666672</v>
      </c>
      <c r="F39" s="36">
        <v>27.673333333333336</v>
      </c>
      <c r="G39" s="36">
        <v>26.866666666666671</v>
      </c>
      <c r="H39" s="36">
        <v>29.606666666666673</v>
      </c>
      <c r="I39" s="36">
        <v>30.413333333333338</v>
      </c>
      <c r="J39" s="36">
        <v>30.976666666666674</v>
      </c>
      <c r="K39" s="31">
        <v>29.85</v>
      </c>
      <c r="L39" s="31">
        <v>28.48</v>
      </c>
      <c r="M39" s="31">
        <v>179.91719000000001</v>
      </c>
      <c r="N39" s="1"/>
      <c r="O39" s="1"/>
    </row>
    <row r="40" spans="1:15" ht="12.75" customHeight="1">
      <c r="A40" s="33">
        <v>30</v>
      </c>
      <c r="B40" s="53" t="s">
        <v>813</v>
      </c>
      <c r="C40" s="31">
        <v>1680.95</v>
      </c>
      <c r="D40" s="36">
        <v>1693.25</v>
      </c>
      <c r="E40" s="36">
        <v>1659.9</v>
      </c>
      <c r="F40" s="36">
        <v>1638.8500000000001</v>
      </c>
      <c r="G40" s="36">
        <v>1605.5000000000002</v>
      </c>
      <c r="H40" s="36">
        <v>1714.3</v>
      </c>
      <c r="I40" s="36">
        <v>1747.6499999999999</v>
      </c>
      <c r="J40" s="36">
        <v>1768.6999999999998</v>
      </c>
      <c r="K40" s="31">
        <v>1726.6</v>
      </c>
      <c r="L40" s="31">
        <v>1672.2</v>
      </c>
      <c r="M40" s="31">
        <v>16.51061</v>
      </c>
      <c r="N40" s="1"/>
      <c r="O40" s="1"/>
    </row>
    <row r="41" spans="1:15" ht="12.75" customHeight="1">
      <c r="A41" s="33">
        <v>31</v>
      </c>
      <c r="B41" s="53" t="s">
        <v>317</v>
      </c>
      <c r="C41" s="31">
        <v>4496.75</v>
      </c>
      <c r="D41" s="36">
        <v>4486.9666666666672</v>
      </c>
      <c r="E41" s="36">
        <v>4452.8333333333339</v>
      </c>
      <c r="F41" s="36">
        <v>4408.916666666667</v>
      </c>
      <c r="G41" s="36">
        <v>4374.7833333333338</v>
      </c>
      <c r="H41" s="36">
        <v>4530.8833333333341</v>
      </c>
      <c r="I41" s="36">
        <v>4565.0166666666673</v>
      </c>
      <c r="J41" s="36">
        <v>4608.9333333333343</v>
      </c>
      <c r="K41" s="31">
        <v>4521.1000000000004</v>
      </c>
      <c r="L41" s="31">
        <v>4443.05</v>
      </c>
      <c r="M41" s="31">
        <v>0.81821999999999995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692.35</v>
      </c>
      <c r="D42" s="36">
        <v>692.86666666666679</v>
      </c>
      <c r="E42" s="36">
        <v>678.78333333333353</v>
      </c>
      <c r="F42" s="36">
        <v>665.2166666666667</v>
      </c>
      <c r="G42" s="36">
        <v>651.13333333333344</v>
      </c>
      <c r="H42" s="36">
        <v>706.43333333333362</v>
      </c>
      <c r="I42" s="36">
        <v>720.51666666666688</v>
      </c>
      <c r="J42" s="36">
        <v>734.08333333333371</v>
      </c>
      <c r="K42" s="31">
        <v>706.95</v>
      </c>
      <c r="L42" s="31">
        <v>679.3</v>
      </c>
      <c r="M42" s="31">
        <v>57.835889999999999</v>
      </c>
      <c r="N42" s="1"/>
      <c r="O42" s="1"/>
    </row>
    <row r="43" spans="1:15" ht="12.75" customHeight="1">
      <c r="A43" s="33">
        <v>33</v>
      </c>
      <c r="B43" s="53" t="s">
        <v>857</v>
      </c>
      <c r="C43" s="31">
        <v>3885.75</v>
      </c>
      <c r="D43" s="36">
        <v>3886.9166666666665</v>
      </c>
      <c r="E43" s="36">
        <v>3853.833333333333</v>
      </c>
      <c r="F43" s="36">
        <v>3821.9166666666665</v>
      </c>
      <c r="G43" s="36">
        <v>3788.833333333333</v>
      </c>
      <c r="H43" s="36">
        <v>3918.833333333333</v>
      </c>
      <c r="I43" s="36">
        <v>3951.9166666666661</v>
      </c>
      <c r="J43" s="36">
        <v>3983.833333333333</v>
      </c>
      <c r="K43" s="31">
        <v>3920</v>
      </c>
      <c r="L43" s="31">
        <v>3855</v>
      </c>
      <c r="M43" s="31">
        <v>0.22803000000000001</v>
      </c>
      <c r="N43" s="1"/>
      <c r="O43" s="1"/>
    </row>
    <row r="44" spans="1:15" ht="12.75" customHeight="1">
      <c r="A44" s="33">
        <v>34</v>
      </c>
      <c r="B44" s="53" t="s">
        <v>318</v>
      </c>
      <c r="C44" s="31">
        <v>2353.25</v>
      </c>
      <c r="D44" s="36">
        <v>2371.5500000000002</v>
      </c>
      <c r="E44" s="36">
        <v>2294.2500000000005</v>
      </c>
      <c r="F44" s="36">
        <v>2235.2500000000005</v>
      </c>
      <c r="G44" s="36">
        <v>2157.9500000000007</v>
      </c>
      <c r="H44" s="36">
        <v>2430.5500000000002</v>
      </c>
      <c r="I44" s="36">
        <v>2507.8499999999995</v>
      </c>
      <c r="J44" s="36">
        <v>2566.85</v>
      </c>
      <c r="K44" s="31">
        <v>2448.85</v>
      </c>
      <c r="L44" s="31">
        <v>2312.5500000000002</v>
      </c>
      <c r="M44" s="31">
        <v>53.990720000000003</v>
      </c>
      <c r="N44" s="1"/>
      <c r="O44" s="1"/>
    </row>
    <row r="45" spans="1:15" ht="12.75" customHeight="1">
      <c r="A45" s="33">
        <v>35</v>
      </c>
      <c r="B45" s="53" t="s">
        <v>319</v>
      </c>
      <c r="C45" s="31">
        <v>764.2</v>
      </c>
      <c r="D45" s="36">
        <v>765.48333333333323</v>
      </c>
      <c r="E45" s="36">
        <v>759.16666666666652</v>
      </c>
      <c r="F45" s="36">
        <v>754.13333333333333</v>
      </c>
      <c r="G45" s="36">
        <v>747.81666666666661</v>
      </c>
      <c r="H45" s="36">
        <v>770.51666666666642</v>
      </c>
      <c r="I45" s="36">
        <v>776.83333333333326</v>
      </c>
      <c r="J45" s="36">
        <v>781.86666666666633</v>
      </c>
      <c r="K45" s="31">
        <v>771.8</v>
      </c>
      <c r="L45" s="31">
        <v>760.45</v>
      </c>
      <c r="M45" s="31">
        <v>0.67079999999999995</v>
      </c>
      <c r="N45" s="1"/>
      <c r="O45" s="1"/>
    </row>
    <row r="46" spans="1:15" ht="12.75" customHeight="1">
      <c r="A46" s="33">
        <v>36</v>
      </c>
      <c r="B46" s="53" t="s">
        <v>791</v>
      </c>
      <c r="C46" s="31">
        <v>8473.2999999999993</v>
      </c>
      <c r="D46" s="36">
        <v>8471.0666666666657</v>
      </c>
      <c r="E46" s="36">
        <v>8392.2333333333318</v>
      </c>
      <c r="F46" s="36">
        <v>8311.1666666666661</v>
      </c>
      <c r="G46" s="36">
        <v>8232.3333333333321</v>
      </c>
      <c r="H46" s="36">
        <v>8552.1333333333314</v>
      </c>
      <c r="I46" s="36">
        <v>8630.9666666666672</v>
      </c>
      <c r="J46" s="36">
        <v>8712.033333333331</v>
      </c>
      <c r="K46" s="31">
        <v>8549.9</v>
      </c>
      <c r="L46" s="31">
        <v>8390</v>
      </c>
      <c r="M46" s="31">
        <v>0.75797000000000003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6097.6</v>
      </c>
      <c r="D47" s="36">
        <v>6112.7833333333328</v>
      </c>
      <c r="E47" s="36">
        <v>6061.8166666666657</v>
      </c>
      <c r="F47" s="36">
        <v>6026.0333333333328</v>
      </c>
      <c r="G47" s="36">
        <v>5975.0666666666657</v>
      </c>
      <c r="H47" s="36">
        <v>6148.5666666666657</v>
      </c>
      <c r="I47" s="36">
        <v>6199.5333333333328</v>
      </c>
      <c r="J47" s="36">
        <v>6235.3166666666657</v>
      </c>
      <c r="K47" s="31">
        <v>6163.75</v>
      </c>
      <c r="L47" s="31">
        <v>6077</v>
      </c>
      <c r="M47" s="31">
        <v>4.3603699999999996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535.5</v>
      </c>
      <c r="D48" s="36">
        <v>539.83333333333337</v>
      </c>
      <c r="E48" s="36">
        <v>529.51666666666677</v>
      </c>
      <c r="F48" s="36">
        <v>523.53333333333342</v>
      </c>
      <c r="G48" s="36">
        <v>513.21666666666681</v>
      </c>
      <c r="H48" s="36">
        <v>545.81666666666672</v>
      </c>
      <c r="I48" s="36">
        <v>556.13333333333333</v>
      </c>
      <c r="J48" s="36">
        <v>562.11666666666667</v>
      </c>
      <c r="K48" s="31">
        <v>550.15</v>
      </c>
      <c r="L48" s="31">
        <v>533.85</v>
      </c>
      <c r="M48" s="31">
        <v>27.406590000000001</v>
      </c>
      <c r="N48" s="1"/>
      <c r="O48" s="1"/>
    </row>
    <row r="49" spans="1:15" ht="12.75" customHeight="1">
      <c r="A49" s="33">
        <v>39</v>
      </c>
      <c r="B49" s="53" t="s">
        <v>320</v>
      </c>
      <c r="C49" s="31">
        <v>335.75</v>
      </c>
      <c r="D49" s="36">
        <v>339.3</v>
      </c>
      <c r="E49" s="36">
        <v>330.85</v>
      </c>
      <c r="F49" s="36">
        <v>325.95</v>
      </c>
      <c r="G49" s="36">
        <v>317.5</v>
      </c>
      <c r="H49" s="36">
        <v>344.20000000000005</v>
      </c>
      <c r="I49" s="36">
        <v>352.65</v>
      </c>
      <c r="J49" s="36">
        <v>357.55000000000007</v>
      </c>
      <c r="K49" s="31">
        <v>347.75</v>
      </c>
      <c r="L49" s="31">
        <v>334.4</v>
      </c>
      <c r="M49" s="31">
        <v>2.8299099999999999</v>
      </c>
      <c r="N49" s="1"/>
      <c r="O49" s="1"/>
    </row>
    <row r="50" spans="1:15" ht="12.75" customHeight="1">
      <c r="A50" s="33">
        <v>40</v>
      </c>
      <c r="B50" s="53" t="s">
        <v>790</v>
      </c>
      <c r="C50" s="31">
        <v>728.1</v>
      </c>
      <c r="D50" s="36">
        <v>718.2833333333333</v>
      </c>
      <c r="E50" s="36">
        <v>694.56666666666661</v>
      </c>
      <c r="F50" s="36">
        <v>661.0333333333333</v>
      </c>
      <c r="G50" s="36">
        <v>637.31666666666661</v>
      </c>
      <c r="H50" s="36">
        <v>751.81666666666661</v>
      </c>
      <c r="I50" s="36">
        <v>775.5333333333333</v>
      </c>
      <c r="J50" s="36">
        <v>809.06666666666661</v>
      </c>
      <c r="K50" s="31">
        <v>742</v>
      </c>
      <c r="L50" s="31">
        <v>684.75</v>
      </c>
      <c r="M50" s="31">
        <v>63.335799999999999</v>
      </c>
      <c r="N50" s="1"/>
      <c r="O50" s="1"/>
    </row>
    <row r="51" spans="1:15" ht="12.75" customHeight="1">
      <c r="A51" s="33">
        <v>41</v>
      </c>
      <c r="B51" s="53" t="s">
        <v>321</v>
      </c>
      <c r="C51" s="31">
        <v>682.2</v>
      </c>
      <c r="D51" s="36">
        <v>685.0333333333333</v>
      </c>
      <c r="E51" s="36">
        <v>677.16666666666663</v>
      </c>
      <c r="F51" s="36">
        <v>672.13333333333333</v>
      </c>
      <c r="G51" s="36">
        <v>664.26666666666665</v>
      </c>
      <c r="H51" s="36">
        <v>690.06666666666661</v>
      </c>
      <c r="I51" s="36">
        <v>697.93333333333339</v>
      </c>
      <c r="J51" s="36">
        <v>702.96666666666658</v>
      </c>
      <c r="K51" s="31">
        <v>692.9</v>
      </c>
      <c r="L51" s="31">
        <v>680</v>
      </c>
      <c r="M51" s="31">
        <v>0.75651999999999997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234.52</v>
      </c>
      <c r="D52" s="36">
        <v>235.65666666666667</v>
      </c>
      <c r="E52" s="36">
        <v>232.31333333333333</v>
      </c>
      <c r="F52" s="36">
        <v>230.10666666666665</v>
      </c>
      <c r="G52" s="36">
        <v>226.76333333333332</v>
      </c>
      <c r="H52" s="36">
        <v>237.86333333333334</v>
      </c>
      <c r="I52" s="36">
        <v>241.20666666666665</v>
      </c>
      <c r="J52" s="36">
        <v>243.41333333333336</v>
      </c>
      <c r="K52" s="31">
        <v>239</v>
      </c>
      <c r="L52" s="31">
        <v>233.45</v>
      </c>
      <c r="M52" s="31">
        <v>94.225989999999996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2925.6</v>
      </c>
      <c r="D53" s="36">
        <v>2924.5333333333333</v>
      </c>
      <c r="E53" s="36">
        <v>2913.0666666666666</v>
      </c>
      <c r="F53" s="36">
        <v>2900.5333333333333</v>
      </c>
      <c r="G53" s="36">
        <v>2889.0666666666666</v>
      </c>
      <c r="H53" s="36">
        <v>2937.0666666666666</v>
      </c>
      <c r="I53" s="36">
        <v>2948.5333333333328</v>
      </c>
      <c r="J53" s="36">
        <v>2961.0666666666666</v>
      </c>
      <c r="K53" s="31">
        <v>2936</v>
      </c>
      <c r="L53" s="31">
        <v>2912</v>
      </c>
      <c r="M53" s="31">
        <v>10.642950000000001</v>
      </c>
      <c r="N53" s="1"/>
      <c r="O53" s="1"/>
    </row>
    <row r="54" spans="1:15" ht="12.75" customHeight="1">
      <c r="A54" s="33">
        <v>44</v>
      </c>
      <c r="B54" s="53" t="s">
        <v>322</v>
      </c>
      <c r="C54" s="31">
        <v>349.8</v>
      </c>
      <c r="D54" s="36">
        <v>349.58333333333331</v>
      </c>
      <c r="E54" s="36">
        <v>345.51666666666665</v>
      </c>
      <c r="F54" s="36">
        <v>341.23333333333335</v>
      </c>
      <c r="G54" s="36">
        <v>337.16666666666669</v>
      </c>
      <c r="H54" s="36">
        <v>353.86666666666662</v>
      </c>
      <c r="I54" s="36">
        <v>357.93333333333334</v>
      </c>
      <c r="J54" s="36">
        <v>362.21666666666658</v>
      </c>
      <c r="K54" s="31">
        <v>353.65</v>
      </c>
      <c r="L54" s="31">
        <v>345.3</v>
      </c>
      <c r="M54" s="31">
        <v>10.619120000000001</v>
      </c>
      <c r="N54" s="1"/>
      <c r="O54" s="1"/>
    </row>
    <row r="55" spans="1:15" ht="12.75" customHeight="1">
      <c r="A55" s="33">
        <v>45</v>
      </c>
      <c r="B55" s="53" t="s">
        <v>858</v>
      </c>
      <c r="C55" s="31">
        <v>6363.9</v>
      </c>
      <c r="D55" s="36">
        <v>6401.7</v>
      </c>
      <c r="E55" s="36">
        <v>6262.5</v>
      </c>
      <c r="F55" s="36">
        <v>6161.1</v>
      </c>
      <c r="G55" s="36">
        <v>6021.9000000000005</v>
      </c>
      <c r="H55" s="36">
        <v>6503.0999999999995</v>
      </c>
      <c r="I55" s="36">
        <v>6642.2999999999984</v>
      </c>
      <c r="J55" s="36">
        <v>6743.6999999999989</v>
      </c>
      <c r="K55" s="31">
        <v>6540.9</v>
      </c>
      <c r="L55" s="31">
        <v>6300.3</v>
      </c>
      <c r="M55" s="31">
        <v>0.16742000000000001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2416.75</v>
      </c>
      <c r="D56" s="36">
        <v>2413.9500000000003</v>
      </c>
      <c r="E56" s="36">
        <v>2373.9000000000005</v>
      </c>
      <c r="F56" s="36">
        <v>2331.0500000000002</v>
      </c>
      <c r="G56" s="36">
        <v>2291.0000000000005</v>
      </c>
      <c r="H56" s="36">
        <v>2456.8000000000006</v>
      </c>
      <c r="I56" s="36">
        <v>2496.8500000000008</v>
      </c>
      <c r="J56" s="36">
        <v>2539.7000000000007</v>
      </c>
      <c r="K56" s="31">
        <v>2454</v>
      </c>
      <c r="L56" s="31">
        <v>2371.1</v>
      </c>
      <c r="M56" s="31">
        <v>7.1323999999999996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6566.1</v>
      </c>
      <c r="D57" s="36">
        <v>6608.3666666666659</v>
      </c>
      <c r="E57" s="36">
        <v>6489.7833333333319</v>
      </c>
      <c r="F57" s="36">
        <v>6413.4666666666662</v>
      </c>
      <c r="G57" s="36">
        <v>6294.8833333333323</v>
      </c>
      <c r="H57" s="36">
        <v>6684.6833333333316</v>
      </c>
      <c r="I57" s="36">
        <v>6803.2666666666655</v>
      </c>
      <c r="J57" s="36">
        <v>6879.5833333333312</v>
      </c>
      <c r="K57" s="31">
        <v>6726.95</v>
      </c>
      <c r="L57" s="31">
        <v>6532.05</v>
      </c>
      <c r="M57" s="31">
        <v>1.12713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1213.05</v>
      </c>
      <c r="D58" s="36">
        <v>1212.3333333333333</v>
      </c>
      <c r="E58" s="36">
        <v>1203.7166666666665</v>
      </c>
      <c r="F58" s="36">
        <v>1194.3833333333332</v>
      </c>
      <c r="G58" s="36">
        <v>1185.7666666666664</v>
      </c>
      <c r="H58" s="36">
        <v>1221.6666666666665</v>
      </c>
      <c r="I58" s="36">
        <v>1230.2833333333333</v>
      </c>
      <c r="J58" s="36">
        <v>1239.6166666666666</v>
      </c>
      <c r="K58" s="31">
        <v>1220.95</v>
      </c>
      <c r="L58" s="31">
        <v>1203</v>
      </c>
      <c r="M58" s="31">
        <v>5.29413</v>
      </c>
      <c r="N58" s="1"/>
      <c r="O58" s="1"/>
    </row>
    <row r="59" spans="1:15" ht="12.75" customHeight="1">
      <c r="A59" s="33">
        <v>49</v>
      </c>
      <c r="B59" s="53" t="s">
        <v>323</v>
      </c>
      <c r="C59" s="31">
        <v>611.25</v>
      </c>
      <c r="D59" s="36">
        <v>616.05000000000007</v>
      </c>
      <c r="E59" s="36">
        <v>601.20000000000016</v>
      </c>
      <c r="F59" s="36">
        <v>591.15000000000009</v>
      </c>
      <c r="G59" s="36">
        <v>576.30000000000018</v>
      </c>
      <c r="H59" s="36">
        <v>626.10000000000014</v>
      </c>
      <c r="I59" s="36">
        <v>640.95000000000005</v>
      </c>
      <c r="J59" s="36">
        <v>651.00000000000011</v>
      </c>
      <c r="K59" s="31">
        <v>630.9</v>
      </c>
      <c r="L59" s="31">
        <v>606</v>
      </c>
      <c r="M59" s="31">
        <v>5.7331399999999997</v>
      </c>
      <c r="N59" s="1"/>
      <c r="O59" s="1"/>
    </row>
    <row r="60" spans="1:15" ht="12.75" customHeight="1">
      <c r="A60" s="33">
        <v>50</v>
      </c>
      <c r="B60" s="53" t="s">
        <v>264</v>
      </c>
      <c r="C60" s="31">
        <v>4773.8500000000004</v>
      </c>
      <c r="D60" s="36">
        <v>4772.8833333333341</v>
      </c>
      <c r="E60" s="36">
        <v>4720.5166666666682</v>
      </c>
      <c r="F60" s="36">
        <v>4667.1833333333343</v>
      </c>
      <c r="G60" s="36">
        <v>4614.8166666666684</v>
      </c>
      <c r="H60" s="36">
        <v>4826.2166666666681</v>
      </c>
      <c r="I60" s="36">
        <v>4878.5833333333348</v>
      </c>
      <c r="J60" s="36">
        <v>4931.9166666666679</v>
      </c>
      <c r="K60" s="31">
        <v>4825.25</v>
      </c>
      <c r="L60" s="31">
        <v>4719.55</v>
      </c>
      <c r="M60" s="31">
        <v>3.6000899999999998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1253.4000000000001</v>
      </c>
      <c r="D61" s="36">
        <v>1253.1666666666667</v>
      </c>
      <c r="E61" s="36">
        <v>1238.4833333333336</v>
      </c>
      <c r="F61" s="36">
        <v>1223.5666666666668</v>
      </c>
      <c r="G61" s="36">
        <v>1208.8833333333337</v>
      </c>
      <c r="H61" s="36">
        <v>1268.0833333333335</v>
      </c>
      <c r="I61" s="36">
        <v>1282.7666666666664</v>
      </c>
      <c r="J61" s="36">
        <v>1297.6833333333334</v>
      </c>
      <c r="K61" s="31">
        <v>1267.8499999999999</v>
      </c>
      <c r="L61" s="31">
        <v>1238.25</v>
      </c>
      <c r="M61" s="31">
        <v>99.454470000000001</v>
      </c>
      <c r="N61" s="1"/>
      <c r="O61" s="1"/>
    </row>
    <row r="62" spans="1:15" ht="12.75" customHeight="1">
      <c r="A62" s="33">
        <v>52</v>
      </c>
      <c r="B62" s="53" t="s">
        <v>324</v>
      </c>
      <c r="C62" s="31">
        <v>4478.1000000000004</v>
      </c>
      <c r="D62" s="36">
        <v>4500.0333333333338</v>
      </c>
      <c r="E62" s="36">
        <v>4420.0666666666675</v>
      </c>
      <c r="F62" s="36">
        <v>4362.0333333333338</v>
      </c>
      <c r="G62" s="36">
        <v>4282.0666666666675</v>
      </c>
      <c r="H62" s="36">
        <v>4558.0666666666675</v>
      </c>
      <c r="I62" s="36">
        <v>4638.0333333333328</v>
      </c>
      <c r="J62" s="36">
        <v>4696.0666666666675</v>
      </c>
      <c r="K62" s="31">
        <v>4580</v>
      </c>
      <c r="L62" s="31">
        <v>4442</v>
      </c>
      <c r="M62" s="31">
        <v>2.9030499999999999</v>
      </c>
      <c r="N62" s="1"/>
      <c r="O62" s="1"/>
    </row>
    <row r="63" spans="1:15" ht="12.75" customHeight="1">
      <c r="A63" s="33">
        <v>53</v>
      </c>
      <c r="B63" s="53" t="s">
        <v>793</v>
      </c>
      <c r="C63" s="31">
        <v>373.25</v>
      </c>
      <c r="D63" s="36">
        <v>375.41666666666669</v>
      </c>
      <c r="E63" s="36">
        <v>368.33333333333337</v>
      </c>
      <c r="F63" s="36">
        <v>363.41666666666669</v>
      </c>
      <c r="G63" s="36">
        <v>356.33333333333337</v>
      </c>
      <c r="H63" s="36">
        <v>380.33333333333337</v>
      </c>
      <c r="I63" s="36">
        <v>387.41666666666674</v>
      </c>
      <c r="J63" s="36">
        <v>392.33333333333337</v>
      </c>
      <c r="K63" s="31">
        <v>382.5</v>
      </c>
      <c r="L63" s="31">
        <v>370.5</v>
      </c>
      <c r="M63" s="31">
        <v>44.111510000000003</v>
      </c>
      <c r="N63" s="1"/>
      <c r="O63" s="1"/>
    </row>
    <row r="64" spans="1:15" ht="12.75" customHeight="1">
      <c r="A64" s="33">
        <v>54</v>
      </c>
      <c r="B64" s="53" t="s">
        <v>325</v>
      </c>
      <c r="C64" s="31">
        <v>2487.1</v>
      </c>
      <c r="D64" s="36">
        <v>2510.0333333333333</v>
      </c>
      <c r="E64" s="36">
        <v>2460.0666666666666</v>
      </c>
      <c r="F64" s="36">
        <v>2433.0333333333333</v>
      </c>
      <c r="G64" s="36">
        <v>2383.0666666666666</v>
      </c>
      <c r="H64" s="36">
        <v>2537.0666666666666</v>
      </c>
      <c r="I64" s="36">
        <v>2587.0333333333328</v>
      </c>
      <c r="J64" s="36">
        <v>2614.0666666666666</v>
      </c>
      <c r="K64" s="31">
        <v>2560</v>
      </c>
      <c r="L64" s="31">
        <v>2483</v>
      </c>
      <c r="M64" s="31">
        <v>10.79501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9401.25</v>
      </c>
      <c r="D65" s="36">
        <v>9438.25</v>
      </c>
      <c r="E65" s="36">
        <v>9344.1</v>
      </c>
      <c r="F65" s="36">
        <v>9286.9500000000007</v>
      </c>
      <c r="G65" s="36">
        <v>9192.8000000000011</v>
      </c>
      <c r="H65" s="36">
        <v>9495.4</v>
      </c>
      <c r="I65" s="36">
        <v>9589.5500000000011</v>
      </c>
      <c r="J65" s="36">
        <v>9646.6999999999989</v>
      </c>
      <c r="K65" s="31">
        <v>9532.4</v>
      </c>
      <c r="L65" s="31">
        <v>9381.1</v>
      </c>
      <c r="M65" s="31">
        <v>2.8788399999999998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7165.6</v>
      </c>
      <c r="D66" s="36">
        <v>7187.8499999999995</v>
      </c>
      <c r="E66" s="36">
        <v>7099.7499999999991</v>
      </c>
      <c r="F66" s="36">
        <v>7033.9</v>
      </c>
      <c r="G66" s="36">
        <v>6945.7999999999993</v>
      </c>
      <c r="H66" s="36">
        <v>7253.6999999999989</v>
      </c>
      <c r="I66" s="36">
        <v>7341.7999999999993</v>
      </c>
      <c r="J66" s="36">
        <v>7407.6499999999987</v>
      </c>
      <c r="K66" s="31">
        <v>7275.95</v>
      </c>
      <c r="L66" s="31">
        <v>7122</v>
      </c>
      <c r="M66" s="31">
        <v>12.810269999999999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1579.75</v>
      </c>
      <c r="D67" s="36">
        <v>1575.2833333333335</v>
      </c>
      <c r="E67" s="36">
        <v>1565.5666666666671</v>
      </c>
      <c r="F67" s="36">
        <v>1551.3833333333334</v>
      </c>
      <c r="G67" s="36">
        <v>1541.666666666667</v>
      </c>
      <c r="H67" s="36">
        <v>1589.4666666666672</v>
      </c>
      <c r="I67" s="36">
        <v>1599.1833333333338</v>
      </c>
      <c r="J67" s="36">
        <v>1613.3666666666672</v>
      </c>
      <c r="K67" s="31">
        <v>1585</v>
      </c>
      <c r="L67" s="31">
        <v>1561.1</v>
      </c>
      <c r="M67" s="31">
        <v>25.72175</v>
      </c>
      <c r="N67" s="1"/>
      <c r="O67" s="1"/>
    </row>
    <row r="68" spans="1:15" ht="12.75" customHeight="1">
      <c r="A68" s="33">
        <v>58</v>
      </c>
      <c r="B68" s="53" t="s">
        <v>265</v>
      </c>
      <c r="C68" s="31">
        <v>8896.4500000000007</v>
      </c>
      <c r="D68" s="36">
        <v>8859.65</v>
      </c>
      <c r="E68" s="36">
        <v>8754.2999999999993</v>
      </c>
      <c r="F68" s="36">
        <v>8612.15</v>
      </c>
      <c r="G68" s="36">
        <v>8506.7999999999993</v>
      </c>
      <c r="H68" s="36">
        <v>9001.7999999999993</v>
      </c>
      <c r="I68" s="36">
        <v>9107.1500000000015</v>
      </c>
      <c r="J68" s="36">
        <v>9249.2999999999993</v>
      </c>
      <c r="K68" s="31">
        <v>8965</v>
      </c>
      <c r="L68" s="31">
        <v>8717.5</v>
      </c>
      <c r="M68" s="31">
        <v>0.71694999999999998</v>
      </c>
      <c r="N68" s="1"/>
      <c r="O68" s="1"/>
    </row>
    <row r="69" spans="1:15" ht="12.75" customHeight="1">
      <c r="A69" s="33">
        <v>59</v>
      </c>
      <c r="B69" s="53" t="s">
        <v>326</v>
      </c>
      <c r="C69" s="31">
        <v>2421.8000000000002</v>
      </c>
      <c r="D69" s="36">
        <v>2423.9500000000003</v>
      </c>
      <c r="E69" s="36">
        <v>2387.9000000000005</v>
      </c>
      <c r="F69" s="36">
        <v>2354.0000000000005</v>
      </c>
      <c r="G69" s="36">
        <v>2317.9500000000007</v>
      </c>
      <c r="H69" s="36">
        <v>2457.8500000000004</v>
      </c>
      <c r="I69" s="36">
        <v>2493.9000000000005</v>
      </c>
      <c r="J69" s="36">
        <v>2527.8000000000002</v>
      </c>
      <c r="K69" s="31">
        <v>2460</v>
      </c>
      <c r="L69" s="31">
        <v>2390.0500000000002</v>
      </c>
      <c r="M69" s="31">
        <v>1.9628099999999999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3129.65</v>
      </c>
      <c r="D70" s="36">
        <v>3149.6166666666668</v>
      </c>
      <c r="E70" s="36">
        <v>3099.7833333333338</v>
      </c>
      <c r="F70" s="36">
        <v>3069.916666666667</v>
      </c>
      <c r="G70" s="36">
        <v>3020.0833333333339</v>
      </c>
      <c r="H70" s="36">
        <v>3179.4833333333336</v>
      </c>
      <c r="I70" s="36">
        <v>3229.3166666666666</v>
      </c>
      <c r="J70" s="36">
        <v>3259.1833333333334</v>
      </c>
      <c r="K70" s="31">
        <v>3199.45</v>
      </c>
      <c r="L70" s="31">
        <v>3119.75</v>
      </c>
      <c r="M70" s="31">
        <v>2.7920799999999999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435.65</v>
      </c>
      <c r="D71" s="36">
        <v>435.51666666666665</v>
      </c>
      <c r="E71" s="36">
        <v>427.13333333333333</v>
      </c>
      <c r="F71" s="36">
        <v>418.61666666666667</v>
      </c>
      <c r="G71" s="36">
        <v>410.23333333333335</v>
      </c>
      <c r="H71" s="36">
        <v>444.0333333333333</v>
      </c>
      <c r="I71" s="36">
        <v>452.41666666666663</v>
      </c>
      <c r="J71" s="36">
        <v>460.93333333333328</v>
      </c>
      <c r="K71" s="31">
        <v>443.9</v>
      </c>
      <c r="L71" s="31">
        <v>427</v>
      </c>
      <c r="M71" s="31">
        <v>15.862220000000001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202.24</v>
      </c>
      <c r="D72" s="36">
        <v>203.34</v>
      </c>
      <c r="E72" s="36">
        <v>199.8</v>
      </c>
      <c r="F72" s="36">
        <v>197.36</v>
      </c>
      <c r="G72" s="36">
        <v>193.82000000000002</v>
      </c>
      <c r="H72" s="36">
        <v>205.78</v>
      </c>
      <c r="I72" s="36">
        <v>209.32000000000002</v>
      </c>
      <c r="J72" s="36">
        <v>211.76</v>
      </c>
      <c r="K72" s="31">
        <v>206.88</v>
      </c>
      <c r="L72" s="31">
        <v>200.9</v>
      </c>
      <c r="M72" s="31">
        <v>79.478359999999995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265</v>
      </c>
      <c r="D73" s="36">
        <v>267.56666666666666</v>
      </c>
      <c r="E73" s="36">
        <v>261.63333333333333</v>
      </c>
      <c r="F73" s="36">
        <v>258.26666666666665</v>
      </c>
      <c r="G73" s="36">
        <v>252.33333333333331</v>
      </c>
      <c r="H73" s="36">
        <v>270.93333333333334</v>
      </c>
      <c r="I73" s="36">
        <v>276.86666666666662</v>
      </c>
      <c r="J73" s="36">
        <v>280.23333333333335</v>
      </c>
      <c r="K73" s="31">
        <v>273.5</v>
      </c>
      <c r="L73" s="31">
        <v>264.2</v>
      </c>
      <c r="M73" s="31">
        <v>139.60959</v>
      </c>
      <c r="N73" s="1"/>
      <c r="O73" s="1"/>
    </row>
    <row r="74" spans="1:15" ht="12.75" customHeight="1">
      <c r="A74" s="33">
        <v>64</v>
      </c>
      <c r="B74" s="53" t="s">
        <v>266</v>
      </c>
      <c r="C74" s="31">
        <v>117.8</v>
      </c>
      <c r="D74" s="36">
        <v>118.88333333333333</v>
      </c>
      <c r="E74" s="36">
        <v>116.21666666666665</v>
      </c>
      <c r="F74" s="36">
        <v>114.63333333333333</v>
      </c>
      <c r="G74" s="36">
        <v>111.96666666666665</v>
      </c>
      <c r="H74" s="36">
        <v>120.46666666666665</v>
      </c>
      <c r="I74" s="36">
        <v>123.13333333333334</v>
      </c>
      <c r="J74" s="36">
        <v>124.71666666666665</v>
      </c>
      <c r="K74" s="31">
        <v>121.55</v>
      </c>
      <c r="L74" s="31">
        <v>117.3</v>
      </c>
      <c r="M74" s="31">
        <v>114.57472</v>
      </c>
      <c r="N74" s="1"/>
      <c r="O74" s="1"/>
    </row>
    <row r="75" spans="1:15" ht="12.75" customHeight="1">
      <c r="A75" s="33">
        <v>65</v>
      </c>
      <c r="B75" s="53" t="s">
        <v>327</v>
      </c>
      <c r="C75" s="31">
        <v>63.61</v>
      </c>
      <c r="D75" s="36">
        <v>63.839999999999996</v>
      </c>
      <c r="E75" s="36">
        <v>63.029999999999987</v>
      </c>
      <c r="F75" s="36">
        <v>62.449999999999989</v>
      </c>
      <c r="G75" s="36">
        <v>61.639999999999979</v>
      </c>
      <c r="H75" s="36">
        <v>64.419999999999987</v>
      </c>
      <c r="I75" s="36">
        <v>65.230000000000018</v>
      </c>
      <c r="J75" s="36">
        <v>65.81</v>
      </c>
      <c r="K75" s="31">
        <v>64.650000000000006</v>
      </c>
      <c r="L75" s="31">
        <v>63.26</v>
      </c>
      <c r="M75" s="31">
        <v>81.144959999999998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1495.4</v>
      </c>
      <c r="D76" s="36">
        <v>1496.05</v>
      </c>
      <c r="E76" s="36">
        <v>1482.1</v>
      </c>
      <c r="F76" s="36">
        <v>1468.8</v>
      </c>
      <c r="G76" s="36">
        <v>1454.85</v>
      </c>
      <c r="H76" s="36">
        <v>1509.35</v>
      </c>
      <c r="I76" s="36">
        <v>1523.3000000000002</v>
      </c>
      <c r="J76" s="36">
        <v>1536.6</v>
      </c>
      <c r="K76" s="31">
        <v>1510</v>
      </c>
      <c r="L76" s="31">
        <v>1482.75</v>
      </c>
      <c r="M76" s="31">
        <v>3.1506599999999998</v>
      </c>
      <c r="N76" s="1"/>
      <c r="O76" s="1"/>
    </row>
    <row r="77" spans="1:15" ht="12.75" customHeight="1">
      <c r="A77" s="33">
        <v>67</v>
      </c>
      <c r="B77" s="53" t="s">
        <v>328</v>
      </c>
      <c r="C77" s="31">
        <v>6538.15</v>
      </c>
      <c r="D77" s="36">
        <v>6590.4000000000005</v>
      </c>
      <c r="E77" s="36">
        <v>6450.0500000000011</v>
      </c>
      <c r="F77" s="36">
        <v>6361.9500000000007</v>
      </c>
      <c r="G77" s="36">
        <v>6221.6000000000013</v>
      </c>
      <c r="H77" s="36">
        <v>6678.5000000000009</v>
      </c>
      <c r="I77" s="36">
        <v>6818.8500000000013</v>
      </c>
      <c r="J77" s="36">
        <v>6906.9500000000007</v>
      </c>
      <c r="K77" s="31">
        <v>6730.75</v>
      </c>
      <c r="L77" s="31">
        <v>6502.3</v>
      </c>
      <c r="M77" s="31">
        <v>0.30563000000000001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508.15</v>
      </c>
      <c r="D78" s="36">
        <v>507.58333333333331</v>
      </c>
      <c r="E78" s="36">
        <v>504.91666666666663</v>
      </c>
      <c r="F78" s="36">
        <v>501.68333333333334</v>
      </c>
      <c r="G78" s="36">
        <v>499.01666666666665</v>
      </c>
      <c r="H78" s="36">
        <v>510.81666666666661</v>
      </c>
      <c r="I78" s="36">
        <v>513.48333333333323</v>
      </c>
      <c r="J78" s="36">
        <v>516.71666666666658</v>
      </c>
      <c r="K78" s="31">
        <v>510.25</v>
      </c>
      <c r="L78" s="31">
        <v>504.35</v>
      </c>
      <c r="M78" s="31">
        <v>5.5302499999999997</v>
      </c>
      <c r="N78" s="1"/>
      <c r="O78" s="1"/>
    </row>
    <row r="79" spans="1:15" ht="12.75" customHeight="1">
      <c r="A79" s="33">
        <v>69</v>
      </c>
      <c r="B79" s="53" t="s">
        <v>329</v>
      </c>
      <c r="C79" s="31">
        <v>1596.3</v>
      </c>
      <c r="D79" s="36">
        <v>1613.0833333333333</v>
      </c>
      <c r="E79" s="36">
        <v>1568.2166666666665</v>
      </c>
      <c r="F79" s="36">
        <v>1540.1333333333332</v>
      </c>
      <c r="G79" s="36">
        <v>1495.2666666666664</v>
      </c>
      <c r="H79" s="36">
        <v>1641.1666666666665</v>
      </c>
      <c r="I79" s="36">
        <v>1686.0333333333333</v>
      </c>
      <c r="J79" s="36">
        <v>1714.1166666666666</v>
      </c>
      <c r="K79" s="31">
        <v>1657.95</v>
      </c>
      <c r="L79" s="31">
        <v>1585</v>
      </c>
      <c r="M79" s="31">
        <v>26.088709999999999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306.10000000000002</v>
      </c>
      <c r="D80" s="36">
        <v>306.03333333333336</v>
      </c>
      <c r="E80" s="36">
        <v>303.06666666666672</v>
      </c>
      <c r="F80" s="36">
        <v>300.03333333333336</v>
      </c>
      <c r="G80" s="36">
        <v>297.06666666666672</v>
      </c>
      <c r="H80" s="36">
        <v>309.06666666666672</v>
      </c>
      <c r="I80" s="36">
        <v>312.0333333333333</v>
      </c>
      <c r="J80" s="36">
        <v>315.06666666666672</v>
      </c>
      <c r="K80" s="31">
        <v>309</v>
      </c>
      <c r="L80" s="31">
        <v>303</v>
      </c>
      <c r="M80" s="31">
        <v>239.74162000000001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1645.5</v>
      </c>
      <c r="D81" s="36">
        <v>1655.9333333333334</v>
      </c>
      <c r="E81" s="36">
        <v>1630.6166666666668</v>
      </c>
      <c r="F81" s="36">
        <v>1615.7333333333333</v>
      </c>
      <c r="G81" s="36">
        <v>1590.4166666666667</v>
      </c>
      <c r="H81" s="36">
        <v>1670.8166666666668</v>
      </c>
      <c r="I81" s="36">
        <v>1696.1333333333334</v>
      </c>
      <c r="J81" s="36">
        <v>1711.0166666666669</v>
      </c>
      <c r="K81" s="31">
        <v>1681.25</v>
      </c>
      <c r="L81" s="31">
        <v>1641.05</v>
      </c>
      <c r="M81" s="31">
        <v>13.890169999999999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297.14999999999998</v>
      </c>
      <c r="D82" s="36">
        <v>298.23333333333335</v>
      </c>
      <c r="E82" s="36">
        <v>292.66666666666669</v>
      </c>
      <c r="F82" s="36">
        <v>288.18333333333334</v>
      </c>
      <c r="G82" s="36">
        <v>282.61666666666667</v>
      </c>
      <c r="H82" s="36">
        <v>302.7166666666667</v>
      </c>
      <c r="I82" s="36">
        <v>308.2833333333333</v>
      </c>
      <c r="J82" s="36">
        <v>312.76666666666671</v>
      </c>
      <c r="K82" s="31">
        <v>303.8</v>
      </c>
      <c r="L82" s="31">
        <v>293.75</v>
      </c>
      <c r="M82" s="31">
        <v>129.35464999999999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304.39999999999998</v>
      </c>
      <c r="D83" s="36">
        <v>304.95</v>
      </c>
      <c r="E83" s="36">
        <v>301.64999999999998</v>
      </c>
      <c r="F83" s="36">
        <v>298.89999999999998</v>
      </c>
      <c r="G83" s="36">
        <v>295.59999999999997</v>
      </c>
      <c r="H83" s="36">
        <v>307.7</v>
      </c>
      <c r="I83" s="36">
        <v>311.00000000000006</v>
      </c>
      <c r="J83" s="36">
        <v>313.75</v>
      </c>
      <c r="K83" s="31">
        <v>308.25</v>
      </c>
      <c r="L83" s="31">
        <v>302.2</v>
      </c>
      <c r="M83" s="31">
        <v>55.537860000000002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1418.95</v>
      </c>
      <c r="D84" s="36">
        <v>1436.45</v>
      </c>
      <c r="E84" s="36">
        <v>1399.5</v>
      </c>
      <c r="F84" s="36">
        <v>1380.05</v>
      </c>
      <c r="G84" s="36">
        <v>1343.1</v>
      </c>
      <c r="H84" s="36">
        <v>1455.9</v>
      </c>
      <c r="I84" s="36">
        <v>1492.8500000000004</v>
      </c>
      <c r="J84" s="36">
        <v>1512.3000000000002</v>
      </c>
      <c r="K84" s="31">
        <v>1473.4</v>
      </c>
      <c r="L84" s="31">
        <v>1417</v>
      </c>
      <c r="M84" s="31">
        <v>77.926320000000004</v>
      </c>
      <c r="N84" s="1"/>
      <c r="O84" s="1"/>
    </row>
    <row r="85" spans="1:15" ht="12.75" customHeight="1">
      <c r="A85" s="33">
        <v>75</v>
      </c>
      <c r="B85" s="53" t="s">
        <v>792</v>
      </c>
      <c r="C85" s="31">
        <v>723.75</v>
      </c>
      <c r="D85" s="36">
        <v>725.48333333333323</v>
      </c>
      <c r="E85" s="36">
        <v>717.36666666666645</v>
      </c>
      <c r="F85" s="36">
        <v>710.98333333333323</v>
      </c>
      <c r="G85" s="36">
        <v>702.86666666666645</v>
      </c>
      <c r="H85" s="36">
        <v>731.86666666666645</v>
      </c>
      <c r="I85" s="36">
        <v>739.98333333333323</v>
      </c>
      <c r="J85" s="36">
        <v>746.36666666666645</v>
      </c>
      <c r="K85" s="31">
        <v>733.6</v>
      </c>
      <c r="L85" s="31">
        <v>719.1</v>
      </c>
      <c r="M85" s="31">
        <v>3.1723699999999999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356.7</v>
      </c>
      <c r="D86" s="36">
        <v>357.7</v>
      </c>
      <c r="E86" s="36">
        <v>353.5</v>
      </c>
      <c r="F86" s="36">
        <v>350.3</v>
      </c>
      <c r="G86" s="36">
        <v>346.1</v>
      </c>
      <c r="H86" s="36">
        <v>360.9</v>
      </c>
      <c r="I86" s="36">
        <v>365.09999999999991</v>
      </c>
      <c r="J86" s="36">
        <v>368.29999999999995</v>
      </c>
      <c r="K86" s="31">
        <v>361.9</v>
      </c>
      <c r="L86" s="31">
        <v>354.5</v>
      </c>
      <c r="M86" s="31">
        <v>70.019660000000002</v>
      </c>
      <c r="N86" s="1"/>
      <c r="O86" s="1"/>
    </row>
    <row r="87" spans="1:15" ht="12.75" customHeight="1">
      <c r="A87" s="33">
        <v>77</v>
      </c>
      <c r="B87" s="53" t="s">
        <v>330</v>
      </c>
      <c r="C87" s="31">
        <v>1583.3</v>
      </c>
      <c r="D87" s="36">
        <v>1594.1000000000001</v>
      </c>
      <c r="E87" s="36">
        <v>1559.2500000000002</v>
      </c>
      <c r="F87" s="36">
        <v>1535.2</v>
      </c>
      <c r="G87" s="36">
        <v>1500.3500000000001</v>
      </c>
      <c r="H87" s="36">
        <v>1618.1500000000003</v>
      </c>
      <c r="I87" s="36">
        <v>1653.0000000000002</v>
      </c>
      <c r="J87" s="36">
        <v>1677.0500000000004</v>
      </c>
      <c r="K87" s="31">
        <v>1628.95</v>
      </c>
      <c r="L87" s="31">
        <v>1570.05</v>
      </c>
      <c r="M87" s="31">
        <v>1.0628299999999999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708.85</v>
      </c>
      <c r="D88" s="36">
        <v>713.4666666666667</v>
      </c>
      <c r="E88" s="36">
        <v>701.58333333333337</v>
      </c>
      <c r="F88" s="36">
        <v>694.31666666666672</v>
      </c>
      <c r="G88" s="36">
        <v>682.43333333333339</v>
      </c>
      <c r="H88" s="36">
        <v>720.73333333333335</v>
      </c>
      <c r="I88" s="36">
        <v>732.61666666666656</v>
      </c>
      <c r="J88" s="36">
        <v>739.88333333333333</v>
      </c>
      <c r="K88" s="31">
        <v>725.35</v>
      </c>
      <c r="L88" s="31">
        <v>706.2</v>
      </c>
      <c r="M88" s="31">
        <v>41.291730000000001</v>
      </c>
      <c r="N88" s="1"/>
      <c r="O88" s="1"/>
    </row>
    <row r="89" spans="1:15" ht="12.75" customHeight="1">
      <c r="A89" s="33">
        <v>79</v>
      </c>
      <c r="B89" s="53" t="s">
        <v>331</v>
      </c>
      <c r="C89" s="31">
        <v>8218.15</v>
      </c>
      <c r="D89" s="36">
        <v>8203.9</v>
      </c>
      <c r="E89" s="36">
        <v>8141.3499999999985</v>
      </c>
      <c r="F89" s="36">
        <v>8064.5499999999993</v>
      </c>
      <c r="G89" s="36">
        <v>8001.9999999999982</v>
      </c>
      <c r="H89" s="36">
        <v>8280.6999999999989</v>
      </c>
      <c r="I89" s="36">
        <v>8343.2499999999982</v>
      </c>
      <c r="J89" s="36">
        <v>8420.0499999999993</v>
      </c>
      <c r="K89" s="31">
        <v>8266.4500000000007</v>
      </c>
      <c r="L89" s="31">
        <v>8127.1</v>
      </c>
      <c r="M89" s="31">
        <v>9.7470000000000001E-2</v>
      </c>
      <c r="N89" s="1"/>
      <c r="O89" s="1"/>
    </row>
    <row r="90" spans="1:15" ht="12.75" customHeight="1">
      <c r="A90" s="33">
        <v>80</v>
      </c>
      <c r="B90" s="53" t="s">
        <v>332</v>
      </c>
      <c r="C90" s="31">
        <v>1605.15</v>
      </c>
      <c r="D90" s="36">
        <v>1614.4833333333333</v>
      </c>
      <c r="E90" s="36">
        <v>1576.2166666666667</v>
      </c>
      <c r="F90" s="36">
        <v>1547.2833333333333</v>
      </c>
      <c r="G90" s="36">
        <v>1509.0166666666667</v>
      </c>
      <c r="H90" s="36">
        <v>1643.4166666666667</v>
      </c>
      <c r="I90" s="36">
        <v>1681.6833333333336</v>
      </c>
      <c r="J90" s="36">
        <v>1710.6166666666668</v>
      </c>
      <c r="K90" s="31">
        <v>1652.75</v>
      </c>
      <c r="L90" s="31">
        <v>1585.55</v>
      </c>
      <c r="M90" s="31">
        <v>3.5565199999999999</v>
      </c>
      <c r="N90" s="1"/>
      <c r="O90" s="1"/>
    </row>
    <row r="91" spans="1:15" ht="12.75" customHeight="1">
      <c r="A91" s="33">
        <v>81</v>
      </c>
      <c r="B91" s="53" t="s">
        <v>333</v>
      </c>
      <c r="C91" s="31">
        <v>2077.75</v>
      </c>
      <c r="D91" s="36">
        <v>2065.4</v>
      </c>
      <c r="E91" s="36">
        <v>2030.8000000000002</v>
      </c>
      <c r="F91" s="36">
        <v>1983.8500000000001</v>
      </c>
      <c r="G91" s="36">
        <v>1949.2500000000002</v>
      </c>
      <c r="H91" s="36">
        <v>2112.3500000000004</v>
      </c>
      <c r="I91" s="36">
        <v>2146.9499999999998</v>
      </c>
      <c r="J91" s="36">
        <v>2193.9</v>
      </c>
      <c r="K91" s="31">
        <v>2100</v>
      </c>
      <c r="L91" s="31">
        <v>2018.45</v>
      </c>
      <c r="M91" s="31">
        <v>2.3590399999999998</v>
      </c>
      <c r="N91" s="1"/>
      <c r="O91" s="1"/>
    </row>
    <row r="92" spans="1:15" ht="12.75" customHeight="1">
      <c r="A92" s="33">
        <v>82</v>
      </c>
      <c r="B92" s="53" t="s">
        <v>334</v>
      </c>
      <c r="C92" s="31">
        <v>510.7</v>
      </c>
      <c r="D92" s="36">
        <v>512.01666666666677</v>
      </c>
      <c r="E92" s="36">
        <v>506.33333333333348</v>
      </c>
      <c r="F92" s="36">
        <v>501.9666666666667</v>
      </c>
      <c r="G92" s="36">
        <v>496.28333333333342</v>
      </c>
      <c r="H92" s="36">
        <v>516.38333333333355</v>
      </c>
      <c r="I92" s="36">
        <v>522.06666666666672</v>
      </c>
      <c r="J92" s="36">
        <v>526.43333333333362</v>
      </c>
      <c r="K92" s="31">
        <v>517.70000000000005</v>
      </c>
      <c r="L92" s="31">
        <v>507.65</v>
      </c>
      <c r="M92" s="31">
        <v>3.2993700000000001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34644.800000000003</v>
      </c>
      <c r="D93" s="36">
        <v>34681.283333333333</v>
      </c>
      <c r="E93" s="36">
        <v>34263.566666666666</v>
      </c>
      <c r="F93" s="36">
        <v>33882.333333333336</v>
      </c>
      <c r="G93" s="36">
        <v>33464.616666666669</v>
      </c>
      <c r="H93" s="36">
        <v>35062.516666666663</v>
      </c>
      <c r="I93" s="36">
        <v>35480.233333333323</v>
      </c>
      <c r="J93" s="36">
        <v>35861.46666666666</v>
      </c>
      <c r="K93" s="31">
        <v>35099</v>
      </c>
      <c r="L93" s="31">
        <v>34300.050000000003</v>
      </c>
      <c r="M93" s="31">
        <v>0.35059000000000001</v>
      </c>
      <c r="N93" s="1"/>
      <c r="O93" s="1"/>
    </row>
    <row r="94" spans="1:15" ht="12.75" customHeight="1">
      <c r="A94" s="33">
        <v>84</v>
      </c>
      <c r="B94" s="53" t="s">
        <v>335</v>
      </c>
      <c r="C94" s="31">
        <v>1367.75</v>
      </c>
      <c r="D94" s="36">
        <v>1377.7166666666665</v>
      </c>
      <c r="E94" s="36">
        <v>1349.583333333333</v>
      </c>
      <c r="F94" s="36">
        <v>1331.4166666666665</v>
      </c>
      <c r="G94" s="36">
        <v>1303.2833333333331</v>
      </c>
      <c r="H94" s="36">
        <v>1395.883333333333</v>
      </c>
      <c r="I94" s="36">
        <v>1424.0166666666667</v>
      </c>
      <c r="J94" s="36">
        <v>1442.1833333333329</v>
      </c>
      <c r="K94" s="31">
        <v>1405.85</v>
      </c>
      <c r="L94" s="31">
        <v>1359.55</v>
      </c>
      <c r="M94" s="31">
        <v>4.4408599999999998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5401.65</v>
      </c>
      <c r="D95" s="36">
        <v>5428.6500000000005</v>
      </c>
      <c r="E95" s="36">
        <v>5357.3000000000011</v>
      </c>
      <c r="F95" s="36">
        <v>5312.9500000000007</v>
      </c>
      <c r="G95" s="36">
        <v>5241.6000000000013</v>
      </c>
      <c r="H95" s="36">
        <v>5473.0000000000009</v>
      </c>
      <c r="I95" s="36">
        <v>5544.3500000000013</v>
      </c>
      <c r="J95" s="36">
        <v>5588.7000000000007</v>
      </c>
      <c r="K95" s="31">
        <v>5500</v>
      </c>
      <c r="L95" s="31">
        <v>5384.3</v>
      </c>
      <c r="M95" s="31">
        <v>1.6333299999999999</v>
      </c>
      <c r="N95" s="1"/>
      <c r="O95" s="1"/>
    </row>
    <row r="96" spans="1:15" ht="12.75" customHeight="1">
      <c r="A96" s="33">
        <v>86</v>
      </c>
      <c r="B96" s="53" t="s">
        <v>336</v>
      </c>
      <c r="C96" s="31">
        <v>2339.3000000000002</v>
      </c>
      <c r="D96" s="36">
        <v>2338.85</v>
      </c>
      <c r="E96" s="36">
        <v>2307.75</v>
      </c>
      <c r="F96" s="36">
        <v>2276.2000000000003</v>
      </c>
      <c r="G96" s="36">
        <v>2245.1000000000004</v>
      </c>
      <c r="H96" s="36">
        <v>2370.3999999999996</v>
      </c>
      <c r="I96" s="36">
        <v>2401.4999999999991</v>
      </c>
      <c r="J96" s="36">
        <v>2433.0499999999993</v>
      </c>
      <c r="K96" s="31">
        <v>2369.9499999999998</v>
      </c>
      <c r="L96" s="31">
        <v>2307.3000000000002</v>
      </c>
      <c r="M96" s="31">
        <v>1.1081399999999999</v>
      </c>
      <c r="N96" s="1"/>
      <c r="O96" s="1"/>
    </row>
    <row r="97" spans="1:15" ht="12.75" customHeight="1">
      <c r="A97" s="33">
        <v>87</v>
      </c>
      <c r="B97" s="53" t="s">
        <v>337</v>
      </c>
      <c r="C97" s="31">
        <v>593.95000000000005</v>
      </c>
      <c r="D97" s="36">
        <v>594.4</v>
      </c>
      <c r="E97" s="36">
        <v>585.54999999999995</v>
      </c>
      <c r="F97" s="36">
        <v>577.15</v>
      </c>
      <c r="G97" s="36">
        <v>568.29999999999995</v>
      </c>
      <c r="H97" s="36">
        <v>602.79999999999995</v>
      </c>
      <c r="I97" s="36">
        <v>611.65000000000009</v>
      </c>
      <c r="J97" s="36">
        <v>620.04999999999995</v>
      </c>
      <c r="K97" s="31">
        <v>603.25</v>
      </c>
      <c r="L97" s="31">
        <v>586</v>
      </c>
      <c r="M97" s="31">
        <v>3.1661299999999999</v>
      </c>
      <c r="N97" s="1"/>
      <c r="O97" s="1"/>
    </row>
    <row r="98" spans="1:15" ht="12.75" customHeight="1">
      <c r="A98" s="33">
        <v>88</v>
      </c>
      <c r="B98" s="53" t="s">
        <v>338</v>
      </c>
      <c r="C98" s="31">
        <v>158.57</v>
      </c>
      <c r="D98" s="36">
        <v>159.89333333333332</v>
      </c>
      <c r="E98" s="36">
        <v>156.18666666666664</v>
      </c>
      <c r="F98" s="36">
        <v>153.80333333333331</v>
      </c>
      <c r="G98" s="36">
        <v>150.09666666666664</v>
      </c>
      <c r="H98" s="36">
        <v>162.27666666666664</v>
      </c>
      <c r="I98" s="36">
        <v>165.98333333333335</v>
      </c>
      <c r="J98" s="36">
        <v>168.36666666666665</v>
      </c>
      <c r="K98" s="31">
        <v>163.6</v>
      </c>
      <c r="L98" s="31">
        <v>157.51</v>
      </c>
      <c r="M98" s="31">
        <v>31.196390000000001</v>
      </c>
      <c r="N98" s="1"/>
      <c r="O98" s="1"/>
    </row>
    <row r="99" spans="1:15" ht="12.75" customHeight="1">
      <c r="A99" s="33">
        <v>89</v>
      </c>
      <c r="B99" s="53" t="s">
        <v>339</v>
      </c>
      <c r="C99" s="31">
        <v>720.15</v>
      </c>
      <c r="D99" s="36">
        <v>720.08333333333337</v>
      </c>
      <c r="E99" s="36">
        <v>712.16666666666674</v>
      </c>
      <c r="F99" s="36">
        <v>704.18333333333339</v>
      </c>
      <c r="G99" s="36">
        <v>696.26666666666677</v>
      </c>
      <c r="H99" s="36">
        <v>728.06666666666672</v>
      </c>
      <c r="I99" s="36">
        <v>735.98333333333346</v>
      </c>
      <c r="J99" s="36">
        <v>743.9666666666667</v>
      </c>
      <c r="K99" s="31">
        <v>728</v>
      </c>
      <c r="L99" s="31">
        <v>712.1</v>
      </c>
      <c r="M99" s="31">
        <v>16.605730000000001</v>
      </c>
      <c r="N99" s="1"/>
      <c r="O99" s="1"/>
    </row>
    <row r="100" spans="1:15" ht="12.75" customHeight="1">
      <c r="A100" s="33">
        <v>90</v>
      </c>
      <c r="B100" s="53" t="s">
        <v>788</v>
      </c>
      <c r="C100" s="31">
        <v>599.6</v>
      </c>
      <c r="D100" s="36">
        <v>597</v>
      </c>
      <c r="E100" s="36">
        <v>584.15</v>
      </c>
      <c r="F100" s="36">
        <v>568.69999999999993</v>
      </c>
      <c r="G100" s="36">
        <v>555.84999999999991</v>
      </c>
      <c r="H100" s="36">
        <v>612.45000000000005</v>
      </c>
      <c r="I100" s="36">
        <v>625.29999999999995</v>
      </c>
      <c r="J100" s="36">
        <v>640.75000000000011</v>
      </c>
      <c r="K100" s="31">
        <v>609.85</v>
      </c>
      <c r="L100" s="31">
        <v>581.54999999999995</v>
      </c>
      <c r="M100" s="31">
        <v>7.4375600000000004</v>
      </c>
      <c r="N100" s="1"/>
      <c r="O100" s="1"/>
    </row>
    <row r="101" spans="1:15" ht="12.75" customHeight="1">
      <c r="A101" s="33">
        <v>91</v>
      </c>
      <c r="B101" s="53" t="s">
        <v>340</v>
      </c>
      <c r="C101" s="31">
        <v>4359</v>
      </c>
      <c r="D101" s="36">
        <v>4378.8</v>
      </c>
      <c r="E101" s="36">
        <v>4294.4500000000007</v>
      </c>
      <c r="F101" s="36">
        <v>4229.9000000000005</v>
      </c>
      <c r="G101" s="36">
        <v>4145.5500000000011</v>
      </c>
      <c r="H101" s="36">
        <v>4443.3500000000004</v>
      </c>
      <c r="I101" s="36">
        <v>4527.7000000000007</v>
      </c>
      <c r="J101" s="36">
        <v>4592.25</v>
      </c>
      <c r="K101" s="31">
        <v>4463.1499999999996</v>
      </c>
      <c r="L101" s="31">
        <v>4314.25</v>
      </c>
      <c r="M101" s="31">
        <v>0.46384999999999998</v>
      </c>
      <c r="N101" s="1"/>
      <c r="O101" s="1"/>
    </row>
    <row r="102" spans="1:15" ht="12.75" customHeight="1">
      <c r="A102" s="33">
        <v>92</v>
      </c>
      <c r="B102" s="53" t="s">
        <v>341</v>
      </c>
      <c r="C102" s="31">
        <v>382.25</v>
      </c>
      <c r="D102" s="36">
        <v>387.5</v>
      </c>
      <c r="E102" s="36">
        <v>371.8</v>
      </c>
      <c r="F102" s="36">
        <v>361.35</v>
      </c>
      <c r="G102" s="36">
        <v>345.65000000000003</v>
      </c>
      <c r="H102" s="36">
        <v>397.95</v>
      </c>
      <c r="I102" s="36">
        <v>413.65000000000003</v>
      </c>
      <c r="J102" s="36">
        <v>424.09999999999997</v>
      </c>
      <c r="K102" s="31">
        <v>403.2</v>
      </c>
      <c r="L102" s="31">
        <v>377.05</v>
      </c>
      <c r="M102" s="31">
        <v>24.905449999999998</v>
      </c>
      <c r="N102" s="1"/>
      <c r="O102" s="1"/>
    </row>
    <row r="103" spans="1:15" ht="12.75" customHeight="1">
      <c r="A103" s="33">
        <v>93</v>
      </c>
      <c r="B103" s="53" t="s">
        <v>342</v>
      </c>
      <c r="C103" s="31">
        <v>294.25</v>
      </c>
      <c r="D103" s="36">
        <v>294.95</v>
      </c>
      <c r="E103" s="36">
        <v>293</v>
      </c>
      <c r="F103" s="36">
        <v>291.75</v>
      </c>
      <c r="G103" s="36">
        <v>289.8</v>
      </c>
      <c r="H103" s="36">
        <v>296.2</v>
      </c>
      <c r="I103" s="36">
        <v>298.14999999999992</v>
      </c>
      <c r="J103" s="36">
        <v>299.39999999999998</v>
      </c>
      <c r="K103" s="31">
        <v>296.89999999999998</v>
      </c>
      <c r="L103" s="31">
        <v>293.7</v>
      </c>
      <c r="M103" s="31">
        <v>8.0423100000000005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889.8</v>
      </c>
      <c r="D104" s="36">
        <v>897.0333333333333</v>
      </c>
      <c r="E104" s="36">
        <v>863.11666666666656</v>
      </c>
      <c r="F104" s="36">
        <v>836.43333333333328</v>
      </c>
      <c r="G104" s="36">
        <v>802.51666666666654</v>
      </c>
      <c r="H104" s="36">
        <v>923.71666666666658</v>
      </c>
      <c r="I104" s="36">
        <v>957.63333333333333</v>
      </c>
      <c r="J104" s="36">
        <v>984.31666666666661</v>
      </c>
      <c r="K104" s="31">
        <v>930.95</v>
      </c>
      <c r="L104" s="31">
        <v>870.35</v>
      </c>
      <c r="M104" s="31">
        <v>21.784500000000001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116.25</v>
      </c>
      <c r="D105" s="36">
        <v>116.91000000000001</v>
      </c>
      <c r="E105" s="36">
        <v>114.84000000000002</v>
      </c>
      <c r="F105" s="36">
        <v>113.43</v>
      </c>
      <c r="G105" s="36">
        <v>111.36000000000001</v>
      </c>
      <c r="H105" s="36">
        <v>118.32000000000002</v>
      </c>
      <c r="I105" s="36">
        <v>120.39000000000001</v>
      </c>
      <c r="J105" s="36">
        <v>121.80000000000003</v>
      </c>
      <c r="K105" s="31">
        <v>118.98</v>
      </c>
      <c r="L105" s="31">
        <v>115.5</v>
      </c>
      <c r="M105" s="31">
        <v>233.99374</v>
      </c>
      <c r="N105" s="1"/>
      <c r="O105" s="1"/>
    </row>
    <row r="106" spans="1:15" ht="12.75" customHeight="1">
      <c r="A106" s="33">
        <v>96</v>
      </c>
      <c r="B106" s="53" t="s">
        <v>811</v>
      </c>
      <c r="C106" s="31">
        <v>1450</v>
      </c>
      <c r="D106" s="36">
        <v>1458.6499999999999</v>
      </c>
      <c r="E106" s="36">
        <v>1438.3499999999997</v>
      </c>
      <c r="F106" s="36">
        <v>1426.6999999999998</v>
      </c>
      <c r="G106" s="36">
        <v>1406.3999999999996</v>
      </c>
      <c r="H106" s="36">
        <v>1470.2999999999997</v>
      </c>
      <c r="I106" s="36">
        <v>1490.6</v>
      </c>
      <c r="J106" s="36">
        <v>1502.2499999999998</v>
      </c>
      <c r="K106" s="31">
        <v>1478.95</v>
      </c>
      <c r="L106" s="31">
        <v>1447</v>
      </c>
      <c r="M106" s="31">
        <v>1.2538199999999999</v>
      </c>
      <c r="N106" s="1"/>
      <c r="O106" s="1"/>
    </row>
    <row r="107" spans="1:15" ht="12.75" customHeight="1">
      <c r="A107" s="33">
        <v>97</v>
      </c>
      <c r="B107" s="53" t="s">
        <v>343</v>
      </c>
      <c r="C107" s="31">
        <v>214.62</v>
      </c>
      <c r="D107" s="36">
        <v>214.83333333333334</v>
      </c>
      <c r="E107" s="36">
        <v>211.9666666666667</v>
      </c>
      <c r="F107" s="36">
        <v>209.31333333333336</v>
      </c>
      <c r="G107" s="36">
        <v>206.44666666666672</v>
      </c>
      <c r="H107" s="36">
        <v>217.48666666666668</v>
      </c>
      <c r="I107" s="36">
        <v>220.3533333333333</v>
      </c>
      <c r="J107" s="36">
        <v>223.00666666666666</v>
      </c>
      <c r="K107" s="31">
        <v>217.7</v>
      </c>
      <c r="L107" s="31">
        <v>212.18</v>
      </c>
      <c r="M107" s="31">
        <v>2.1786300000000001</v>
      </c>
      <c r="N107" s="1"/>
      <c r="O107" s="1"/>
    </row>
    <row r="108" spans="1:15" ht="12.75" customHeight="1">
      <c r="A108" s="33">
        <v>98</v>
      </c>
      <c r="B108" s="53" t="s">
        <v>344</v>
      </c>
      <c r="C108" s="31">
        <v>1684.1</v>
      </c>
      <c r="D108" s="36">
        <v>1687.6166666666668</v>
      </c>
      <c r="E108" s="36">
        <v>1671.2333333333336</v>
      </c>
      <c r="F108" s="36">
        <v>1658.3666666666668</v>
      </c>
      <c r="G108" s="36">
        <v>1641.9833333333336</v>
      </c>
      <c r="H108" s="36">
        <v>1700.4833333333336</v>
      </c>
      <c r="I108" s="36">
        <v>1716.8666666666668</v>
      </c>
      <c r="J108" s="36">
        <v>1729.7333333333336</v>
      </c>
      <c r="K108" s="31">
        <v>1704</v>
      </c>
      <c r="L108" s="31">
        <v>1674.75</v>
      </c>
      <c r="M108" s="31">
        <v>5.8736699999999997</v>
      </c>
      <c r="N108" s="1"/>
      <c r="O108" s="1"/>
    </row>
    <row r="109" spans="1:15" ht="12.75" customHeight="1">
      <c r="A109" s="33">
        <v>99</v>
      </c>
      <c r="B109" s="53" t="s">
        <v>345</v>
      </c>
      <c r="C109" s="31">
        <v>214.18</v>
      </c>
      <c r="D109" s="36">
        <v>215.69666666666663</v>
      </c>
      <c r="E109" s="36">
        <v>210.29333333333327</v>
      </c>
      <c r="F109" s="36">
        <v>206.40666666666664</v>
      </c>
      <c r="G109" s="36">
        <v>201.00333333333327</v>
      </c>
      <c r="H109" s="36">
        <v>219.58333333333326</v>
      </c>
      <c r="I109" s="36">
        <v>224.98666666666662</v>
      </c>
      <c r="J109" s="36">
        <v>228.87333333333325</v>
      </c>
      <c r="K109" s="31">
        <v>221.1</v>
      </c>
      <c r="L109" s="31">
        <v>211.81</v>
      </c>
      <c r="M109" s="31">
        <v>99.581289999999996</v>
      </c>
      <c r="N109" s="1"/>
      <c r="O109" s="1"/>
    </row>
    <row r="110" spans="1:15" ht="12.75" customHeight="1">
      <c r="A110" s="33">
        <v>100</v>
      </c>
      <c r="B110" s="53" t="s">
        <v>346</v>
      </c>
      <c r="C110" s="31">
        <v>2758.75</v>
      </c>
      <c r="D110" s="36">
        <v>2773.6</v>
      </c>
      <c r="E110" s="36">
        <v>2708.2</v>
      </c>
      <c r="F110" s="36">
        <v>2657.65</v>
      </c>
      <c r="G110" s="36">
        <v>2592.25</v>
      </c>
      <c r="H110" s="36">
        <v>2824.1499999999996</v>
      </c>
      <c r="I110" s="36">
        <v>2889.55</v>
      </c>
      <c r="J110" s="36">
        <v>2940.0999999999995</v>
      </c>
      <c r="K110" s="31">
        <v>2839</v>
      </c>
      <c r="L110" s="31">
        <v>2723.05</v>
      </c>
      <c r="M110" s="31">
        <v>3.1655899999999999</v>
      </c>
      <c r="N110" s="1"/>
      <c r="O110" s="1"/>
    </row>
    <row r="111" spans="1:15" ht="12.75" customHeight="1">
      <c r="A111" s="33">
        <v>101</v>
      </c>
      <c r="B111" s="53" t="s">
        <v>859</v>
      </c>
      <c r="C111" s="31">
        <v>901.05</v>
      </c>
      <c r="D111" s="36">
        <v>895.7166666666667</v>
      </c>
      <c r="E111" s="36">
        <v>885.43333333333339</v>
      </c>
      <c r="F111" s="36">
        <v>869.81666666666672</v>
      </c>
      <c r="G111" s="36">
        <v>859.53333333333342</v>
      </c>
      <c r="H111" s="36">
        <v>911.33333333333337</v>
      </c>
      <c r="I111" s="36">
        <v>921.61666666666667</v>
      </c>
      <c r="J111" s="36">
        <v>937.23333333333335</v>
      </c>
      <c r="K111" s="31">
        <v>906</v>
      </c>
      <c r="L111" s="31">
        <v>880.1</v>
      </c>
      <c r="M111" s="31">
        <v>2.6204200000000002</v>
      </c>
      <c r="N111" s="1"/>
      <c r="O111" s="1"/>
    </row>
    <row r="112" spans="1:15" ht="12.75" customHeight="1">
      <c r="A112" s="33">
        <v>102</v>
      </c>
      <c r="B112" s="53" t="s">
        <v>347</v>
      </c>
      <c r="C112" s="31">
        <v>62.59</v>
      </c>
      <c r="D112" s="36">
        <v>62.813333333333333</v>
      </c>
      <c r="E112" s="36">
        <v>62.026666666666664</v>
      </c>
      <c r="F112" s="36">
        <v>61.463333333333331</v>
      </c>
      <c r="G112" s="36">
        <v>60.676666666666662</v>
      </c>
      <c r="H112" s="36">
        <v>63.376666666666665</v>
      </c>
      <c r="I112" s="36">
        <v>64.163333333333327</v>
      </c>
      <c r="J112" s="36">
        <v>64.726666666666659</v>
      </c>
      <c r="K112" s="31">
        <v>63.6</v>
      </c>
      <c r="L112" s="31">
        <v>62.25</v>
      </c>
      <c r="M112" s="31">
        <v>48.833159999999999</v>
      </c>
      <c r="N112" s="1"/>
      <c r="O112" s="1"/>
    </row>
    <row r="113" spans="1:15" ht="12.75" customHeight="1">
      <c r="A113" s="33">
        <v>103</v>
      </c>
      <c r="B113" s="53" t="s">
        <v>348</v>
      </c>
      <c r="C113" s="31">
        <v>2391.1</v>
      </c>
      <c r="D113" s="36">
        <v>2415.9666666666667</v>
      </c>
      <c r="E113" s="36">
        <v>2343.1333333333332</v>
      </c>
      <c r="F113" s="36">
        <v>2295.1666666666665</v>
      </c>
      <c r="G113" s="36">
        <v>2222.333333333333</v>
      </c>
      <c r="H113" s="36">
        <v>2463.9333333333334</v>
      </c>
      <c r="I113" s="36">
        <v>2536.7666666666664</v>
      </c>
      <c r="J113" s="36">
        <v>2584.7333333333336</v>
      </c>
      <c r="K113" s="31">
        <v>2488.8000000000002</v>
      </c>
      <c r="L113" s="31">
        <v>2368</v>
      </c>
      <c r="M113" s="31">
        <v>49.40652</v>
      </c>
      <c r="N113" s="1"/>
      <c r="O113" s="1"/>
    </row>
    <row r="114" spans="1:15" ht="12.75" customHeight="1">
      <c r="A114" s="33">
        <v>104</v>
      </c>
      <c r="B114" s="53" t="s">
        <v>349</v>
      </c>
      <c r="C114" s="31">
        <v>725.05</v>
      </c>
      <c r="D114" s="36">
        <v>733.5333333333333</v>
      </c>
      <c r="E114" s="36">
        <v>713.51666666666665</v>
      </c>
      <c r="F114" s="36">
        <v>701.98333333333335</v>
      </c>
      <c r="G114" s="36">
        <v>681.9666666666667</v>
      </c>
      <c r="H114" s="36">
        <v>745.06666666666661</v>
      </c>
      <c r="I114" s="36">
        <v>765.08333333333326</v>
      </c>
      <c r="J114" s="36">
        <v>776.61666666666656</v>
      </c>
      <c r="K114" s="31">
        <v>753.55</v>
      </c>
      <c r="L114" s="31">
        <v>722</v>
      </c>
      <c r="M114" s="31">
        <v>4.8591300000000004</v>
      </c>
      <c r="N114" s="1"/>
      <c r="O114" s="1"/>
    </row>
    <row r="115" spans="1:15" ht="12.75" customHeight="1">
      <c r="A115" s="33">
        <v>105</v>
      </c>
      <c r="B115" s="53" t="s">
        <v>350</v>
      </c>
      <c r="C115" s="31">
        <v>2387.5</v>
      </c>
      <c r="D115" s="36">
        <v>2365.8333333333335</v>
      </c>
      <c r="E115" s="36">
        <v>2311.666666666667</v>
      </c>
      <c r="F115" s="36">
        <v>2235.8333333333335</v>
      </c>
      <c r="G115" s="36">
        <v>2181.666666666667</v>
      </c>
      <c r="H115" s="36">
        <v>2441.666666666667</v>
      </c>
      <c r="I115" s="36">
        <v>2495.8333333333339</v>
      </c>
      <c r="J115" s="36">
        <v>2571.666666666667</v>
      </c>
      <c r="K115" s="31">
        <v>2420</v>
      </c>
      <c r="L115" s="31">
        <v>2290</v>
      </c>
      <c r="M115" s="31">
        <v>7.1832500000000001</v>
      </c>
      <c r="N115" s="1"/>
      <c r="O115" s="1"/>
    </row>
    <row r="116" spans="1:15" ht="12.75" customHeight="1">
      <c r="A116" s="33">
        <v>106</v>
      </c>
      <c r="B116" s="53" t="s">
        <v>351</v>
      </c>
      <c r="C116" s="31">
        <v>9080</v>
      </c>
      <c r="D116" s="36">
        <v>8981.35</v>
      </c>
      <c r="E116" s="36">
        <v>8819.6500000000015</v>
      </c>
      <c r="F116" s="36">
        <v>8559.3000000000011</v>
      </c>
      <c r="G116" s="36">
        <v>8397.6000000000022</v>
      </c>
      <c r="H116" s="36">
        <v>9241.7000000000007</v>
      </c>
      <c r="I116" s="36">
        <v>9403.4000000000015</v>
      </c>
      <c r="J116" s="36">
        <v>9663.75</v>
      </c>
      <c r="K116" s="31">
        <v>9143.0499999999993</v>
      </c>
      <c r="L116" s="31">
        <v>8721</v>
      </c>
      <c r="M116" s="31">
        <v>0.70848</v>
      </c>
      <c r="N116" s="1"/>
      <c r="O116" s="1"/>
    </row>
    <row r="117" spans="1:15" ht="12.75" customHeight="1">
      <c r="A117" s="33">
        <v>107</v>
      </c>
      <c r="B117" s="53" t="s">
        <v>352</v>
      </c>
      <c r="C117" s="31">
        <v>849</v>
      </c>
      <c r="D117" s="36">
        <v>866.9666666666667</v>
      </c>
      <c r="E117" s="36">
        <v>824.03333333333342</v>
      </c>
      <c r="F117" s="36">
        <v>799.06666666666672</v>
      </c>
      <c r="G117" s="36">
        <v>756.13333333333344</v>
      </c>
      <c r="H117" s="36">
        <v>891.93333333333339</v>
      </c>
      <c r="I117" s="36">
        <v>934.86666666666679</v>
      </c>
      <c r="J117" s="36">
        <v>959.83333333333337</v>
      </c>
      <c r="K117" s="31">
        <v>909.9</v>
      </c>
      <c r="L117" s="31">
        <v>842</v>
      </c>
      <c r="M117" s="31">
        <v>10.648440000000001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508.1</v>
      </c>
      <c r="D118" s="36">
        <v>512.73333333333335</v>
      </c>
      <c r="E118" s="36">
        <v>499.56666666666672</v>
      </c>
      <c r="F118" s="36">
        <v>491.03333333333336</v>
      </c>
      <c r="G118" s="36">
        <v>477.86666666666673</v>
      </c>
      <c r="H118" s="36">
        <v>521.26666666666665</v>
      </c>
      <c r="I118" s="36">
        <v>534.43333333333317</v>
      </c>
      <c r="J118" s="36">
        <v>542.9666666666667</v>
      </c>
      <c r="K118" s="31">
        <v>525.9</v>
      </c>
      <c r="L118" s="31">
        <v>504.2</v>
      </c>
      <c r="M118" s="31">
        <v>61.58511</v>
      </c>
      <c r="N118" s="1"/>
      <c r="O118" s="1"/>
    </row>
    <row r="119" spans="1:15" ht="12.75" customHeight="1">
      <c r="A119" s="33">
        <v>109</v>
      </c>
      <c r="B119" s="53" t="s">
        <v>353</v>
      </c>
      <c r="C119" s="31">
        <v>546.04999999999995</v>
      </c>
      <c r="D119" s="36">
        <v>545.03333333333342</v>
      </c>
      <c r="E119" s="36">
        <v>539.21666666666681</v>
      </c>
      <c r="F119" s="36">
        <v>532.38333333333344</v>
      </c>
      <c r="G119" s="36">
        <v>526.56666666666683</v>
      </c>
      <c r="H119" s="36">
        <v>551.86666666666679</v>
      </c>
      <c r="I119" s="36">
        <v>557.68333333333339</v>
      </c>
      <c r="J119" s="36">
        <v>564.51666666666677</v>
      </c>
      <c r="K119" s="31">
        <v>550.85</v>
      </c>
      <c r="L119" s="31">
        <v>538.20000000000005</v>
      </c>
      <c r="M119" s="31">
        <v>9.3226800000000001</v>
      </c>
      <c r="N119" s="1"/>
      <c r="O119" s="1"/>
    </row>
    <row r="120" spans="1:15" ht="12.75" customHeight="1">
      <c r="A120" s="33">
        <v>110</v>
      </c>
      <c r="B120" s="53" t="s">
        <v>860</v>
      </c>
      <c r="C120" s="31">
        <v>986.6</v>
      </c>
      <c r="D120" s="36">
        <v>989.69999999999993</v>
      </c>
      <c r="E120" s="36">
        <v>976.39999999999986</v>
      </c>
      <c r="F120" s="36">
        <v>966.19999999999993</v>
      </c>
      <c r="G120" s="36">
        <v>952.89999999999986</v>
      </c>
      <c r="H120" s="36">
        <v>999.89999999999986</v>
      </c>
      <c r="I120" s="36">
        <v>1013.1999999999998</v>
      </c>
      <c r="J120" s="36">
        <v>1023.3999999999999</v>
      </c>
      <c r="K120" s="31">
        <v>1003</v>
      </c>
      <c r="L120" s="31">
        <v>979.5</v>
      </c>
      <c r="M120" s="31">
        <v>4.0960099999999997</v>
      </c>
      <c r="N120" s="1"/>
      <c r="O120" s="1"/>
    </row>
    <row r="121" spans="1:15" ht="12.75" customHeight="1">
      <c r="A121" s="33">
        <v>111</v>
      </c>
      <c r="B121" s="53" t="s">
        <v>354</v>
      </c>
      <c r="C121" s="31">
        <v>1561.3</v>
      </c>
      <c r="D121" s="36">
        <v>1567.9166666666667</v>
      </c>
      <c r="E121" s="36">
        <v>1540.8833333333334</v>
      </c>
      <c r="F121" s="36">
        <v>1520.4666666666667</v>
      </c>
      <c r="G121" s="36">
        <v>1493.4333333333334</v>
      </c>
      <c r="H121" s="36">
        <v>1588.3333333333335</v>
      </c>
      <c r="I121" s="36">
        <v>1615.3666666666668</v>
      </c>
      <c r="J121" s="36">
        <v>1635.7833333333335</v>
      </c>
      <c r="K121" s="31">
        <v>1594.95</v>
      </c>
      <c r="L121" s="31">
        <v>1547.5</v>
      </c>
      <c r="M121" s="31">
        <v>11.380039999999999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1400.25</v>
      </c>
      <c r="D122" s="36">
        <v>1414.75</v>
      </c>
      <c r="E122" s="36">
        <v>1379.5</v>
      </c>
      <c r="F122" s="36">
        <v>1358.75</v>
      </c>
      <c r="G122" s="36">
        <v>1323.5</v>
      </c>
      <c r="H122" s="36">
        <v>1435.5</v>
      </c>
      <c r="I122" s="36">
        <v>1470.75</v>
      </c>
      <c r="J122" s="36">
        <v>1491.5</v>
      </c>
      <c r="K122" s="31">
        <v>1450</v>
      </c>
      <c r="L122" s="31">
        <v>1394</v>
      </c>
      <c r="M122" s="31">
        <v>15.189310000000001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1488.65</v>
      </c>
      <c r="D123" s="36">
        <v>1486.8833333333332</v>
      </c>
      <c r="E123" s="36">
        <v>1481.0166666666664</v>
      </c>
      <c r="F123" s="36">
        <v>1473.3833333333332</v>
      </c>
      <c r="G123" s="36">
        <v>1467.5166666666664</v>
      </c>
      <c r="H123" s="36">
        <v>1494.5166666666664</v>
      </c>
      <c r="I123" s="36">
        <v>1500.3833333333332</v>
      </c>
      <c r="J123" s="36">
        <v>1508.0166666666664</v>
      </c>
      <c r="K123" s="31">
        <v>1492.75</v>
      </c>
      <c r="L123" s="31">
        <v>1479.25</v>
      </c>
      <c r="M123" s="31">
        <v>11.91962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166.71</v>
      </c>
      <c r="D124" s="36">
        <v>167.29333333333335</v>
      </c>
      <c r="E124" s="36">
        <v>165.2166666666667</v>
      </c>
      <c r="F124" s="36">
        <v>163.72333333333336</v>
      </c>
      <c r="G124" s="36">
        <v>161.6466666666667</v>
      </c>
      <c r="H124" s="36">
        <v>168.78666666666669</v>
      </c>
      <c r="I124" s="36">
        <v>170.86333333333334</v>
      </c>
      <c r="J124" s="36">
        <v>172.35666666666668</v>
      </c>
      <c r="K124" s="31">
        <v>169.37</v>
      </c>
      <c r="L124" s="31">
        <v>165.8</v>
      </c>
      <c r="M124" s="31">
        <v>47.553899999999999</v>
      </c>
      <c r="N124" s="1"/>
      <c r="O124" s="1"/>
    </row>
    <row r="125" spans="1:15" ht="12.75" customHeight="1">
      <c r="A125" s="33">
        <v>115</v>
      </c>
      <c r="B125" s="53" t="s">
        <v>267</v>
      </c>
      <c r="C125" s="31">
        <v>1515.4</v>
      </c>
      <c r="D125" s="36">
        <v>1513.1833333333334</v>
      </c>
      <c r="E125" s="36">
        <v>1476.3666666666668</v>
      </c>
      <c r="F125" s="36">
        <v>1437.3333333333335</v>
      </c>
      <c r="G125" s="36">
        <v>1400.5166666666669</v>
      </c>
      <c r="H125" s="36">
        <v>1552.2166666666667</v>
      </c>
      <c r="I125" s="36">
        <v>1589.0333333333333</v>
      </c>
      <c r="J125" s="36">
        <v>1628.0666666666666</v>
      </c>
      <c r="K125" s="31">
        <v>1550</v>
      </c>
      <c r="L125" s="31">
        <v>1474.15</v>
      </c>
      <c r="M125" s="31">
        <v>5.4299200000000001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479.1</v>
      </c>
      <c r="D126" s="36">
        <v>479.15000000000003</v>
      </c>
      <c r="E126" s="36">
        <v>473.30000000000007</v>
      </c>
      <c r="F126" s="36">
        <v>467.50000000000006</v>
      </c>
      <c r="G126" s="36">
        <v>461.65000000000009</v>
      </c>
      <c r="H126" s="36">
        <v>484.95000000000005</v>
      </c>
      <c r="I126" s="36">
        <v>490.80000000000007</v>
      </c>
      <c r="J126" s="36">
        <v>496.6</v>
      </c>
      <c r="K126" s="31">
        <v>485</v>
      </c>
      <c r="L126" s="31">
        <v>473.35</v>
      </c>
      <c r="M126" s="31">
        <v>146.29286999999999</v>
      </c>
      <c r="N126" s="1"/>
      <c r="O126" s="1"/>
    </row>
    <row r="127" spans="1:15" ht="12.75" customHeight="1">
      <c r="A127" s="33">
        <v>117</v>
      </c>
      <c r="B127" s="53" t="s">
        <v>355</v>
      </c>
      <c r="C127" s="31">
        <v>2260.65</v>
      </c>
      <c r="D127" s="36">
        <v>2253.5333333333333</v>
      </c>
      <c r="E127" s="36">
        <v>2217.1666666666665</v>
      </c>
      <c r="F127" s="36">
        <v>2173.6833333333334</v>
      </c>
      <c r="G127" s="36">
        <v>2137.3166666666666</v>
      </c>
      <c r="H127" s="36">
        <v>2297.0166666666664</v>
      </c>
      <c r="I127" s="36">
        <v>2333.3833333333332</v>
      </c>
      <c r="J127" s="36">
        <v>2376.8666666666663</v>
      </c>
      <c r="K127" s="31">
        <v>2289.9</v>
      </c>
      <c r="L127" s="31">
        <v>2210.0500000000002</v>
      </c>
      <c r="M127" s="31">
        <v>24.985099999999999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5653.75</v>
      </c>
      <c r="D128" s="36">
        <v>5643.55</v>
      </c>
      <c r="E128" s="36">
        <v>5532.2000000000007</v>
      </c>
      <c r="F128" s="36">
        <v>5410.6500000000005</v>
      </c>
      <c r="G128" s="36">
        <v>5299.3000000000011</v>
      </c>
      <c r="H128" s="36">
        <v>5765.1</v>
      </c>
      <c r="I128" s="36">
        <v>5876.4500000000007</v>
      </c>
      <c r="J128" s="36">
        <v>5998</v>
      </c>
      <c r="K128" s="31">
        <v>5754.9</v>
      </c>
      <c r="L128" s="31">
        <v>5522</v>
      </c>
      <c r="M128" s="31">
        <v>11.033289999999999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2870.95</v>
      </c>
      <c r="D129" s="36">
        <v>2869.65</v>
      </c>
      <c r="E129" s="36">
        <v>2851.3</v>
      </c>
      <c r="F129" s="36">
        <v>2831.65</v>
      </c>
      <c r="G129" s="36">
        <v>2813.3</v>
      </c>
      <c r="H129" s="36">
        <v>2889.3</v>
      </c>
      <c r="I129" s="36">
        <v>2907.6499999999996</v>
      </c>
      <c r="J129" s="36">
        <v>2927.3</v>
      </c>
      <c r="K129" s="31">
        <v>2888</v>
      </c>
      <c r="L129" s="31">
        <v>2850</v>
      </c>
      <c r="M129" s="31">
        <v>2.2726000000000002</v>
      </c>
      <c r="N129" s="1"/>
      <c r="O129" s="1"/>
    </row>
    <row r="130" spans="1:15" ht="12.75" customHeight="1">
      <c r="A130" s="33">
        <v>120</v>
      </c>
      <c r="B130" s="53" t="s">
        <v>356</v>
      </c>
      <c r="C130" s="31">
        <v>3762.95</v>
      </c>
      <c r="D130" s="36">
        <v>3746.35</v>
      </c>
      <c r="E130" s="36">
        <v>3722.7</v>
      </c>
      <c r="F130" s="36">
        <v>3682.45</v>
      </c>
      <c r="G130" s="36">
        <v>3658.7999999999997</v>
      </c>
      <c r="H130" s="36">
        <v>3786.6</v>
      </c>
      <c r="I130" s="36">
        <v>3810.2500000000005</v>
      </c>
      <c r="J130" s="36">
        <v>3850.5</v>
      </c>
      <c r="K130" s="31">
        <v>3770</v>
      </c>
      <c r="L130" s="31">
        <v>3706.1</v>
      </c>
      <c r="M130" s="31">
        <v>3.4337800000000001</v>
      </c>
      <c r="N130" s="1"/>
      <c r="O130" s="1"/>
    </row>
    <row r="131" spans="1:15" ht="12.75" customHeight="1">
      <c r="A131" s="33">
        <v>121</v>
      </c>
      <c r="B131" s="53" t="s">
        <v>828</v>
      </c>
      <c r="C131" s="31">
        <v>1542.5</v>
      </c>
      <c r="D131" s="36">
        <v>1534.6499999999999</v>
      </c>
      <c r="E131" s="36">
        <v>1521.6499999999996</v>
      </c>
      <c r="F131" s="36">
        <v>1500.7999999999997</v>
      </c>
      <c r="G131" s="36">
        <v>1487.7999999999995</v>
      </c>
      <c r="H131" s="36">
        <v>1555.4999999999998</v>
      </c>
      <c r="I131" s="36">
        <v>1568.5000000000002</v>
      </c>
      <c r="J131" s="36">
        <v>1589.35</v>
      </c>
      <c r="K131" s="31">
        <v>1547.65</v>
      </c>
      <c r="L131" s="31">
        <v>1513.8</v>
      </c>
      <c r="M131" s="31">
        <v>0.39356999999999998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1027.3</v>
      </c>
      <c r="D132" s="36">
        <v>1028.6166666666666</v>
      </c>
      <c r="E132" s="36">
        <v>1015.6833333333332</v>
      </c>
      <c r="F132" s="36">
        <v>1004.0666666666666</v>
      </c>
      <c r="G132" s="36">
        <v>991.13333333333321</v>
      </c>
      <c r="H132" s="36">
        <v>1040.2333333333331</v>
      </c>
      <c r="I132" s="36">
        <v>1053.1666666666665</v>
      </c>
      <c r="J132" s="36">
        <v>1064.7833333333331</v>
      </c>
      <c r="K132" s="31">
        <v>1041.55</v>
      </c>
      <c r="L132" s="31">
        <v>1017</v>
      </c>
      <c r="M132" s="31">
        <v>19.21959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1570.4</v>
      </c>
      <c r="D133" s="36">
        <v>1579.1666666666667</v>
      </c>
      <c r="E133" s="36">
        <v>1553.2833333333335</v>
      </c>
      <c r="F133" s="36">
        <v>1536.1666666666667</v>
      </c>
      <c r="G133" s="36">
        <v>1510.2833333333335</v>
      </c>
      <c r="H133" s="36">
        <v>1596.2833333333335</v>
      </c>
      <c r="I133" s="36">
        <v>1622.1666666666667</v>
      </c>
      <c r="J133" s="36">
        <v>1639.2833333333335</v>
      </c>
      <c r="K133" s="31">
        <v>1605.05</v>
      </c>
      <c r="L133" s="31">
        <v>1562.05</v>
      </c>
      <c r="M133" s="31">
        <v>2.2659199999999999</v>
      </c>
      <c r="N133" s="1"/>
      <c r="O133" s="1"/>
    </row>
    <row r="134" spans="1:15" ht="12.75" customHeight="1">
      <c r="A134" s="33">
        <v>124</v>
      </c>
      <c r="B134" s="53" t="s">
        <v>794</v>
      </c>
      <c r="C134" s="31">
        <v>5695.3</v>
      </c>
      <c r="D134" s="36">
        <v>5667.166666666667</v>
      </c>
      <c r="E134" s="36">
        <v>5543.1333333333341</v>
      </c>
      <c r="F134" s="36">
        <v>5390.9666666666672</v>
      </c>
      <c r="G134" s="36">
        <v>5266.9333333333343</v>
      </c>
      <c r="H134" s="36">
        <v>5819.3333333333339</v>
      </c>
      <c r="I134" s="36">
        <v>5943.3666666666668</v>
      </c>
      <c r="J134" s="36">
        <v>6095.5333333333338</v>
      </c>
      <c r="K134" s="31">
        <v>5791.2</v>
      </c>
      <c r="L134" s="31">
        <v>5515</v>
      </c>
      <c r="M134" s="31">
        <v>1.7859700000000001</v>
      </c>
      <c r="N134" s="1"/>
      <c r="O134" s="1"/>
    </row>
    <row r="135" spans="1:15" ht="12.75" customHeight="1">
      <c r="A135" s="33">
        <v>125</v>
      </c>
      <c r="B135" s="53" t="s">
        <v>357</v>
      </c>
      <c r="C135" s="31">
        <v>1341.65</v>
      </c>
      <c r="D135" s="36">
        <v>1359.6833333333334</v>
      </c>
      <c r="E135" s="36">
        <v>1320.3666666666668</v>
      </c>
      <c r="F135" s="36">
        <v>1299.0833333333335</v>
      </c>
      <c r="G135" s="36">
        <v>1259.7666666666669</v>
      </c>
      <c r="H135" s="36">
        <v>1380.9666666666667</v>
      </c>
      <c r="I135" s="36">
        <v>1420.2833333333333</v>
      </c>
      <c r="J135" s="36">
        <v>1441.5666666666666</v>
      </c>
      <c r="K135" s="31">
        <v>1399</v>
      </c>
      <c r="L135" s="31">
        <v>1338.4</v>
      </c>
      <c r="M135" s="31">
        <v>2.72451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412.75</v>
      </c>
      <c r="D136" s="36">
        <v>413.90000000000003</v>
      </c>
      <c r="E136" s="36">
        <v>408.85000000000008</v>
      </c>
      <c r="F136" s="36">
        <v>404.95000000000005</v>
      </c>
      <c r="G136" s="36">
        <v>399.90000000000009</v>
      </c>
      <c r="H136" s="36">
        <v>417.80000000000007</v>
      </c>
      <c r="I136" s="36">
        <v>422.85</v>
      </c>
      <c r="J136" s="36">
        <v>426.75000000000006</v>
      </c>
      <c r="K136" s="31">
        <v>418.95</v>
      </c>
      <c r="L136" s="31">
        <v>410</v>
      </c>
      <c r="M136" s="31">
        <v>20.53744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3936.05</v>
      </c>
      <c r="D137" s="36">
        <v>3956.4500000000003</v>
      </c>
      <c r="E137" s="36">
        <v>3864.8500000000004</v>
      </c>
      <c r="F137" s="36">
        <v>3793.65</v>
      </c>
      <c r="G137" s="36">
        <v>3702.05</v>
      </c>
      <c r="H137" s="36">
        <v>4027.6500000000005</v>
      </c>
      <c r="I137" s="36">
        <v>4119.25</v>
      </c>
      <c r="J137" s="36">
        <v>4190.4500000000007</v>
      </c>
      <c r="K137" s="31">
        <v>4048.05</v>
      </c>
      <c r="L137" s="31">
        <v>3885.25</v>
      </c>
      <c r="M137" s="31">
        <v>6.5001699999999998</v>
      </c>
      <c r="N137" s="1"/>
      <c r="O137" s="1"/>
    </row>
    <row r="138" spans="1:15" ht="12.75" customHeight="1">
      <c r="A138" s="33">
        <v>128</v>
      </c>
      <c r="B138" s="53" t="s">
        <v>358</v>
      </c>
      <c r="C138" s="31">
        <v>1845.65</v>
      </c>
      <c r="D138" s="36">
        <v>1859.2333333333333</v>
      </c>
      <c r="E138" s="36">
        <v>1822.4666666666667</v>
      </c>
      <c r="F138" s="36">
        <v>1799.2833333333333</v>
      </c>
      <c r="G138" s="36">
        <v>1762.5166666666667</v>
      </c>
      <c r="H138" s="36">
        <v>1882.4166666666667</v>
      </c>
      <c r="I138" s="36">
        <v>1919.1833333333336</v>
      </c>
      <c r="J138" s="36">
        <v>1942.3666666666668</v>
      </c>
      <c r="K138" s="31">
        <v>1896</v>
      </c>
      <c r="L138" s="31">
        <v>1836.05</v>
      </c>
      <c r="M138" s="31">
        <v>5.7257899999999999</v>
      </c>
      <c r="N138" s="1"/>
      <c r="O138" s="1"/>
    </row>
    <row r="139" spans="1:15" ht="12.75" customHeight="1">
      <c r="A139" s="33">
        <v>129</v>
      </c>
      <c r="B139" s="53" t="s">
        <v>359</v>
      </c>
      <c r="C139" s="31">
        <v>1005.9</v>
      </c>
      <c r="D139" s="36">
        <v>1007.0666666666666</v>
      </c>
      <c r="E139" s="36">
        <v>999.18333333333317</v>
      </c>
      <c r="F139" s="36">
        <v>992.46666666666658</v>
      </c>
      <c r="G139" s="36">
        <v>984.58333333333314</v>
      </c>
      <c r="H139" s="36">
        <v>1013.7833333333332</v>
      </c>
      <c r="I139" s="36">
        <v>1021.6666666666666</v>
      </c>
      <c r="J139" s="36">
        <v>1028.3833333333332</v>
      </c>
      <c r="K139" s="31">
        <v>1014.95</v>
      </c>
      <c r="L139" s="31">
        <v>1000.35</v>
      </c>
      <c r="M139" s="31">
        <v>0.23784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830.4</v>
      </c>
      <c r="D140" s="36">
        <v>829.78333333333342</v>
      </c>
      <c r="E140" s="36">
        <v>818.56666666666683</v>
      </c>
      <c r="F140" s="36">
        <v>806.73333333333346</v>
      </c>
      <c r="G140" s="36">
        <v>795.51666666666688</v>
      </c>
      <c r="H140" s="36">
        <v>841.61666666666679</v>
      </c>
      <c r="I140" s="36">
        <v>852.83333333333326</v>
      </c>
      <c r="J140" s="36">
        <v>864.66666666666674</v>
      </c>
      <c r="K140" s="31">
        <v>841</v>
      </c>
      <c r="L140" s="31">
        <v>817.95</v>
      </c>
      <c r="M140" s="31">
        <v>34.843919999999997</v>
      </c>
      <c r="N140" s="1"/>
      <c r="O140" s="1"/>
    </row>
    <row r="141" spans="1:15" ht="12.75" customHeight="1">
      <c r="A141" s="33">
        <v>131</v>
      </c>
      <c r="B141" s="53" t="s">
        <v>861</v>
      </c>
      <c r="C141" s="31">
        <v>2142.65</v>
      </c>
      <c r="D141" s="36">
        <v>2147.1833333333334</v>
      </c>
      <c r="E141" s="36">
        <v>2114.4666666666667</v>
      </c>
      <c r="F141" s="36">
        <v>2086.2833333333333</v>
      </c>
      <c r="G141" s="36">
        <v>2053.5666666666666</v>
      </c>
      <c r="H141" s="36">
        <v>2175.3666666666668</v>
      </c>
      <c r="I141" s="36">
        <v>2208.0833333333339</v>
      </c>
      <c r="J141" s="36">
        <v>2236.2666666666669</v>
      </c>
      <c r="K141" s="31">
        <v>2179.9</v>
      </c>
      <c r="L141" s="31">
        <v>2119</v>
      </c>
      <c r="M141" s="31">
        <v>0.81649000000000005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602.79999999999995</v>
      </c>
      <c r="D142" s="36">
        <v>607.19999999999993</v>
      </c>
      <c r="E142" s="36">
        <v>597.59999999999991</v>
      </c>
      <c r="F142" s="36">
        <v>592.4</v>
      </c>
      <c r="G142" s="36">
        <v>582.79999999999995</v>
      </c>
      <c r="H142" s="36">
        <v>612.39999999999986</v>
      </c>
      <c r="I142" s="36">
        <v>622</v>
      </c>
      <c r="J142" s="36">
        <v>627.19999999999982</v>
      </c>
      <c r="K142" s="31">
        <v>616.79999999999995</v>
      </c>
      <c r="L142" s="31">
        <v>602</v>
      </c>
      <c r="M142" s="31">
        <v>39.193390000000001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1839.45</v>
      </c>
      <c r="D143" s="36">
        <v>1842.4833333333333</v>
      </c>
      <c r="E143" s="36">
        <v>1816.9666666666667</v>
      </c>
      <c r="F143" s="36">
        <v>1794.4833333333333</v>
      </c>
      <c r="G143" s="36">
        <v>1768.9666666666667</v>
      </c>
      <c r="H143" s="36">
        <v>1864.9666666666667</v>
      </c>
      <c r="I143" s="36">
        <v>1890.4833333333336</v>
      </c>
      <c r="J143" s="36">
        <v>1912.9666666666667</v>
      </c>
      <c r="K143" s="31">
        <v>1868</v>
      </c>
      <c r="L143" s="31">
        <v>1820</v>
      </c>
      <c r="M143" s="31">
        <v>7.0173100000000002</v>
      </c>
      <c r="N143" s="1"/>
      <c r="O143" s="1"/>
    </row>
    <row r="144" spans="1:15" ht="12.75" customHeight="1">
      <c r="A144" s="33">
        <v>134</v>
      </c>
      <c r="B144" s="53" t="s">
        <v>795</v>
      </c>
      <c r="C144" s="31">
        <v>3089.7</v>
      </c>
      <c r="D144" s="36">
        <v>3096.2666666666664</v>
      </c>
      <c r="E144" s="36">
        <v>2994.4333333333329</v>
      </c>
      <c r="F144" s="36">
        <v>2899.1666666666665</v>
      </c>
      <c r="G144" s="36">
        <v>2797.333333333333</v>
      </c>
      <c r="H144" s="36">
        <v>3191.5333333333328</v>
      </c>
      <c r="I144" s="36">
        <v>3293.3666666666668</v>
      </c>
      <c r="J144" s="36">
        <v>3388.6333333333328</v>
      </c>
      <c r="K144" s="31">
        <v>3198.1</v>
      </c>
      <c r="L144" s="31">
        <v>3001</v>
      </c>
      <c r="M144" s="31">
        <v>14.970129999999999</v>
      </c>
      <c r="N144" s="1"/>
      <c r="O144" s="1"/>
    </row>
    <row r="145" spans="1:15" ht="12.75" customHeight="1">
      <c r="A145" s="33">
        <v>135</v>
      </c>
      <c r="B145" s="53" t="s">
        <v>360</v>
      </c>
      <c r="C145" s="31">
        <v>715.4</v>
      </c>
      <c r="D145" s="36">
        <v>708.7166666666667</v>
      </c>
      <c r="E145" s="36">
        <v>695.03333333333342</v>
      </c>
      <c r="F145" s="36">
        <v>674.66666666666674</v>
      </c>
      <c r="G145" s="36">
        <v>660.98333333333346</v>
      </c>
      <c r="H145" s="36">
        <v>729.08333333333337</v>
      </c>
      <c r="I145" s="36">
        <v>742.76666666666677</v>
      </c>
      <c r="J145" s="36">
        <v>763.13333333333333</v>
      </c>
      <c r="K145" s="31">
        <v>722.4</v>
      </c>
      <c r="L145" s="31">
        <v>688.35</v>
      </c>
      <c r="M145" s="31">
        <v>35.462449999999997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2686.7</v>
      </c>
      <c r="D146" s="36">
        <v>2685.2999999999997</v>
      </c>
      <c r="E146" s="36">
        <v>2631.5999999999995</v>
      </c>
      <c r="F146" s="36">
        <v>2576.4999999999995</v>
      </c>
      <c r="G146" s="36">
        <v>2522.7999999999993</v>
      </c>
      <c r="H146" s="36">
        <v>2740.3999999999996</v>
      </c>
      <c r="I146" s="36">
        <v>2794.0999999999995</v>
      </c>
      <c r="J146" s="36">
        <v>2849.2</v>
      </c>
      <c r="K146" s="31">
        <v>2739</v>
      </c>
      <c r="L146" s="31">
        <v>2630.2</v>
      </c>
      <c r="M146" s="31">
        <v>20.94904</v>
      </c>
      <c r="N146" s="1"/>
      <c r="O146" s="1"/>
    </row>
    <row r="147" spans="1:15" ht="12.75" customHeight="1">
      <c r="A147" s="33">
        <v>137</v>
      </c>
      <c r="B147" s="53" t="s">
        <v>268</v>
      </c>
      <c r="C147" s="31">
        <v>398.05</v>
      </c>
      <c r="D147" s="36">
        <v>398.66666666666669</v>
      </c>
      <c r="E147" s="36">
        <v>395.48333333333335</v>
      </c>
      <c r="F147" s="36">
        <v>392.91666666666669</v>
      </c>
      <c r="G147" s="36">
        <v>389.73333333333335</v>
      </c>
      <c r="H147" s="36">
        <v>401.23333333333335</v>
      </c>
      <c r="I147" s="36">
        <v>404.41666666666663</v>
      </c>
      <c r="J147" s="36">
        <v>406.98333333333335</v>
      </c>
      <c r="K147" s="31">
        <v>401.85</v>
      </c>
      <c r="L147" s="31">
        <v>396.1</v>
      </c>
      <c r="M147" s="31">
        <v>11.887180000000001</v>
      </c>
      <c r="N147" s="1"/>
      <c r="O147" s="1"/>
    </row>
    <row r="148" spans="1:15" ht="12.75" customHeight="1">
      <c r="A148" s="33">
        <v>138</v>
      </c>
      <c r="B148" s="53" t="s">
        <v>361</v>
      </c>
      <c r="C148" s="31">
        <v>167.5</v>
      </c>
      <c r="D148" s="36">
        <v>167.02333333333334</v>
      </c>
      <c r="E148" s="36">
        <v>165.57666666666668</v>
      </c>
      <c r="F148" s="36">
        <v>163.65333333333334</v>
      </c>
      <c r="G148" s="36">
        <v>162.20666666666668</v>
      </c>
      <c r="H148" s="36">
        <v>168.94666666666669</v>
      </c>
      <c r="I148" s="36">
        <v>170.39333333333335</v>
      </c>
      <c r="J148" s="36">
        <v>172.31666666666669</v>
      </c>
      <c r="K148" s="31">
        <v>168.47</v>
      </c>
      <c r="L148" s="31">
        <v>165.1</v>
      </c>
      <c r="M148" s="31">
        <v>10.48085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4571.45</v>
      </c>
      <c r="D149" s="36">
        <v>4585.8499999999995</v>
      </c>
      <c r="E149" s="36">
        <v>4550.8499999999985</v>
      </c>
      <c r="F149" s="36">
        <v>4530.2499999999991</v>
      </c>
      <c r="G149" s="36">
        <v>4495.2499999999982</v>
      </c>
      <c r="H149" s="36">
        <v>4606.4499999999989</v>
      </c>
      <c r="I149" s="36">
        <v>4641.4500000000007</v>
      </c>
      <c r="J149" s="36">
        <v>4662.0499999999993</v>
      </c>
      <c r="K149" s="31">
        <v>4620.8500000000004</v>
      </c>
      <c r="L149" s="31">
        <v>4565.25</v>
      </c>
      <c r="M149" s="31">
        <v>2.5853000000000002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12517.4</v>
      </c>
      <c r="D150" s="36">
        <v>12463.599999999999</v>
      </c>
      <c r="E150" s="36">
        <v>12383.899999999998</v>
      </c>
      <c r="F150" s="36">
        <v>12250.4</v>
      </c>
      <c r="G150" s="36">
        <v>12170.699999999999</v>
      </c>
      <c r="H150" s="36">
        <v>12597.099999999997</v>
      </c>
      <c r="I150" s="36">
        <v>12676.799999999997</v>
      </c>
      <c r="J150" s="36">
        <v>12810.299999999996</v>
      </c>
      <c r="K150" s="31">
        <v>12543.3</v>
      </c>
      <c r="L150" s="31">
        <v>12330.1</v>
      </c>
      <c r="M150" s="31">
        <v>4.7264099999999996</v>
      </c>
      <c r="N150" s="1"/>
      <c r="O150" s="1"/>
    </row>
    <row r="151" spans="1:15" ht="12.75" customHeight="1">
      <c r="A151" s="33">
        <v>141</v>
      </c>
      <c r="B151" s="53" t="s">
        <v>160</v>
      </c>
      <c r="C151" s="31">
        <v>2780.5</v>
      </c>
      <c r="D151" s="36">
        <v>2801.1666666666665</v>
      </c>
      <c r="E151" s="36">
        <v>2754.333333333333</v>
      </c>
      <c r="F151" s="36">
        <v>2728.1666666666665</v>
      </c>
      <c r="G151" s="36">
        <v>2681.333333333333</v>
      </c>
      <c r="H151" s="36">
        <v>2827.333333333333</v>
      </c>
      <c r="I151" s="36">
        <v>2874.1666666666661</v>
      </c>
      <c r="J151" s="36">
        <v>2900.333333333333</v>
      </c>
      <c r="K151" s="31">
        <v>2848</v>
      </c>
      <c r="L151" s="31">
        <v>2775</v>
      </c>
      <c r="M151" s="31">
        <v>1.0724899999999999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6370.25</v>
      </c>
      <c r="D152" s="36">
        <v>6345.1500000000005</v>
      </c>
      <c r="E152" s="36">
        <v>6309.3500000000013</v>
      </c>
      <c r="F152" s="36">
        <v>6248.4500000000007</v>
      </c>
      <c r="G152" s="36">
        <v>6212.6500000000015</v>
      </c>
      <c r="H152" s="36">
        <v>6406.0500000000011</v>
      </c>
      <c r="I152" s="36">
        <v>6441.85</v>
      </c>
      <c r="J152" s="36">
        <v>6502.7500000000009</v>
      </c>
      <c r="K152" s="31">
        <v>6380.95</v>
      </c>
      <c r="L152" s="31">
        <v>6284.25</v>
      </c>
      <c r="M152" s="31">
        <v>3.63815</v>
      </c>
      <c r="N152" s="1"/>
      <c r="O152" s="1"/>
    </row>
    <row r="153" spans="1:15" ht="12.75" customHeight="1">
      <c r="A153" s="33">
        <v>143</v>
      </c>
      <c r="B153" s="53" t="s">
        <v>362</v>
      </c>
      <c r="C153" s="31">
        <v>762.4</v>
      </c>
      <c r="D153" s="36">
        <v>760.05000000000007</v>
      </c>
      <c r="E153" s="36">
        <v>750.10000000000014</v>
      </c>
      <c r="F153" s="36">
        <v>737.80000000000007</v>
      </c>
      <c r="G153" s="36">
        <v>727.85000000000014</v>
      </c>
      <c r="H153" s="36">
        <v>772.35000000000014</v>
      </c>
      <c r="I153" s="36">
        <v>782.30000000000018</v>
      </c>
      <c r="J153" s="36">
        <v>794.60000000000014</v>
      </c>
      <c r="K153" s="31">
        <v>770</v>
      </c>
      <c r="L153" s="31">
        <v>747.75</v>
      </c>
      <c r="M153" s="31">
        <v>3.6300599999999998</v>
      </c>
      <c r="N153" s="1"/>
      <c r="O153" s="1"/>
    </row>
    <row r="154" spans="1:15" ht="12.75" customHeight="1">
      <c r="A154" s="33">
        <v>144</v>
      </c>
      <c r="B154" s="53" t="s">
        <v>363</v>
      </c>
      <c r="C154" s="31">
        <v>423.25</v>
      </c>
      <c r="D154" s="36">
        <v>426.68333333333334</v>
      </c>
      <c r="E154" s="36">
        <v>418.86666666666667</v>
      </c>
      <c r="F154" s="36">
        <v>414.48333333333335</v>
      </c>
      <c r="G154" s="36">
        <v>406.66666666666669</v>
      </c>
      <c r="H154" s="36">
        <v>431.06666666666666</v>
      </c>
      <c r="I154" s="36">
        <v>438.88333333333338</v>
      </c>
      <c r="J154" s="36">
        <v>443.26666666666665</v>
      </c>
      <c r="K154" s="31">
        <v>434.5</v>
      </c>
      <c r="L154" s="31">
        <v>422.3</v>
      </c>
      <c r="M154" s="31">
        <v>3.5695299999999999</v>
      </c>
      <c r="N154" s="1"/>
      <c r="O154" s="1"/>
    </row>
    <row r="155" spans="1:15" ht="12.75" customHeight="1">
      <c r="A155" s="33">
        <v>145</v>
      </c>
      <c r="B155" s="53" t="s">
        <v>364</v>
      </c>
      <c r="C155" s="31">
        <v>220.2</v>
      </c>
      <c r="D155" s="36">
        <v>215.26666666666665</v>
      </c>
      <c r="E155" s="36">
        <v>208.58333333333331</v>
      </c>
      <c r="F155" s="36">
        <v>196.96666666666667</v>
      </c>
      <c r="G155" s="36">
        <v>190.28333333333333</v>
      </c>
      <c r="H155" s="36">
        <v>226.8833333333333</v>
      </c>
      <c r="I155" s="36">
        <v>233.56666666666663</v>
      </c>
      <c r="J155" s="36">
        <v>245.18333333333328</v>
      </c>
      <c r="K155" s="31">
        <v>221.95</v>
      </c>
      <c r="L155" s="31">
        <v>203.65</v>
      </c>
      <c r="M155" s="31">
        <v>162.87074000000001</v>
      </c>
      <c r="N155" s="1"/>
      <c r="O155" s="1"/>
    </row>
    <row r="156" spans="1:15" ht="12.75" customHeight="1">
      <c r="A156" s="33">
        <v>146</v>
      </c>
      <c r="B156" s="53" t="s">
        <v>365</v>
      </c>
      <c r="C156" s="31">
        <v>41.72</v>
      </c>
      <c r="D156" s="36">
        <v>41.64</v>
      </c>
      <c r="E156" s="36">
        <v>41.28</v>
      </c>
      <c r="F156" s="36">
        <v>40.840000000000003</v>
      </c>
      <c r="G156" s="36">
        <v>40.480000000000004</v>
      </c>
      <c r="H156" s="36">
        <v>42.08</v>
      </c>
      <c r="I156" s="36">
        <v>42.44</v>
      </c>
      <c r="J156" s="36">
        <v>42.879999999999995</v>
      </c>
      <c r="K156" s="31">
        <v>42</v>
      </c>
      <c r="L156" s="31">
        <v>41.2</v>
      </c>
      <c r="M156" s="31">
        <v>65.420100000000005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4625.75</v>
      </c>
      <c r="D157" s="36">
        <v>4639.25</v>
      </c>
      <c r="E157" s="36">
        <v>4579.3999999999996</v>
      </c>
      <c r="F157" s="36">
        <v>4533.0499999999993</v>
      </c>
      <c r="G157" s="36">
        <v>4473.1999999999989</v>
      </c>
      <c r="H157" s="36">
        <v>4685.6000000000004</v>
      </c>
      <c r="I157" s="36">
        <v>4745.4500000000007</v>
      </c>
      <c r="J157" s="36">
        <v>4791.8000000000011</v>
      </c>
      <c r="K157" s="31">
        <v>4699.1000000000004</v>
      </c>
      <c r="L157" s="31">
        <v>4592.8999999999996</v>
      </c>
      <c r="M157" s="31">
        <v>8.6532099999999996</v>
      </c>
      <c r="N157" s="1"/>
      <c r="O157" s="1"/>
    </row>
    <row r="158" spans="1:15" ht="12.75" customHeight="1">
      <c r="A158" s="33">
        <v>148</v>
      </c>
      <c r="B158" s="53" t="s">
        <v>862</v>
      </c>
      <c r="C158" s="31">
        <v>1346.65</v>
      </c>
      <c r="D158" s="36">
        <v>1358.8833333333334</v>
      </c>
      <c r="E158" s="36">
        <v>1317.7666666666669</v>
      </c>
      <c r="F158" s="36">
        <v>1288.8833333333334</v>
      </c>
      <c r="G158" s="36">
        <v>1247.7666666666669</v>
      </c>
      <c r="H158" s="36">
        <v>1387.7666666666669</v>
      </c>
      <c r="I158" s="36">
        <v>1428.8833333333332</v>
      </c>
      <c r="J158" s="36">
        <v>1457.7666666666669</v>
      </c>
      <c r="K158" s="31">
        <v>1400</v>
      </c>
      <c r="L158" s="31">
        <v>1330</v>
      </c>
      <c r="M158" s="31">
        <v>7.3257599999999998</v>
      </c>
      <c r="N158" s="1"/>
      <c r="O158" s="1"/>
    </row>
    <row r="159" spans="1:15" ht="12.75" customHeight="1">
      <c r="A159" s="33">
        <v>149</v>
      </c>
      <c r="B159" s="53" t="s">
        <v>366</v>
      </c>
      <c r="C159" s="31">
        <v>719.1</v>
      </c>
      <c r="D159" s="36">
        <v>724.63333333333333</v>
      </c>
      <c r="E159" s="36">
        <v>710.66666666666663</v>
      </c>
      <c r="F159" s="36">
        <v>702.23333333333335</v>
      </c>
      <c r="G159" s="36">
        <v>688.26666666666665</v>
      </c>
      <c r="H159" s="36">
        <v>733.06666666666661</v>
      </c>
      <c r="I159" s="36">
        <v>747.0333333333333</v>
      </c>
      <c r="J159" s="36">
        <v>755.46666666666658</v>
      </c>
      <c r="K159" s="31">
        <v>738.6</v>
      </c>
      <c r="L159" s="31">
        <v>716.2</v>
      </c>
      <c r="M159" s="31">
        <v>0.79752000000000001</v>
      </c>
      <c r="N159" s="1"/>
      <c r="O159" s="1"/>
    </row>
    <row r="160" spans="1:15" ht="12.75" customHeight="1">
      <c r="A160" s="33">
        <v>150</v>
      </c>
      <c r="B160" s="53" t="s">
        <v>269</v>
      </c>
      <c r="C160" s="31">
        <v>723.35</v>
      </c>
      <c r="D160" s="36">
        <v>727.4666666666667</v>
      </c>
      <c r="E160" s="36">
        <v>709.83333333333337</v>
      </c>
      <c r="F160" s="36">
        <v>696.31666666666672</v>
      </c>
      <c r="G160" s="36">
        <v>678.68333333333339</v>
      </c>
      <c r="H160" s="36">
        <v>740.98333333333335</v>
      </c>
      <c r="I160" s="36">
        <v>758.61666666666656</v>
      </c>
      <c r="J160" s="36">
        <v>772.13333333333333</v>
      </c>
      <c r="K160" s="31">
        <v>745.1</v>
      </c>
      <c r="L160" s="31">
        <v>713.95</v>
      </c>
      <c r="M160" s="31">
        <v>16.22683</v>
      </c>
      <c r="N160" s="1"/>
      <c r="O160" s="1"/>
    </row>
    <row r="161" spans="1:15" ht="12.75" customHeight="1">
      <c r="A161" s="33">
        <v>151</v>
      </c>
      <c r="B161" s="53" t="s">
        <v>367</v>
      </c>
      <c r="C161" s="31">
        <v>2722.1</v>
      </c>
      <c r="D161" s="36">
        <v>2716.6833333333329</v>
      </c>
      <c r="E161" s="36">
        <v>2697.4166666666661</v>
      </c>
      <c r="F161" s="36">
        <v>2672.7333333333331</v>
      </c>
      <c r="G161" s="36">
        <v>2653.4666666666662</v>
      </c>
      <c r="H161" s="36">
        <v>2741.3666666666659</v>
      </c>
      <c r="I161" s="36">
        <v>2760.6333333333332</v>
      </c>
      <c r="J161" s="36">
        <v>2785.3166666666657</v>
      </c>
      <c r="K161" s="31">
        <v>2735.95</v>
      </c>
      <c r="L161" s="31">
        <v>2692</v>
      </c>
      <c r="M161" s="31">
        <v>0.66793999999999998</v>
      </c>
      <c r="N161" s="1"/>
      <c r="O161" s="1"/>
    </row>
    <row r="162" spans="1:15" ht="12.75" customHeight="1">
      <c r="A162" s="33">
        <v>152</v>
      </c>
      <c r="B162" s="53" t="s">
        <v>368</v>
      </c>
      <c r="C162" s="31">
        <v>257.75</v>
      </c>
      <c r="D162" s="36">
        <v>258.38333333333333</v>
      </c>
      <c r="E162" s="36">
        <v>253.36666666666667</v>
      </c>
      <c r="F162" s="36">
        <v>248.98333333333335</v>
      </c>
      <c r="G162" s="36">
        <v>243.9666666666667</v>
      </c>
      <c r="H162" s="36">
        <v>262.76666666666665</v>
      </c>
      <c r="I162" s="36">
        <v>267.7833333333333</v>
      </c>
      <c r="J162" s="36">
        <v>272.16666666666663</v>
      </c>
      <c r="K162" s="31">
        <v>263.39999999999998</v>
      </c>
      <c r="L162" s="31">
        <v>254</v>
      </c>
      <c r="M162" s="31">
        <v>71.407489999999996</v>
      </c>
      <c r="N162" s="1"/>
      <c r="O162" s="1"/>
    </row>
    <row r="163" spans="1:15" ht="12.75" customHeight="1">
      <c r="A163" s="33">
        <v>153</v>
      </c>
      <c r="B163" s="53" t="s">
        <v>369</v>
      </c>
      <c r="C163" s="31">
        <v>93.91</v>
      </c>
      <c r="D163" s="36">
        <v>94.836666666666659</v>
      </c>
      <c r="E163" s="36">
        <v>92.463333333333324</v>
      </c>
      <c r="F163" s="36">
        <v>91.016666666666666</v>
      </c>
      <c r="G163" s="36">
        <v>88.643333333333331</v>
      </c>
      <c r="H163" s="36">
        <v>96.283333333333317</v>
      </c>
      <c r="I163" s="36">
        <v>98.656666666666652</v>
      </c>
      <c r="J163" s="36">
        <v>100.10333333333331</v>
      </c>
      <c r="K163" s="31">
        <v>97.21</v>
      </c>
      <c r="L163" s="31">
        <v>93.39</v>
      </c>
      <c r="M163" s="31">
        <v>63.700189999999999</v>
      </c>
      <c r="N163" s="1"/>
      <c r="O163" s="1"/>
    </row>
    <row r="164" spans="1:15" ht="12.75" customHeight="1">
      <c r="A164" s="33">
        <v>154</v>
      </c>
      <c r="B164" s="53" t="s">
        <v>796</v>
      </c>
      <c r="C164" s="31">
        <v>1040.0999999999999</v>
      </c>
      <c r="D164" s="36">
        <v>1052.75</v>
      </c>
      <c r="E164" s="36">
        <v>1015.5</v>
      </c>
      <c r="F164" s="36">
        <v>990.90000000000009</v>
      </c>
      <c r="G164" s="36">
        <v>953.65000000000009</v>
      </c>
      <c r="H164" s="36">
        <v>1077.3499999999999</v>
      </c>
      <c r="I164" s="36">
        <v>1114.5999999999999</v>
      </c>
      <c r="J164" s="36">
        <v>1139.1999999999998</v>
      </c>
      <c r="K164" s="31">
        <v>1090</v>
      </c>
      <c r="L164" s="31">
        <v>1028.1500000000001</v>
      </c>
      <c r="M164" s="31">
        <v>2.64059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4125.95</v>
      </c>
      <c r="D165" s="36">
        <v>4124.7166666666662</v>
      </c>
      <c r="E165" s="36">
        <v>4088.8333333333321</v>
      </c>
      <c r="F165" s="36">
        <v>4051.7166666666658</v>
      </c>
      <c r="G165" s="36">
        <v>4015.8333333333317</v>
      </c>
      <c r="H165" s="36">
        <v>4161.8333333333321</v>
      </c>
      <c r="I165" s="36">
        <v>4197.7166666666653</v>
      </c>
      <c r="J165" s="36">
        <v>4234.833333333333</v>
      </c>
      <c r="K165" s="31">
        <v>4160.6000000000004</v>
      </c>
      <c r="L165" s="31">
        <v>4087.6</v>
      </c>
      <c r="M165" s="31">
        <v>2.1847699999999999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564.5</v>
      </c>
      <c r="D166" s="36">
        <v>565.55000000000007</v>
      </c>
      <c r="E166" s="36">
        <v>558.55000000000018</v>
      </c>
      <c r="F166" s="36">
        <v>552.60000000000014</v>
      </c>
      <c r="G166" s="36">
        <v>545.60000000000025</v>
      </c>
      <c r="H166" s="36">
        <v>571.50000000000011</v>
      </c>
      <c r="I166" s="36">
        <v>578.49999999999989</v>
      </c>
      <c r="J166" s="36">
        <v>584.45000000000005</v>
      </c>
      <c r="K166" s="31">
        <v>572.54999999999995</v>
      </c>
      <c r="L166" s="31">
        <v>559.6</v>
      </c>
      <c r="M166" s="31">
        <v>30.63083</v>
      </c>
      <c r="N166" s="1"/>
      <c r="O166" s="1"/>
    </row>
    <row r="167" spans="1:15" ht="12.75" customHeight="1">
      <c r="A167" s="33">
        <v>157</v>
      </c>
      <c r="B167" s="53" t="s">
        <v>370</v>
      </c>
      <c r="C167" s="31">
        <v>470.6</v>
      </c>
      <c r="D167" s="36">
        <v>473.88333333333338</v>
      </c>
      <c r="E167" s="36">
        <v>464.76666666666677</v>
      </c>
      <c r="F167" s="36">
        <v>458.93333333333339</v>
      </c>
      <c r="G167" s="36">
        <v>449.81666666666678</v>
      </c>
      <c r="H167" s="36">
        <v>479.71666666666675</v>
      </c>
      <c r="I167" s="36">
        <v>488.83333333333343</v>
      </c>
      <c r="J167" s="36">
        <v>494.66666666666674</v>
      </c>
      <c r="K167" s="31">
        <v>483</v>
      </c>
      <c r="L167" s="31">
        <v>468.05</v>
      </c>
      <c r="M167" s="31">
        <v>1.81504</v>
      </c>
      <c r="N167" s="1"/>
      <c r="O167" s="1"/>
    </row>
    <row r="168" spans="1:15" ht="12.75" customHeight="1">
      <c r="A168" s="33">
        <v>158</v>
      </c>
      <c r="B168" s="53" t="s">
        <v>270</v>
      </c>
      <c r="C168" s="31">
        <v>175.48</v>
      </c>
      <c r="D168" s="36">
        <v>175.54333333333332</v>
      </c>
      <c r="E168" s="36">
        <v>174.18666666666664</v>
      </c>
      <c r="F168" s="36">
        <v>172.89333333333332</v>
      </c>
      <c r="G168" s="36">
        <v>171.53666666666663</v>
      </c>
      <c r="H168" s="36">
        <v>176.83666666666664</v>
      </c>
      <c r="I168" s="36">
        <v>178.19333333333333</v>
      </c>
      <c r="J168" s="36">
        <v>179.48666666666665</v>
      </c>
      <c r="K168" s="31">
        <v>176.9</v>
      </c>
      <c r="L168" s="31">
        <v>174.25</v>
      </c>
      <c r="M168" s="31">
        <v>30.921880000000002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175.02</v>
      </c>
      <c r="D169" s="36">
        <v>175.80999999999997</v>
      </c>
      <c r="E169" s="36">
        <v>173.11999999999995</v>
      </c>
      <c r="F169" s="36">
        <v>171.21999999999997</v>
      </c>
      <c r="G169" s="36">
        <v>168.52999999999994</v>
      </c>
      <c r="H169" s="36">
        <v>177.70999999999995</v>
      </c>
      <c r="I169" s="36">
        <v>180.39999999999995</v>
      </c>
      <c r="J169" s="36">
        <v>182.29999999999995</v>
      </c>
      <c r="K169" s="31">
        <v>178.5</v>
      </c>
      <c r="L169" s="31">
        <v>173.91</v>
      </c>
      <c r="M169" s="31">
        <v>63.986420000000003</v>
      </c>
      <c r="N169" s="1"/>
      <c r="O169" s="1"/>
    </row>
    <row r="170" spans="1:15" ht="12.75" customHeight="1">
      <c r="A170" s="33">
        <v>160</v>
      </c>
      <c r="B170" s="53" t="s">
        <v>371</v>
      </c>
      <c r="C170" s="31">
        <v>1002.9</v>
      </c>
      <c r="D170" s="36">
        <v>1007.6333333333333</v>
      </c>
      <c r="E170" s="36">
        <v>987.26666666666665</v>
      </c>
      <c r="F170" s="36">
        <v>971.63333333333333</v>
      </c>
      <c r="G170" s="36">
        <v>951.26666666666665</v>
      </c>
      <c r="H170" s="36">
        <v>1023.2666666666667</v>
      </c>
      <c r="I170" s="36">
        <v>1043.6333333333332</v>
      </c>
      <c r="J170" s="36">
        <v>1059.2666666666667</v>
      </c>
      <c r="K170" s="31">
        <v>1028</v>
      </c>
      <c r="L170" s="31">
        <v>992</v>
      </c>
      <c r="M170" s="31">
        <v>5.1263399999999999</v>
      </c>
      <c r="N170" s="1"/>
      <c r="O170" s="1"/>
    </row>
    <row r="171" spans="1:15" ht="12.75" customHeight="1">
      <c r="A171" s="33">
        <v>161</v>
      </c>
      <c r="B171" s="53" t="s">
        <v>372</v>
      </c>
      <c r="C171" s="31">
        <v>5231.45</v>
      </c>
      <c r="D171" s="36">
        <v>5233.666666666667</v>
      </c>
      <c r="E171" s="36">
        <v>5128.3333333333339</v>
      </c>
      <c r="F171" s="36">
        <v>5025.2166666666672</v>
      </c>
      <c r="G171" s="36">
        <v>4919.8833333333341</v>
      </c>
      <c r="H171" s="36">
        <v>5336.7833333333338</v>
      </c>
      <c r="I171" s="36">
        <v>5442.1166666666677</v>
      </c>
      <c r="J171" s="36">
        <v>5545.2333333333336</v>
      </c>
      <c r="K171" s="31">
        <v>5339</v>
      </c>
      <c r="L171" s="31">
        <v>5130.55</v>
      </c>
      <c r="M171" s="31">
        <v>1.5985199999999999</v>
      </c>
      <c r="N171" s="1"/>
      <c r="O171" s="1"/>
    </row>
    <row r="172" spans="1:15" ht="12.75" customHeight="1">
      <c r="A172" s="33">
        <v>162</v>
      </c>
      <c r="B172" s="53" t="s">
        <v>373</v>
      </c>
      <c r="C172" s="31">
        <v>1644.8</v>
      </c>
      <c r="D172" s="36">
        <v>1641.5833333333333</v>
      </c>
      <c r="E172" s="36">
        <v>1618.1666666666665</v>
      </c>
      <c r="F172" s="36">
        <v>1591.5333333333333</v>
      </c>
      <c r="G172" s="36">
        <v>1568.1166666666666</v>
      </c>
      <c r="H172" s="36">
        <v>1668.2166666666665</v>
      </c>
      <c r="I172" s="36">
        <v>1691.633333333333</v>
      </c>
      <c r="J172" s="36">
        <v>1718.2666666666664</v>
      </c>
      <c r="K172" s="31">
        <v>1665</v>
      </c>
      <c r="L172" s="31">
        <v>1614.95</v>
      </c>
      <c r="M172" s="31">
        <v>0.85287000000000002</v>
      </c>
      <c r="N172" s="1"/>
      <c r="O172" s="1"/>
    </row>
    <row r="173" spans="1:15" ht="12.75" customHeight="1">
      <c r="A173" s="33">
        <v>163</v>
      </c>
      <c r="B173" s="53" t="s">
        <v>374</v>
      </c>
      <c r="C173" s="31">
        <v>324.75</v>
      </c>
      <c r="D173" s="36">
        <v>326.91666666666669</v>
      </c>
      <c r="E173" s="36">
        <v>321.33333333333337</v>
      </c>
      <c r="F173" s="36">
        <v>317.91666666666669</v>
      </c>
      <c r="G173" s="36">
        <v>312.33333333333337</v>
      </c>
      <c r="H173" s="36">
        <v>330.33333333333337</v>
      </c>
      <c r="I173" s="36">
        <v>335.91666666666674</v>
      </c>
      <c r="J173" s="36">
        <v>339.33333333333337</v>
      </c>
      <c r="K173" s="31">
        <v>332.5</v>
      </c>
      <c r="L173" s="31">
        <v>323.5</v>
      </c>
      <c r="M173" s="31">
        <v>4.3623599999999998</v>
      </c>
      <c r="N173" s="1"/>
      <c r="O173" s="1"/>
    </row>
    <row r="174" spans="1:15" ht="12.75" customHeight="1">
      <c r="A174" s="33">
        <v>164</v>
      </c>
      <c r="B174" s="53" t="s">
        <v>375</v>
      </c>
      <c r="C174" s="31">
        <v>226.4</v>
      </c>
      <c r="D174" s="36">
        <v>223.29333333333338</v>
      </c>
      <c r="E174" s="36">
        <v>217.78666666666675</v>
      </c>
      <c r="F174" s="36">
        <v>209.17333333333337</v>
      </c>
      <c r="G174" s="36">
        <v>203.66666666666674</v>
      </c>
      <c r="H174" s="36">
        <v>231.90666666666675</v>
      </c>
      <c r="I174" s="36">
        <v>237.41333333333336</v>
      </c>
      <c r="J174" s="36">
        <v>246.02666666666676</v>
      </c>
      <c r="K174" s="31">
        <v>228.8</v>
      </c>
      <c r="L174" s="31">
        <v>214.68</v>
      </c>
      <c r="M174" s="31">
        <v>165.38956999999999</v>
      </c>
      <c r="N174" s="1"/>
      <c r="O174" s="1"/>
    </row>
    <row r="175" spans="1:15" ht="12.75" customHeight="1">
      <c r="A175" s="33">
        <v>165</v>
      </c>
      <c r="B175" s="53" t="s">
        <v>797</v>
      </c>
      <c r="C175" s="31">
        <v>828.35</v>
      </c>
      <c r="D175" s="36">
        <v>828.73333333333346</v>
      </c>
      <c r="E175" s="36">
        <v>817.51666666666688</v>
      </c>
      <c r="F175" s="36">
        <v>806.68333333333339</v>
      </c>
      <c r="G175" s="36">
        <v>795.46666666666681</v>
      </c>
      <c r="H175" s="36">
        <v>839.56666666666695</v>
      </c>
      <c r="I175" s="36">
        <v>850.78333333333342</v>
      </c>
      <c r="J175" s="36">
        <v>861.61666666666702</v>
      </c>
      <c r="K175" s="31">
        <v>839.95</v>
      </c>
      <c r="L175" s="31">
        <v>817.9</v>
      </c>
      <c r="M175" s="31">
        <v>4.28172</v>
      </c>
      <c r="N175" s="1"/>
      <c r="O175" s="1"/>
    </row>
    <row r="176" spans="1:15" ht="12.75" customHeight="1">
      <c r="A176" s="33">
        <v>166</v>
      </c>
      <c r="B176" s="53" t="s">
        <v>271</v>
      </c>
      <c r="C176" s="31">
        <v>459.5</v>
      </c>
      <c r="D176" s="36">
        <v>464.05</v>
      </c>
      <c r="E176" s="36">
        <v>452</v>
      </c>
      <c r="F176" s="36">
        <v>444.5</v>
      </c>
      <c r="G176" s="36">
        <v>432.45</v>
      </c>
      <c r="H176" s="36">
        <v>471.55</v>
      </c>
      <c r="I176" s="36">
        <v>483.60000000000008</v>
      </c>
      <c r="J176" s="36">
        <v>491.1</v>
      </c>
      <c r="K176" s="31">
        <v>476.1</v>
      </c>
      <c r="L176" s="31">
        <v>456.55</v>
      </c>
      <c r="M176" s="31">
        <v>24.817489999999999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221.67</v>
      </c>
      <c r="D177" s="36">
        <v>222.49</v>
      </c>
      <c r="E177" s="36">
        <v>218.98000000000002</v>
      </c>
      <c r="F177" s="36">
        <v>216.29000000000002</v>
      </c>
      <c r="G177" s="36">
        <v>212.78000000000003</v>
      </c>
      <c r="H177" s="36">
        <v>225.18</v>
      </c>
      <c r="I177" s="36">
        <v>228.69</v>
      </c>
      <c r="J177" s="36">
        <v>231.38</v>
      </c>
      <c r="K177" s="31">
        <v>226</v>
      </c>
      <c r="L177" s="31">
        <v>219.8</v>
      </c>
      <c r="M177" s="31">
        <v>237.34457</v>
      </c>
      <c r="N177" s="1"/>
      <c r="O177" s="1"/>
    </row>
    <row r="178" spans="1:15" ht="12.75" customHeight="1">
      <c r="A178" s="33">
        <v>168</v>
      </c>
      <c r="B178" s="53" t="s">
        <v>376</v>
      </c>
      <c r="C178" s="31">
        <v>1400.6</v>
      </c>
      <c r="D178" s="36">
        <v>1394.8833333333332</v>
      </c>
      <c r="E178" s="36">
        <v>1384.7666666666664</v>
      </c>
      <c r="F178" s="36">
        <v>1368.9333333333332</v>
      </c>
      <c r="G178" s="36">
        <v>1358.8166666666664</v>
      </c>
      <c r="H178" s="36">
        <v>1410.7166666666665</v>
      </c>
      <c r="I178" s="36">
        <v>1420.8333333333333</v>
      </c>
      <c r="J178" s="36">
        <v>1436.6666666666665</v>
      </c>
      <c r="K178" s="31">
        <v>1405</v>
      </c>
      <c r="L178" s="31">
        <v>1379.05</v>
      </c>
      <c r="M178" s="31">
        <v>1.7051700000000001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95.87</v>
      </c>
      <c r="D179" s="36">
        <v>96.506666666666661</v>
      </c>
      <c r="E179" s="36">
        <v>94.523333333333326</v>
      </c>
      <c r="F179" s="36">
        <v>93.176666666666662</v>
      </c>
      <c r="G179" s="36">
        <v>91.193333333333328</v>
      </c>
      <c r="H179" s="36">
        <v>97.853333333333325</v>
      </c>
      <c r="I179" s="36">
        <v>99.836666666666673</v>
      </c>
      <c r="J179" s="36">
        <v>101.18333333333332</v>
      </c>
      <c r="K179" s="31">
        <v>98.49</v>
      </c>
      <c r="L179" s="31">
        <v>95.16</v>
      </c>
      <c r="M179" s="31">
        <v>301.25285000000002</v>
      </c>
      <c r="N179" s="1"/>
      <c r="O179" s="1"/>
    </row>
    <row r="180" spans="1:15" ht="12.75" customHeight="1">
      <c r="A180" s="33">
        <v>170</v>
      </c>
      <c r="B180" s="53" t="s">
        <v>784</v>
      </c>
      <c r="C180" s="31">
        <v>2405.5500000000002</v>
      </c>
      <c r="D180" s="36">
        <v>2403.6</v>
      </c>
      <c r="E180" s="36">
        <v>2333.25</v>
      </c>
      <c r="F180" s="36">
        <v>2260.9500000000003</v>
      </c>
      <c r="G180" s="36">
        <v>2190.6000000000004</v>
      </c>
      <c r="H180" s="36">
        <v>2475.8999999999996</v>
      </c>
      <c r="I180" s="36">
        <v>2546.2499999999991</v>
      </c>
      <c r="J180" s="36">
        <v>2618.5499999999993</v>
      </c>
      <c r="K180" s="31">
        <v>2473.9499999999998</v>
      </c>
      <c r="L180" s="31">
        <v>2331.3000000000002</v>
      </c>
      <c r="M180" s="31">
        <v>70.841719999999995</v>
      </c>
      <c r="N180" s="1"/>
      <c r="O180" s="1"/>
    </row>
    <row r="181" spans="1:15" ht="12.75" customHeight="1">
      <c r="A181" s="33">
        <v>171</v>
      </c>
      <c r="B181" s="53" t="s">
        <v>377</v>
      </c>
      <c r="C181" s="31">
        <v>382.3</v>
      </c>
      <c r="D181" s="36">
        <v>382.81666666666666</v>
      </c>
      <c r="E181" s="36">
        <v>377.68333333333334</v>
      </c>
      <c r="F181" s="36">
        <v>373.06666666666666</v>
      </c>
      <c r="G181" s="36">
        <v>367.93333333333334</v>
      </c>
      <c r="H181" s="36">
        <v>387.43333333333334</v>
      </c>
      <c r="I181" s="36">
        <v>392.56666666666666</v>
      </c>
      <c r="J181" s="36">
        <v>397.18333333333334</v>
      </c>
      <c r="K181" s="31">
        <v>387.95</v>
      </c>
      <c r="L181" s="31">
        <v>378.2</v>
      </c>
      <c r="M181" s="31">
        <v>5.9081000000000001</v>
      </c>
      <c r="N181" s="1"/>
      <c r="O181" s="1"/>
    </row>
    <row r="182" spans="1:15" ht="12.75" customHeight="1">
      <c r="A182" s="33">
        <v>172</v>
      </c>
      <c r="B182" s="53" t="s">
        <v>829</v>
      </c>
      <c r="C182" s="31">
        <v>7317.7</v>
      </c>
      <c r="D182" s="36">
        <v>7314.0999999999995</v>
      </c>
      <c r="E182" s="36">
        <v>7205.5999999999985</v>
      </c>
      <c r="F182" s="36">
        <v>7093.4999999999991</v>
      </c>
      <c r="G182" s="36">
        <v>6984.9999999999982</v>
      </c>
      <c r="H182" s="36">
        <v>7426.1999999999989</v>
      </c>
      <c r="I182" s="36">
        <v>7534.7000000000007</v>
      </c>
      <c r="J182" s="36">
        <v>7646.7999999999993</v>
      </c>
      <c r="K182" s="31">
        <v>7422.6</v>
      </c>
      <c r="L182" s="31">
        <v>7202</v>
      </c>
      <c r="M182" s="31">
        <v>0.16938</v>
      </c>
      <c r="N182" s="1"/>
      <c r="O182" s="1"/>
    </row>
    <row r="183" spans="1:15" ht="12.75" customHeight="1">
      <c r="A183" s="33">
        <v>173</v>
      </c>
      <c r="B183" s="53" t="s">
        <v>272</v>
      </c>
      <c r="C183" s="31">
        <v>1810.8</v>
      </c>
      <c r="D183" s="36">
        <v>1812.0666666666666</v>
      </c>
      <c r="E183" s="36">
        <v>1802.7833333333333</v>
      </c>
      <c r="F183" s="36">
        <v>1794.7666666666667</v>
      </c>
      <c r="G183" s="36">
        <v>1785.4833333333333</v>
      </c>
      <c r="H183" s="36">
        <v>1820.0833333333333</v>
      </c>
      <c r="I183" s="36">
        <v>1829.3666666666666</v>
      </c>
      <c r="J183" s="36">
        <v>1837.3833333333332</v>
      </c>
      <c r="K183" s="31">
        <v>1821.35</v>
      </c>
      <c r="L183" s="31">
        <v>1804.05</v>
      </c>
      <c r="M183" s="31">
        <v>1.7718100000000001</v>
      </c>
      <c r="N183" s="1"/>
      <c r="O183" s="1"/>
    </row>
    <row r="184" spans="1:15" ht="12.75" customHeight="1">
      <c r="A184" s="33">
        <v>174</v>
      </c>
      <c r="B184" s="53" t="s">
        <v>378</v>
      </c>
      <c r="C184" s="31">
        <v>2618.75</v>
      </c>
      <c r="D184" s="36">
        <v>2639.9333333333329</v>
      </c>
      <c r="E184" s="36">
        <v>2580.9166666666661</v>
      </c>
      <c r="F184" s="36">
        <v>2543.083333333333</v>
      </c>
      <c r="G184" s="36">
        <v>2484.0666666666662</v>
      </c>
      <c r="H184" s="36">
        <v>2677.766666666666</v>
      </c>
      <c r="I184" s="36">
        <v>2736.7833333333333</v>
      </c>
      <c r="J184" s="36">
        <v>2774.6166666666659</v>
      </c>
      <c r="K184" s="31">
        <v>2698.95</v>
      </c>
      <c r="L184" s="31">
        <v>2602.1</v>
      </c>
      <c r="M184" s="31">
        <v>1.0560700000000001</v>
      </c>
      <c r="N184" s="1"/>
      <c r="O184" s="1"/>
    </row>
    <row r="185" spans="1:15" ht="12.75" customHeight="1">
      <c r="A185" s="33">
        <v>175</v>
      </c>
      <c r="B185" s="53" t="s">
        <v>830</v>
      </c>
      <c r="C185" s="31">
        <v>884.75</v>
      </c>
      <c r="D185" s="36">
        <v>886.45000000000016</v>
      </c>
      <c r="E185" s="36">
        <v>868.00000000000034</v>
      </c>
      <c r="F185" s="36">
        <v>851.25000000000023</v>
      </c>
      <c r="G185" s="36">
        <v>832.80000000000041</v>
      </c>
      <c r="H185" s="36">
        <v>903.20000000000027</v>
      </c>
      <c r="I185" s="36">
        <v>921.65000000000009</v>
      </c>
      <c r="J185" s="36">
        <v>938.4000000000002</v>
      </c>
      <c r="K185" s="31">
        <v>904.9</v>
      </c>
      <c r="L185" s="31">
        <v>869.7</v>
      </c>
      <c r="M185" s="31">
        <v>0.66385000000000005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1248.95</v>
      </c>
      <c r="D186" s="36">
        <v>1252.3999999999999</v>
      </c>
      <c r="E186" s="36">
        <v>1233.0999999999997</v>
      </c>
      <c r="F186" s="36">
        <v>1217.2499999999998</v>
      </c>
      <c r="G186" s="36">
        <v>1197.9499999999996</v>
      </c>
      <c r="H186" s="36">
        <v>1268.2499999999998</v>
      </c>
      <c r="I186" s="36">
        <v>1287.55</v>
      </c>
      <c r="J186" s="36">
        <v>1303.3999999999999</v>
      </c>
      <c r="K186" s="31">
        <v>1271.7</v>
      </c>
      <c r="L186" s="31">
        <v>1236.55</v>
      </c>
      <c r="M186" s="31">
        <v>5.5422399999999996</v>
      </c>
      <c r="N186" s="1"/>
      <c r="O186" s="1"/>
    </row>
    <row r="187" spans="1:15" ht="12.75" customHeight="1">
      <c r="A187" s="33">
        <v>177</v>
      </c>
      <c r="B187" s="53" t="s">
        <v>800</v>
      </c>
      <c r="C187" s="31">
        <v>1275.25</v>
      </c>
      <c r="D187" s="36">
        <v>1273.8333333333333</v>
      </c>
      <c r="E187" s="36">
        <v>1258.4166666666665</v>
      </c>
      <c r="F187" s="36">
        <v>1241.5833333333333</v>
      </c>
      <c r="G187" s="36">
        <v>1226.1666666666665</v>
      </c>
      <c r="H187" s="36">
        <v>1290.6666666666665</v>
      </c>
      <c r="I187" s="36">
        <v>1306.083333333333</v>
      </c>
      <c r="J187" s="36">
        <v>1322.9166666666665</v>
      </c>
      <c r="K187" s="31">
        <v>1289.25</v>
      </c>
      <c r="L187" s="31">
        <v>1257</v>
      </c>
      <c r="M187" s="31">
        <v>23.315719999999999</v>
      </c>
      <c r="N187" s="1"/>
      <c r="O187" s="1"/>
    </row>
    <row r="188" spans="1:15" ht="12.75" customHeight="1">
      <c r="A188" s="33">
        <v>178</v>
      </c>
      <c r="B188" s="53" t="s">
        <v>831</v>
      </c>
      <c r="C188" s="31">
        <v>1087.75</v>
      </c>
      <c r="D188" s="36">
        <v>1094.5333333333333</v>
      </c>
      <c r="E188" s="36">
        <v>1076.0666666666666</v>
      </c>
      <c r="F188" s="36">
        <v>1064.3833333333332</v>
      </c>
      <c r="G188" s="36">
        <v>1045.9166666666665</v>
      </c>
      <c r="H188" s="36">
        <v>1106.2166666666667</v>
      </c>
      <c r="I188" s="36">
        <v>1124.6833333333334</v>
      </c>
      <c r="J188" s="36">
        <v>1136.3666666666668</v>
      </c>
      <c r="K188" s="31">
        <v>1113</v>
      </c>
      <c r="L188" s="31">
        <v>1082.8499999999999</v>
      </c>
      <c r="M188" s="31">
        <v>2.16913</v>
      </c>
      <c r="N188" s="1"/>
      <c r="O188" s="1"/>
    </row>
    <row r="189" spans="1:15" ht="12.75" customHeight="1">
      <c r="A189" s="33">
        <v>179</v>
      </c>
      <c r="B189" s="53" t="s">
        <v>379</v>
      </c>
      <c r="C189" s="31">
        <v>4224</v>
      </c>
      <c r="D189" s="36">
        <v>4237.8499999999995</v>
      </c>
      <c r="E189" s="36">
        <v>4184.0999999999985</v>
      </c>
      <c r="F189" s="36">
        <v>4144.1999999999989</v>
      </c>
      <c r="G189" s="36">
        <v>4090.449999999998</v>
      </c>
      <c r="H189" s="36">
        <v>4277.7499999999991</v>
      </c>
      <c r="I189" s="36">
        <v>4331.5000000000009</v>
      </c>
      <c r="J189" s="36">
        <v>4371.3999999999996</v>
      </c>
      <c r="K189" s="31">
        <v>4291.6000000000004</v>
      </c>
      <c r="L189" s="31">
        <v>4197.95</v>
      </c>
      <c r="M189" s="31">
        <v>0.82330999999999999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1371.15</v>
      </c>
      <c r="D190" s="36">
        <v>1385.3999999999999</v>
      </c>
      <c r="E190" s="36">
        <v>1351.0499999999997</v>
      </c>
      <c r="F190" s="36">
        <v>1330.9499999999998</v>
      </c>
      <c r="G190" s="36">
        <v>1296.5999999999997</v>
      </c>
      <c r="H190" s="36">
        <v>1405.4999999999998</v>
      </c>
      <c r="I190" s="36">
        <v>1439.8499999999997</v>
      </c>
      <c r="J190" s="36">
        <v>1459.9499999999998</v>
      </c>
      <c r="K190" s="31">
        <v>1419.75</v>
      </c>
      <c r="L190" s="31">
        <v>1365.3</v>
      </c>
      <c r="M190" s="31">
        <v>4.9893400000000003</v>
      </c>
      <c r="N190" s="1"/>
      <c r="O190" s="1"/>
    </row>
    <row r="191" spans="1:15" ht="12.75" customHeight="1">
      <c r="A191" s="33">
        <v>181</v>
      </c>
      <c r="B191" s="53" t="s">
        <v>380</v>
      </c>
      <c r="C191" s="31">
        <v>897.85</v>
      </c>
      <c r="D191" s="36">
        <v>901.51666666666677</v>
      </c>
      <c r="E191" s="36">
        <v>882.63333333333355</v>
      </c>
      <c r="F191" s="36">
        <v>867.41666666666674</v>
      </c>
      <c r="G191" s="36">
        <v>848.53333333333353</v>
      </c>
      <c r="H191" s="36">
        <v>916.73333333333358</v>
      </c>
      <c r="I191" s="36">
        <v>935.61666666666679</v>
      </c>
      <c r="J191" s="36">
        <v>950.8333333333336</v>
      </c>
      <c r="K191" s="31">
        <v>920.4</v>
      </c>
      <c r="L191" s="31">
        <v>886.3</v>
      </c>
      <c r="M191" s="31">
        <v>8.1168399999999998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3301.1</v>
      </c>
      <c r="D192" s="36">
        <v>3270.7166666666667</v>
      </c>
      <c r="E192" s="36">
        <v>3201.4833333333336</v>
      </c>
      <c r="F192" s="36">
        <v>3101.8666666666668</v>
      </c>
      <c r="G192" s="36">
        <v>3032.6333333333337</v>
      </c>
      <c r="H192" s="36">
        <v>3370.3333333333335</v>
      </c>
      <c r="I192" s="36">
        <v>3439.5666666666662</v>
      </c>
      <c r="J192" s="36">
        <v>3539.1833333333334</v>
      </c>
      <c r="K192" s="31">
        <v>3339.95</v>
      </c>
      <c r="L192" s="31">
        <v>3171.1</v>
      </c>
      <c r="M192" s="31">
        <v>19.926629999999999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491.2</v>
      </c>
      <c r="D193" s="36">
        <v>492.41666666666669</v>
      </c>
      <c r="E193" s="36">
        <v>483.33333333333337</v>
      </c>
      <c r="F193" s="36">
        <v>475.4666666666667</v>
      </c>
      <c r="G193" s="36">
        <v>466.38333333333338</v>
      </c>
      <c r="H193" s="36">
        <v>500.28333333333336</v>
      </c>
      <c r="I193" s="36">
        <v>509.36666666666673</v>
      </c>
      <c r="J193" s="36">
        <v>517.23333333333335</v>
      </c>
      <c r="K193" s="31">
        <v>501.5</v>
      </c>
      <c r="L193" s="31">
        <v>484.55</v>
      </c>
      <c r="M193" s="31">
        <v>14.442769999999999</v>
      </c>
      <c r="N193" s="1"/>
      <c r="O193" s="1"/>
    </row>
    <row r="194" spans="1:15" ht="12.75" customHeight="1">
      <c r="A194" s="33">
        <v>184</v>
      </c>
      <c r="B194" s="53" t="s">
        <v>381</v>
      </c>
      <c r="C194" s="31">
        <v>578.04999999999995</v>
      </c>
      <c r="D194" s="36">
        <v>578.5333333333333</v>
      </c>
      <c r="E194" s="36">
        <v>573.51666666666665</v>
      </c>
      <c r="F194" s="36">
        <v>568.98333333333335</v>
      </c>
      <c r="G194" s="36">
        <v>563.9666666666667</v>
      </c>
      <c r="H194" s="36">
        <v>583.06666666666661</v>
      </c>
      <c r="I194" s="36">
        <v>588.08333333333326</v>
      </c>
      <c r="J194" s="36">
        <v>592.61666666666656</v>
      </c>
      <c r="K194" s="31">
        <v>583.54999999999995</v>
      </c>
      <c r="L194" s="31">
        <v>574</v>
      </c>
      <c r="M194" s="31">
        <v>5.9102600000000001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2742.95</v>
      </c>
      <c r="D195" s="36">
        <v>2740.8833333333332</v>
      </c>
      <c r="E195" s="36">
        <v>2719.0666666666666</v>
      </c>
      <c r="F195" s="36">
        <v>2695.1833333333334</v>
      </c>
      <c r="G195" s="36">
        <v>2673.3666666666668</v>
      </c>
      <c r="H195" s="36">
        <v>2764.7666666666664</v>
      </c>
      <c r="I195" s="36">
        <v>2786.583333333333</v>
      </c>
      <c r="J195" s="36">
        <v>2810.4666666666662</v>
      </c>
      <c r="K195" s="31">
        <v>2762.7</v>
      </c>
      <c r="L195" s="31">
        <v>2717</v>
      </c>
      <c r="M195" s="31">
        <v>9.4283400000000004</v>
      </c>
      <c r="N195" s="1"/>
      <c r="O195" s="1"/>
    </row>
    <row r="196" spans="1:15" ht="12.75" customHeight="1">
      <c r="A196" s="33">
        <v>186</v>
      </c>
      <c r="B196" s="53" t="s">
        <v>382</v>
      </c>
      <c r="C196" s="31">
        <v>1214.8</v>
      </c>
      <c r="D196" s="36">
        <v>1223.6166666666668</v>
      </c>
      <c r="E196" s="36">
        <v>1197.2333333333336</v>
      </c>
      <c r="F196" s="36">
        <v>1179.6666666666667</v>
      </c>
      <c r="G196" s="36">
        <v>1153.2833333333335</v>
      </c>
      <c r="H196" s="36">
        <v>1241.1833333333336</v>
      </c>
      <c r="I196" s="36">
        <v>1267.5666666666668</v>
      </c>
      <c r="J196" s="36">
        <v>1285.1333333333337</v>
      </c>
      <c r="K196" s="31">
        <v>1250</v>
      </c>
      <c r="L196" s="31">
        <v>1206.05</v>
      </c>
      <c r="M196" s="31">
        <v>5.4004399999999997</v>
      </c>
      <c r="N196" s="1"/>
      <c r="O196" s="1"/>
    </row>
    <row r="197" spans="1:15" ht="12.75" customHeight="1">
      <c r="A197" s="33">
        <v>187</v>
      </c>
      <c r="B197" s="53" t="s">
        <v>383</v>
      </c>
      <c r="C197" s="31">
        <v>2854.2</v>
      </c>
      <c r="D197" s="36">
        <v>2869</v>
      </c>
      <c r="E197" s="36">
        <v>2808</v>
      </c>
      <c r="F197" s="36">
        <v>2761.8</v>
      </c>
      <c r="G197" s="36">
        <v>2700.8</v>
      </c>
      <c r="H197" s="36">
        <v>2915.2</v>
      </c>
      <c r="I197" s="36">
        <v>2976.2</v>
      </c>
      <c r="J197" s="36">
        <v>3022.3999999999996</v>
      </c>
      <c r="K197" s="31">
        <v>2930</v>
      </c>
      <c r="L197" s="31">
        <v>2822.8</v>
      </c>
      <c r="M197" s="31">
        <v>0.99829999999999997</v>
      </c>
      <c r="N197" s="1"/>
      <c r="O197" s="1"/>
    </row>
    <row r="198" spans="1:15" ht="12.75" customHeight="1">
      <c r="A198" s="33">
        <v>188</v>
      </c>
      <c r="B198" s="53" t="s">
        <v>384</v>
      </c>
      <c r="C198" s="31">
        <v>136.29</v>
      </c>
      <c r="D198" s="36">
        <v>136.62666666666667</v>
      </c>
      <c r="E198" s="36">
        <v>135.16333333333333</v>
      </c>
      <c r="F198" s="36">
        <v>134.03666666666666</v>
      </c>
      <c r="G198" s="36">
        <v>132.57333333333332</v>
      </c>
      <c r="H198" s="36">
        <v>137.75333333333333</v>
      </c>
      <c r="I198" s="36">
        <v>139.2166666666667</v>
      </c>
      <c r="J198" s="36">
        <v>140.34333333333333</v>
      </c>
      <c r="K198" s="31">
        <v>138.09</v>
      </c>
      <c r="L198" s="31">
        <v>135.5</v>
      </c>
      <c r="M198" s="31">
        <v>7.3482099999999999</v>
      </c>
      <c r="N198" s="1"/>
      <c r="O198" s="1"/>
    </row>
    <row r="199" spans="1:15" ht="12.75" customHeight="1">
      <c r="A199" s="33">
        <v>189</v>
      </c>
      <c r="B199" s="53" t="s">
        <v>385</v>
      </c>
      <c r="C199" s="31">
        <v>3231.3</v>
      </c>
      <c r="D199" s="36">
        <v>3248.7666666666664</v>
      </c>
      <c r="E199" s="36">
        <v>3182.5333333333328</v>
      </c>
      <c r="F199" s="36">
        <v>3133.7666666666664</v>
      </c>
      <c r="G199" s="36">
        <v>3067.5333333333328</v>
      </c>
      <c r="H199" s="36">
        <v>3297.5333333333328</v>
      </c>
      <c r="I199" s="36">
        <v>3363.7666666666664</v>
      </c>
      <c r="J199" s="36">
        <v>3412.5333333333328</v>
      </c>
      <c r="K199" s="31">
        <v>3315</v>
      </c>
      <c r="L199" s="31">
        <v>3200</v>
      </c>
      <c r="M199" s="31">
        <v>0.63199000000000005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650.85</v>
      </c>
      <c r="D200" s="36">
        <v>653.93333333333328</v>
      </c>
      <c r="E200" s="36">
        <v>644.46666666666658</v>
      </c>
      <c r="F200" s="36">
        <v>638.08333333333326</v>
      </c>
      <c r="G200" s="36">
        <v>628.61666666666656</v>
      </c>
      <c r="H200" s="36">
        <v>660.31666666666661</v>
      </c>
      <c r="I200" s="36">
        <v>669.7833333333333</v>
      </c>
      <c r="J200" s="36">
        <v>676.16666666666663</v>
      </c>
      <c r="K200" s="31">
        <v>663.4</v>
      </c>
      <c r="L200" s="31">
        <v>647.54999999999995</v>
      </c>
      <c r="M200" s="31">
        <v>33.186920000000001</v>
      </c>
      <c r="N200" s="1"/>
      <c r="O200" s="1"/>
    </row>
    <row r="201" spans="1:15" ht="12.75" customHeight="1">
      <c r="A201" s="33">
        <v>191</v>
      </c>
      <c r="B201" s="53" t="s">
        <v>863</v>
      </c>
      <c r="C201" s="31">
        <v>390.95</v>
      </c>
      <c r="D201" s="36">
        <v>392.06666666666666</v>
      </c>
      <c r="E201" s="36">
        <v>386.33333333333331</v>
      </c>
      <c r="F201" s="36">
        <v>381.71666666666664</v>
      </c>
      <c r="G201" s="36">
        <v>375.98333333333329</v>
      </c>
      <c r="H201" s="36">
        <v>396.68333333333334</v>
      </c>
      <c r="I201" s="36">
        <v>402.41666666666669</v>
      </c>
      <c r="J201" s="36">
        <v>407.03333333333336</v>
      </c>
      <c r="K201" s="31">
        <v>397.8</v>
      </c>
      <c r="L201" s="31">
        <v>387.45</v>
      </c>
      <c r="M201" s="31">
        <v>7.5807799999999999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715.1</v>
      </c>
      <c r="D202" s="36">
        <v>716.36666666666679</v>
      </c>
      <c r="E202" s="36">
        <v>704.28333333333353</v>
      </c>
      <c r="F202" s="36">
        <v>693.4666666666667</v>
      </c>
      <c r="G202" s="36">
        <v>681.38333333333344</v>
      </c>
      <c r="H202" s="36">
        <v>727.18333333333362</v>
      </c>
      <c r="I202" s="36">
        <v>739.26666666666688</v>
      </c>
      <c r="J202" s="36">
        <v>750.08333333333371</v>
      </c>
      <c r="K202" s="31">
        <v>728.45</v>
      </c>
      <c r="L202" s="31">
        <v>705.55</v>
      </c>
      <c r="M202" s="31">
        <v>13.15845</v>
      </c>
      <c r="N202" s="1"/>
      <c r="O202" s="1"/>
    </row>
    <row r="203" spans="1:15" ht="12.75" customHeight="1">
      <c r="A203" s="33">
        <v>193</v>
      </c>
      <c r="B203" s="53" t="s">
        <v>386</v>
      </c>
      <c r="C203" s="31">
        <v>212.92</v>
      </c>
      <c r="D203" s="36">
        <v>213.85333333333332</v>
      </c>
      <c r="E203" s="36">
        <v>209.71666666666664</v>
      </c>
      <c r="F203" s="36">
        <v>206.51333333333332</v>
      </c>
      <c r="G203" s="36">
        <v>202.37666666666664</v>
      </c>
      <c r="H203" s="36">
        <v>217.05666666666664</v>
      </c>
      <c r="I203" s="36">
        <v>221.19333333333336</v>
      </c>
      <c r="J203" s="36">
        <v>224.39666666666665</v>
      </c>
      <c r="K203" s="31">
        <v>217.99</v>
      </c>
      <c r="L203" s="31">
        <v>210.65</v>
      </c>
      <c r="M203" s="31">
        <v>36.522030000000001</v>
      </c>
      <c r="N203" s="1"/>
      <c r="O203" s="1"/>
    </row>
    <row r="204" spans="1:15" ht="12.75" customHeight="1">
      <c r="A204" s="33">
        <v>194</v>
      </c>
      <c r="B204" s="53" t="s">
        <v>387</v>
      </c>
      <c r="C204" s="31">
        <v>242.55</v>
      </c>
      <c r="D204" s="36">
        <v>243.68333333333331</v>
      </c>
      <c r="E204" s="36">
        <v>240.26666666666662</v>
      </c>
      <c r="F204" s="36">
        <v>237.98333333333332</v>
      </c>
      <c r="G204" s="36">
        <v>234.56666666666663</v>
      </c>
      <c r="H204" s="36">
        <v>245.96666666666661</v>
      </c>
      <c r="I204" s="36">
        <v>249.3833333333333</v>
      </c>
      <c r="J204" s="36">
        <v>251.6666666666666</v>
      </c>
      <c r="K204" s="31">
        <v>247.1</v>
      </c>
      <c r="L204" s="31">
        <v>241.4</v>
      </c>
      <c r="M204" s="31">
        <v>25.002410000000001</v>
      </c>
      <c r="N204" s="1"/>
      <c r="O204" s="1"/>
    </row>
    <row r="205" spans="1:15" ht="12.75" customHeight="1">
      <c r="A205" s="33">
        <v>195</v>
      </c>
      <c r="B205" s="53" t="s">
        <v>273</v>
      </c>
      <c r="C205" s="31">
        <v>301.60000000000002</v>
      </c>
      <c r="D205" s="36">
        <v>302.8</v>
      </c>
      <c r="E205" s="36">
        <v>299</v>
      </c>
      <c r="F205" s="36">
        <v>296.39999999999998</v>
      </c>
      <c r="G205" s="36">
        <v>292.59999999999997</v>
      </c>
      <c r="H205" s="36">
        <v>305.40000000000003</v>
      </c>
      <c r="I205" s="36">
        <v>309.2000000000001</v>
      </c>
      <c r="J205" s="36">
        <v>311.80000000000007</v>
      </c>
      <c r="K205" s="31">
        <v>306.60000000000002</v>
      </c>
      <c r="L205" s="31">
        <v>300.2</v>
      </c>
      <c r="M205" s="31">
        <v>12.440480000000001</v>
      </c>
      <c r="N205" s="1"/>
      <c r="O205" s="1"/>
    </row>
    <row r="206" spans="1:15" ht="12.75" customHeight="1">
      <c r="A206" s="33">
        <v>196</v>
      </c>
      <c r="B206" s="53" t="s">
        <v>388</v>
      </c>
      <c r="C206" s="31">
        <v>2212.9</v>
      </c>
      <c r="D206" s="36">
        <v>2225.0666666666666</v>
      </c>
      <c r="E206" s="36">
        <v>2193.0333333333333</v>
      </c>
      <c r="F206" s="36">
        <v>2173.1666666666665</v>
      </c>
      <c r="G206" s="36">
        <v>2141.1333333333332</v>
      </c>
      <c r="H206" s="36">
        <v>2244.9333333333334</v>
      </c>
      <c r="I206" s="36">
        <v>2276.9666666666662</v>
      </c>
      <c r="J206" s="36">
        <v>2296.8333333333335</v>
      </c>
      <c r="K206" s="31">
        <v>2257.1</v>
      </c>
      <c r="L206" s="31">
        <v>2205.1999999999998</v>
      </c>
      <c r="M206" s="31">
        <v>1.04887</v>
      </c>
      <c r="N206" s="1"/>
      <c r="O206" s="1"/>
    </row>
    <row r="207" spans="1:15" ht="12.75" customHeight="1">
      <c r="A207" s="33">
        <v>197</v>
      </c>
      <c r="B207" s="53" t="s">
        <v>864</v>
      </c>
      <c r="C207" s="31">
        <v>503.2</v>
      </c>
      <c r="D207" s="36">
        <v>502.41666666666669</v>
      </c>
      <c r="E207" s="36">
        <v>498.08333333333337</v>
      </c>
      <c r="F207" s="36">
        <v>492.9666666666667</v>
      </c>
      <c r="G207" s="36">
        <v>488.63333333333338</v>
      </c>
      <c r="H207" s="36">
        <v>507.53333333333336</v>
      </c>
      <c r="I207" s="36">
        <v>511.86666666666673</v>
      </c>
      <c r="J207" s="36">
        <v>516.98333333333335</v>
      </c>
      <c r="K207" s="31">
        <v>506.75</v>
      </c>
      <c r="L207" s="31">
        <v>497.3</v>
      </c>
      <c r="M207" s="31">
        <v>8.9768399999999993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1480.8</v>
      </c>
      <c r="D208" s="36">
        <v>1482.0833333333333</v>
      </c>
      <c r="E208" s="36">
        <v>1471.7166666666665</v>
      </c>
      <c r="F208" s="36">
        <v>1462.6333333333332</v>
      </c>
      <c r="G208" s="36">
        <v>1452.2666666666664</v>
      </c>
      <c r="H208" s="36">
        <v>1491.1666666666665</v>
      </c>
      <c r="I208" s="36">
        <v>1501.5333333333333</v>
      </c>
      <c r="J208" s="36">
        <v>1510.6166666666666</v>
      </c>
      <c r="K208" s="31">
        <v>1492.45</v>
      </c>
      <c r="L208" s="31">
        <v>1473</v>
      </c>
      <c r="M208" s="31">
        <v>38.113660000000003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4095.95</v>
      </c>
      <c r="D209" s="36">
        <v>4079.3333333333335</v>
      </c>
      <c r="E209" s="36">
        <v>4043.666666666667</v>
      </c>
      <c r="F209" s="36">
        <v>3991.3833333333337</v>
      </c>
      <c r="G209" s="36">
        <v>3955.7166666666672</v>
      </c>
      <c r="H209" s="36">
        <v>4131.6166666666668</v>
      </c>
      <c r="I209" s="36">
        <v>4167.2833333333338</v>
      </c>
      <c r="J209" s="36">
        <v>4219.5666666666666</v>
      </c>
      <c r="K209" s="31">
        <v>4115</v>
      </c>
      <c r="L209" s="31">
        <v>4027.05</v>
      </c>
      <c r="M209" s="31">
        <v>4.4798999999999998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1730.6</v>
      </c>
      <c r="D210" s="36">
        <v>1722.75</v>
      </c>
      <c r="E210" s="36">
        <v>1710.6</v>
      </c>
      <c r="F210" s="36">
        <v>1690.6</v>
      </c>
      <c r="G210" s="36">
        <v>1678.4499999999998</v>
      </c>
      <c r="H210" s="36">
        <v>1742.75</v>
      </c>
      <c r="I210" s="36">
        <v>1754.9</v>
      </c>
      <c r="J210" s="36">
        <v>1774.9</v>
      </c>
      <c r="K210" s="31">
        <v>1734.9</v>
      </c>
      <c r="L210" s="31">
        <v>1702.75</v>
      </c>
      <c r="M210" s="31">
        <v>229.60845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589.79999999999995</v>
      </c>
      <c r="D211" s="36">
        <v>593.35</v>
      </c>
      <c r="E211" s="36">
        <v>582.95000000000005</v>
      </c>
      <c r="F211" s="36">
        <v>576.1</v>
      </c>
      <c r="G211" s="36">
        <v>565.70000000000005</v>
      </c>
      <c r="H211" s="36">
        <v>600.20000000000005</v>
      </c>
      <c r="I211" s="36">
        <v>610.59999999999991</v>
      </c>
      <c r="J211" s="36">
        <v>617.45000000000005</v>
      </c>
      <c r="K211" s="31">
        <v>603.75</v>
      </c>
      <c r="L211" s="31">
        <v>586.5</v>
      </c>
      <c r="M211" s="31">
        <v>64.772790000000001</v>
      </c>
      <c r="N211" s="1"/>
      <c r="O211" s="1"/>
    </row>
    <row r="212" spans="1:15" ht="12.75" customHeight="1">
      <c r="A212" s="33">
        <v>202</v>
      </c>
      <c r="B212" s="53" t="s">
        <v>389</v>
      </c>
      <c r="C212" s="31">
        <v>112.66</v>
      </c>
      <c r="D212" s="36">
        <v>113.57</v>
      </c>
      <c r="E212" s="36">
        <v>110.88999999999999</v>
      </c>
      <c r="F212" s="36">
        <v>109.11999999999999</v>
      </c>
      <c r="G212" s="36">
        <v>106.43999999999998</v>
      </c>
      <c r="H212" s="36">
        <v>115.33999999999999</v>
      </c>
      <c r="I212" s="36">
        <v>118.02</v>
      </c>
      <c r="J212" s="36">
        <v>119.78999999999999</v>
      </c>
      <c r="K212" s="31">
        <v>116.25</v>
      </c>
      <c r="L212" s="31">
        <v>111.8</v>
      </c>
      <c r="M212" s="31">
        <v>194.33969999999999</v>
      </c>
      <c r="N212" s="1"/>
      <c r="O212" s="1"/>
    </row>
    <row r="213" spans="1:15" ht="12.75" customHeight="1">
      <c r="A213" s="33">
        <v>203</v>
      </c>
      <c r="B213" s="53" t="s">
        <v>390</v>
      </c>
      <c r="C213" s="31">
        <v>830.95</v>
      </c>
      <c r="D213" s="36">
        <v>833.4</v>
      </c>
      <c r="E213" s="36">
        <v>826.84999999999991</v>
      </c>
      <c r="F213" s="36">
        <v>822.74999999999989</v>
      </c>
      <c r="G213" s="36">
        <v>816.19999999999982</v>
      </c>
      <c r="H213" s="36">
        <v>837.5</v>
      </c>
      <c r="I213" s="36">
        <v>844.05</v>
      </c>
      <c r="J213" s="36">
        <v>848.15000000000009</v>
      </c>
      <c r="K213" s="31">
        <v>839.95</v>
      </c>
      <c r="L213" s="31">
        <v>829.3</v>
      </c>
      <c r="M213" s="31">
        <v>12.671139999999999</v>
      </c>
      <c r="N213" s="1"/>
      <c r="O213" s="1"/>
    </row>
    <row r="214" spans="1:15" ht="12.75" customHeight="1">
      <c r="A214" s="33">
        <v>204</v>
      </c>
      <c r="B214" s="53" t="s">
        <v>865</v>
      </c>
      <c r="C214" s="31">
        <v>1259.8499999999999</v>
      </c>
      <c r="D214" s="36">
        <v>1258.7666666666667</v>
      </c>
      <c r="E214" s="36">
        <v>1247.5333333333333</v>
      </c>
      <c r="F214" s="36">
        <v>1235.2166666666667</v>
      </c>
      <c r="G214" s="36">
        <v>1223.9833333333333</v>
      </c>
      <c r="H214" s="36">
        <v>1271.0833333333333</v>
      </c>
      <c r="I214" s="36">
        <v>1282.3166666666664</v>
      </c>
      <c r="J214" s="36">
        <v>1294.6333333333332</v>
      </c>
      <c r="K214" s="31">
        <v>1270</v>
      </c>
      <c r="L214" s="31">
        <v>1246.45</v>
      </c>
      <c r="M214" s="31">
        <v>0.52251999999999998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1814.7</v>
      </c>
      <c r="D215" s="36">
        <v>1817.8</v>
      </c>
      <c r="E215" s="36">
        <v>1803.6499999999999</v>
      </c>
      <c r="F215" s="36">
        <v>1792.6</v>
      </c>
      <c r="G215" s="36">
        <v>1778.4499999999998</v>
      </c>
      <c r="H215" s="36">
        <v>1828.85</v>
      </c>
      <c r="I215" s="36">
        <v>1843</v>
      </c>
      <c r="J215" s="36">
        <v>1854.05</v>
      </c>
      <c r="K215" s="31">
        <v>1831.95</v>
      </c>
      <c r="L215" s="31">
        <v>1806.75</v>
      </c>
      <c r="M215" s="31">
        <v>12.35074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5567.1</v>
      </c>
      <c r="D216" s="36">
        <v>5580.3666666666659</v>
      </c>
      <c r="E216" s="36">
        <v>5486.7333333333318</v>
      </c>
      <c r="F216" s="36">
        <v>5406.3666666666659</v>
      </c>
      <c r="G216" s="36">
        <v>5312.7333333333318</v>
      </c>
      <c r="H216" s="36">
        <v>5660.7333333333318</v>
      </c>
      <c r="I216" s="36">
        <v>5754.366666666665</v>
      </c>
      <c r="J216" s="36">
        <v>5834.7333333333318</v>
      </c>
      <c r="K216" s="31">
        <v>5674</v>
      </c>
      <c r="L216" s="31">
        <v>5500</v>
      </c>
      <c r="M216" s="31">
        <v>6.8985099999999999</v>
      </c>
      <c r="N216" s="1"/>
      <c r="O216" s="1"/>
    </row>
    <row r="217" spans="1:15" ht="12.75" customHeight="1">
      <c r="A217" s="33">
        <v>207</v>
      </c>
      <c r="B217" s="53" t="s">
        <v>866</v>
      </c>
      <c r="C217" s="31">
        <v>401.2</v>
      </c>
      <c r="D217" s="36">
        <v>402.5</v>
      </c>
      <c r="E217" s="36">
        <v>392.9</v>
      </c>
      <c r="F217" s="36">
        <v>384.59999999999997</v>
      </c>
      <c r="G217" s="36">
        <v>374.99999999999994</v>
      </c>
      <c r="H217" s="36">
        <v>410.8</v>
      </c>
      <c r="I217" s="36">
        <v>420.40000000000003</v>
      </c>
      <c r="J217" s="36">
        <v>428.70000000000005</v>
      </c>
      <c r="K217" s="31">
        <v>412.1</v>
      </c>
      <c r="L217" s="31">
        <v>394.2</v>
      </c>
      <c r="M217" s="31">
        <v>15.393610000000001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694.75</v>
      </c>
      <c r="D218" s="36">
        <v>695.48333333333323</v>
      </c>
      <c r="E218" s="36">
        <v>687.66666666666652</v>
      </c>
      <c r="F218" s="36">
        <v>680.58333333333326</v>
      </c>
      <c r="G218" s="36">
        <v>672.76666666666654</v>
      </c>
      <c r="H218" s="36">
        <v>702.56666666666649</v>
      </c>
      <c r="I218" s="36">
        <v>710.38333333333333</v>
      </c>
      <c r="J218" s="36">
        <v>717.46666666666647</v>
      </c>
      <c r="K218" s="31">
        <v>703.3</v>
      </c>
      <c r="L218" s="31">
        <v>688.4</v>
      </c>
      <c r="M218" s="31">
        <v>54.827680000000001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5344.05</v>
      </c>
      <c r="D219" s="36">
        <v>5354.6833333333334</v>
      </c>
      <c r="E219" s="36">
        <v>5289.3666666666668</v>
      </c>
      <c r="F219" s="36">
        <v>5234.6833333333334</v>
      </c>
      <c r="G219" s="36">
        <v>5169.3666666666668</v>
      </c>
      <c r="H219" s="36">
        <v>5409.3666666666668</v>
      </c>
      <c r="I219" s="36">
        <v>5474.6833333333343</v>
      </c>
      <c r="J219" s="36">
        <v>5529.3666666666668</v>
      </c>
      <c r="K219" s="31">
        <v>5420</v>
      </c>
      <c r="L219" s="31">
        <v>5300</v>
      </c>
      <c r="M219" s="31">
        <v>17.063289999999999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317.55</v>
      </c>
      <c r="D220" s="36">
        <v>320.18333333333334</v>
      </c>
      <c r="E220" s="36">
        <v>312.9666666666667</v>
      </c>
      <c r="F220" s="36">
        <v>308.38333333333338</v>
      </c>
      <c r="G220" s="36">
        <v>301.16666666666674</v>
      </c>
      <c r="H220" s="36">
        <v>324.76666666666665</v>
      </c>
      <c r="I220" s="36">
        <v>331.98333333333323</v>
      </c>
      <c r="J220" s="36">
        <v>336.56666666666661</v>
      </c>
      <c r="K220" s="31">
        <v>327.39999999999998</v>
      </c>
      <c r="L220" s="31">
        <v>315.60000000000002</v>
      </c>
      <c r="M220" s="31">
        <v>77.300539999999998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328.3</v>
      </c>
      <c r="D221" s="36">
        <v>328.53333333333336</v>
      </c>
      <c r="E221" s="36">
        <v>324.01666666666671</v>
      </c>
      <c r="F221" s="36">
        <v>319.73333333333335</v>
      </c>
      <c r="G221" s="36">
        <v>315.2166666666667</v>
      </c>
      <c r="H221" s="36">
        <v>332.81666666666672</v>
      </c>
      <c r="I221" s="36">
        <v>337.33333333333337</v>
      </c>
      <c r="J221" s="36">
        <v>341.61666666666673</v>
      </c>
      <c r="K221" s="31">
        <v>333.05</v>
      </c>
      <c r="L221" s="31">
        <v>324.25</v>
      </c>
      <c r="M221" s="31">
        <v>44.305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2485.15</v>
      </c>
      <c r="D222" s="36">
        <v>2493.1666666666665</v>
      </c>
      <c r="E222" s="36">
        <v>2471.333333333333</v>
      </c>
      <c r="F222" s="36">
        <v>2457.5166666666664</v>
      </c>
      <c r="G222" s="36">
        <v>2435.6833333333329</v>
      </c>
      <c r="H222" s="36">
        <v>2506.9833333333331</v>
      </c>
      <c r="I222" s="36">
        <v>2528.8166666666662</v>
      </c>
      <c r="J222" s="36">
        <v>2542.6333333333332</v>
      </c>
      <c r="K222" s="31">
        <v>2515</v>
      </c>
      <c r="L222" s="31">
        <v>2479.35</v>
      </c>
      <c r="M222" s="31">
        <v>13.052099999999999</v>
      </c>
      <c r="N222" s="1"/>
      <c r="O222" s="1"/>
    </row>
    <row r="223" spans="1:15" ht="12.75" customHeight="1">
      <c r="A223" s="33">
        <v>213</v>
      </c>
      <c r="B223" s="53" t="s">
        <v>274</v>
      </c>
      <c r="C223" s="31">
        <v>652.5</v>
      </c>
      <c r="D223" s="36">
        <v>654.13333333333333</v>
      </c>
      <c r="E223" s="36">
        <v>648.36666666666667</v>
      </c>
      <c r="F223" s="36">
        <v>644.23333333333335</v>
      </c>
      <c r="G223" s="36">
        <v>638.4666666666667</v>
      </c>
      <c r="H223" s="36">
        <v>658.26666666666665</v>
      </c>
      <c r="I223" s="36">
        <v>664.0333333333333</v>
      </c>
      <c r="J223" s="36">
        <v>668.16666666666663</v>
      </c>
      <c r="K223" s="31">
        <v>659.9</v>
      </c>
      <c r="L223" s="31">
        <v>650</v>
      </c>
      <c r="M223" s="31">
        <v>4.3569100000000001</v>
      </c>
      <c r="N223" s="1"/>
      <c r="O223" s="1"/>
    </row>
    <row r="224" spans="1:15" ht="12.75" customHeight="1">
      <c r="A224" s="33">
        <v>214</v>
      </c>
      <c r="B224" s="53" t="s">
        <v>392</v>
      </c>
      <c r="C224" s="31">
        <v>13393.45</v>
      </c>
      <c r="D224" s="36">
        <v>13381.15</v>
      </c>
      <c r="E224" s="36">
        <v>13062.3</v>
      </c>
      <c r="F224" s="36">
        <v>12731.15</v>
      </c>
      <c r="G224" s="36">
        <v>12412.3</v>
      </c>
      <c r="H224" s="36">
        <v>13712.3</v>
      </c>
      <c r="I224" s="36">
        <v>14031.150000000001</v>
      </c>
      <c r="J224" s="36">
        <v>14362.3</v>
      </c>
      <c r="K224" s="31">
        <v>13700</v>
      </c>
      <c r="L224" s="31">
        <v>13050</v>
      </c>
      <c r="M224" s="31">
        <v>0.68644000000000005</v>
      </c>
      <c r="N224" s="1"/>
      <c r="O224" s="1"/>
    </row>
    <row r="225" spans="1:15" ht="12.75" customHeight="1">
      <c r="A225" s="33">
        <v>215</v>
      </c>
      <c r="B225" s="53" t="s">
        <v>393</v>
      </c>
      <c r="C225" s="31">
        <v>1098.5</v>
      </c>
      <c r="D225" s="36">
        <v>1108.2166666666667</v>
      </c>
      <c r="E225" s="36">
        <v>1080.5333333333333</v>
      </c>
      <c r="F225" s="36">
        <v>1062.5666666666666</v>
      </c>
      <c r="G225" s="36">
        <v>1034.8833333333332</v>
      </c>
      <c r="H225" s="36">
        <v>1126.1833333333334</v>
      </c>
      <c r="I225" s="36">
        <v>1153.8666666666668</v>
      </c>
      <c r="J225" s="36">
        <v>1171.8333333333335</v>
      </c>
      <c r="K225" s="31">
        <v>1135.9000000000001</v>
      </c>
      <c r="L225" s="31">
        <v>1090.25</v>
      </c>
      <c r="M225" s="31">
        <v>2.71265</v>
      </c>
      <c r="N225" s="1"/>
      <c r="O225" s="1"/>
    </row>
    <row r="226" spans="1:15" ht="12.75" customHeight="1">
      <c r="A226" s="33">
        <v>216</v>
      </c>
      <c r="B226" s="53" t="s">
        <v>867</v>
      </c>
      <c r="C226" s="31">
        <v>435.3</v>
      </c>
      <c r="D226" s="36">
        <v>437.93333333333334</v>
      </c>
      <c r="E226" s="36">
        <v>429.86666666666667</v>
      </c>
      <c r="F226" s="36">
        <v>424.43333333333334</v>
      </c>
      <c r="G226" s="36">
        <v>416.36666666666667</v>
      </c>
      <c r="H226" s="36">
        <v>443.36666666666667</v>
      </c>
      <c r="I226" s="36">
        <v>451.43333333333339</v>
      </c>
      <c r="J226" s="36">
        <v>456.86666666666667</v>
      </c>
      <c r="K226" s="31">
        <v>446</v>
      </c>
      <c r="L226" s="31">
        <v>432.5</v>
      </c>
      <c r="M226" s="31">
        <v>0.94091000000000002</v>
      </c>
      <c r="N226" s="1"/>
      <c r="O226" s="1"/>
    </row>
    <row r="227" spans="1:15" ht="12.75" customHeight="1">
      <c r="A227" s="33">
        <v>217</v>
      </c>
      <c r="B227" s="53" t="s">
        <v>275</v>
      </c>
      <c r="C227" s="31">
        <v>56787.9</v>
      </c>
      <c r="D227" s="36">
        <v>56746.333333333336</v>
      </c>
      <c r="E227" s="36">
        <v>56292.666666666672</v>
      </c>
      <c r="F227" s="36">
        <v>55797.433333333334</v>
      </c>
      <c r="G227" s="36">
        <v>55343.76666666667</v>
      </c>
      <c r="H227" s="36">
        <v>57241.566666666673</v>
      </c>
      <c r="I227" s="36">
        <v>57695.233333333344</v>
      </c>
      <c r="J227" s="36">
        <v>58190.466666666674</v>
      </c>
      <c r="K227" s="31">
        <v>57200</v>
      </c>
      <c r="L227" s="31">
        <v>56251.1</v>
      </c>
      <c r="M227" s="31">
        <v>2.3640000000000001E-2</v>
      </c>
      <c r="N227" s="1"/>
      <c r="O227" s="1"/>
    </row>
    <row r="228" spans="1:15" ht="12.75" customHeight="1">
      <c r="A228" s="33">
        <v>218</v>
      </c>
      <c r="B228" s="53" t="s">
        <v>394</v>
      </c>
      <c r="C228" s="31">
        <v>278.35000000000002</v>
      </c>
      <c r="D228" s="36">
        <v>280.41666666666669</v>
      </c>
      <c r="E228" s="36">
        <v>274.93333333333339</v>
      </c>
      <c r="F228" s="36">
        <v>271.51666666666671</v>
      </c>
      <c r="G228" s="36">
        <v>266.03333333333342</v>
      </c>
      <c r="H228" s="36">
        <v>283.83333333333337</v>
      </c>
      <c r="I228" s="36">
        <v>289.31666666666661</v>
      </c>
      <c r="J228" s="36">
        <v>292.73333333333335</v>
      </c>
      <c r="K228" s="31">
        <v>285.89999999999998</v>
      </c>
      <c r="L228" s="31">
        <v>277</v>
      </c>
      <c r="M228" s="31">
        <v>95.030860000000004</v>
      </c>
      <c r="N228" s="1"/>
      <c r="O228" s="1"/>
    </row>
    <row r="229" spans="1:15" ht="12.75" customHeight="1">
      <c r="A229" s="33">
        <v>219</v>
      </c>
      <c r="B229" s="53" t="s">
        <v>135</v>
      </c>
      <c r="C229" s="31">
        <v>1190.5999999999999</v>
      </c>
      <c r="D229" s="36">
        <v>1197.7166666666665</v>
      </c>
      <c r="E229" s="36">
        <v>1178.4333333333329</v>
      </c>
      <c r="F229" s="36">
        <v>1166.2666666666664</v>
      </c>
      <c r="G229" s="36">
        <v>1146.9833333333329</v>
      </c>
      <c r="H229" s="36">
        <v>1209.883333333333</v>
      </c>
      <c r="I229" s="36">
        <v>1229.1666666666663</v>
      </c>
      <c r="J229" s="36">
        <v>1241.333333333333</v>
      </c>
      <c r="K229" s="31">
        <v>1217</v>
      </c>
      <c r="L229" s="31">
        <v>1185.55</v>
      </c>
      <c r="M229" s="31">
        <v>161.53925000000001</v>
      </c>
      <c r="N229" s="1"/>
      <c r="O229" s="1"/>
    </row>
    <row r="230" spans="1:15" ht="12.75" customHeight="1">
      <c r="A230" s="33">
        <v>220</v>
      </c>
      <c r="B230" s="53" t="s">
        <v>136</v>
      </c>
      <c r="C230" s="31">
        <v>1807.8</v>
      </c>
      <c r="D230" s="36">
        <v>1818.6000000000001</v>
      </c>
      <c r="E230" s="36">
        <v>1789.2000000000003</v>
      </c>
      <c r="F230" s="36">
        <v>1770.6000000000001</v>
      </c>
      <c r="G230" s="36">
        <v>1741.2000000000003</v>
      </c>
      <c r="H230" s="36">
        <v>1837.2000000000003</v>
      </c>
      <c r="I230" s="36">
        <v>1866.6000000000004</v>
      </c>
      <c r="J230" s="36">
        <v>1885.2000000000003</v>
      </c>
      <c r="K230" s="31">
        <v>1848</v>
      </c>
      <c r="L230" s="31">
        <v>1800</v>
      </c>
      <c r="M230" s="31">
        <v>9.2402099999999994</v>
      </c>
      <c r="N230" s="1"/>
      <c r="O230" s="1"/>
    </row>
    <row r="231" spans="1:15" ht="12.75" customHeight="1">
      <c r="A231" s="33">
        <v>221</v>
      </c>
      <c r="B231" s="53" t="s">
        <v>137</v>
      </c>
      <c r="C231" s="31">
        <v>620.35</v>
      </c>
      <c r="D231" s="36">
        <v>617.76666666666665</v>
      </c>
      <c r="E231" s="36">
        <v>604.0333333333333</v>
      </c>
      <c r="F231" s="36">
        <v>587.7166666666667</v>
      </c>
      <c r="G231" s="36">
        <v>573.98333333333335</v>
      </c>
      <c r="H231" s="36">
        <v>634.08333333333326</v>
      </c>
      <c r="I231" s="36">
        <v>647.81666666666661</v>
      </c>
      <c r="J231" s="36">
        <v>664.13333333333321</v>
      </c>
      <c r="K231" s="31">
        <v>631.5</v>
      </c>
      <c r="L231" s="31">
        <v>601.45000000000005</v>
      </c>
      <c r="M231" s="31">
        <v>56.050150000000002</v>
      </c>
      <c r="N231" s="1"/>
      <c r="O231" s="1"/>
    </row>
    <row r="232" spans="1:15" ht="12.75" customHeight="1">
      <c r="A232" s="33">
        <v>222</v>
      </c>
      <c r="B232" s="53" t="s">
        <v>276</v>
      </c>
      <c r="C232" s="31">
        <v>757.35</v>
      </c>
      <c r="D232" s="36">
        <v>757.46666666666658</v>
      </c>
      <c r="E232" s="36">
        <v>749.93333333333317</v>
      </c>
      <c r="F232" s="36">
        <v>742.51666666666654</v>
      </c>
      <c r="G232" s="36">
        <v>734.98333333333312</v>
      </c>
      <c r="H232" s="36">
        <v>764.88333333333321</v>
      </c>
      <c r="I232" s="36">
        <v>772.41666666666674</v>
      </c>
      <c r="J232" s="36">
        <v>779.83333333333326</v>
      </c>
      <c r="K232" s="31">
        <v>765</v>
      </c>
      <c r="L232" s="31">
        <v>750.05</v>
      </c>
      <c r="M232" s="31">
        <v>6.2659599999999998</v>
      </c>
      <c r="N232" s="1"/>
      <c r="O232" s="1"/>
    </row>
    <row r="233" spans="1:15" ht="12.75" customHeight="1">
      <c r="A233" s="33">
        <v>223</v>
      </c>
      <c r="B233" s="53" t="s">
        <v>395</v>
      </c>
      <c r="C233" s="31">
        <v>83.68</v>
      </c>
      <c r="D233" s="36">
        <v>83.963333333333338</v>
      </c>
      <c r="E233" s="36">
        <v>83.026666666666671</v>
      </c>
      <c r="F233" s="36">
        <v>82.373333333333335</v>
      </c>
      <c r="G233" s="36">
        <v>81.436666666666667</v>
      </c>
      <c r="H233" s="36">
        <v>84.616666666666674</v>
      </c>
      <c r="I233" s="36">
        <v>85.553333333333342</v>
      </c>
      <c r="J233" s="36">
        <v>86.206666666666678</v>
      </c>
      <c r="K233" s="31">
        <v>84.9</v>
      </c>
      <c r="L233" s="31">
        <v>83.31</v>
      </c>
      <c r="M233" s="31">
        <v>34.755310000000001</v>
      </c>
      <c r="N233" s="1"/>
      <c r="O233" s="1"/>
    </row>
    <row r="234" spans="1:15" ht="12.75" customHeight="1">
      <c r="A234" s="33">
        <v>224</v>
      </c>
      <c r="B234" s="53" t="s">
        <v>140</v>
      </c>
      <c r="C234" s="31">
        <v>78.89</v>
      </c>
      <c r="D234" s="36">
        <v>79.583333333333329</v>
      </c>
      <c r="E234" s="36">
        <v>77.756666666666661</v>
      </c>
      <c r="F234" s="36">
        <v>76.623333333333335</v>
      </c>
      <c r="G234" s="36">
        <v>74.796666666666667</v>
      </c>
      <c r="H234" s="36">
        <v>80.716666666666654</v>
      </c>
      <c r="I234" s="36">
        <v>82.543333333333337</v>
      </c>
      <c r="J234" s="36">
        <v>83.676666666666648</v>
      </c>
      <c r="K234" s="31">
        <v>81.41</v>
      </c>
      <c r="L234" s="31">
        <v>78.45</v>
      </c>
      <c r="M234" s="31">
        <v>390.49354</v>
      </c>
      <c r="N234" s="1"/>
      <c r="O234" s="1"/>
    </row>
    <row r="235" spans="1:15" ht="12.75" customHeight="1">
      <c r="A235" s="33">
        <v>225</v>
      </c>
      <c r="B235" s="53" t="s">
        <v>139</v>
      </c>
      <c r="C235" s="31">
        <v>116.99</v>
      </c>
      <c r="D235" s="36">
        <v>118.05</v>
      </c>
      <c r="E235" s="36">
        <v>115.19999999999999</v>
      </c>
      <c r="F235" s="36">
        <v>113.41</v>
      </c>
      <c r="G235" s="36">
        <v>110.55999999999999</v>
      </c>
      <c r="H235" s="36">
        <v>119.83999999999999</v>
      </c>
      <c r="I235" s="36">
        <v>122.68999999999998</v>
      </c>
      <c r="J235" s="36">
        <v>124.47999999999999</v>
      </c>
      <c r="K235" s="31">
        <v>120.9</v>
      </c>
      <c r="L235" s="31">
        <v>116.26</v>
      </c>
      <c r="M235" s="31">
        <v>142.351</v>
      </c>
      <c r="N235" s="1"/>
      <c r="O235" s="1"/>
    </row>
    <row r="236" spans="1:15" ht="12.75" customHeight="1">
      <c r="A236" s="33">
        <v>226</v>
      </c>
      <c r="B236" s="53" t="s">
        <v>397</v>
      </c>
      <c r="C236" s="31">
        <v>519.70000000000005</v>
      </c>
      <c r="D236" s="36">
        <v>519.73333333333335</v>
      </c>
      <c r="E236" s="36">
        <v>506.4666666666667</v>
      </c>
      <c r="F236" s="36">
        <v>493.23333333333335</v>
      </c>
      <c r="G236" s="36">
        <v>479.9666666666667</v>
      </c>
      <c r="H236" s="36">
        <v>532.9666666666667</v>
      </c>
      <c r="I236" s="36">
        <v>546.23333333333335</v>
      </c>
      <c r="J236" s="36">
        <v>559.4666666666667</v>
      </c>
      <c r="K236" s="31">
        <v>533</v>
      </c>
      <c r="L236" s="31">
        <v>506.5</v>
      </c>
      <c r="M236" s="31">
        <v>56.80686</v>
      </c>
      <c r="N236" s="1"/>
      <c r="O236" s="1"/>
    </row>
    <row r="237" spans="1:15" ht="12.75" customHeight="1">
      <c r="A237" s="33">
        <v>227</v>
      </c>
      <c r="B237" s="53" t="s">
        <v>398</v>
      </c>
      <c r="C237" s="31">
        <v>64.790000000000006</v>
      </c>
      <c r="D237" s="36">
        <v>64.86</v>
      </c>
      <c r="E237" s="36">
        <v>64.28</v>
      </c>
      <c r="F237" s="36">
        <v>63.769999999999996</v>
      </c>
      <c r="G237" s="36">
        <v>63.19</v>
      </c>
      <c r="H237" s="36">
        <v>65.37</v>
      </c>
      <c r="I237" s="36">
        <v>65.950000000000017</v>
      </c>
      <c r="J237" s="36">
        <v>66.460000000000008</v>
      </c>
      <c r="K237" s="31">
        <v>65.44</v>
      </c>
      <c r="L237" s="31">
        <v>64.349999999999994</v>
      </c>
      <c r="M237" s="31">
        <v>171.56394</v>
      </c>
      <c r="N237" s="1"/>
      <c r="O237" s="1"/>
    </row>
    <row r="238" spans="1:15" ht="12.75" customHeight="1">
      <c r="A238" s="33">
        <v>228</v>
      </c>
      <c r="B238" s="53" t="s">
        <v>780</v>
      </c>
      <c r="C238" s="31">
        <v>275.2</v>
      </c>
      <c r="D238" s="36">
        <v>274.51666666666665</v>
      </c>
      <c r="E238" s="36">
        <v>271.38333333333333</v>
      </c>
      <c r="F238" s="36">
        <v>267.56666666666666</v>
      </c>
      <c r="G238" s="36">
        <v>264.43333333333334</v>
      </c>
      <c r="H238" s="36">
        <v>278.33333333333331</v>
      </c>
      <c r="I238" s="36">
        <v>281.46666666666664</v>
      </c>
      <c r="J238" s="36">
        <v>285.2833333333333</v>
      </c>
      <c r="K238" s="31">
        <v>277.64999999999998</v>
      </c>
      <c r="L238" s="31">
        <v>270.7</v>
      </c>
      <c r="M238" s="31">
        <v>92.78295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425.5</v>
      </c>
      <c r="D239" s="36">
        <v>426.23333333333335</v>
      </c>
      <c r="E239" s="36">
        <v>421.81666666666672</v>
      </c>
      <c r="F239" s="36">
        <v>418.13333333333338</v>
      </c>
      <c r="G239" s="36">
        <v>413.71666666666675</v>
      </c>
      <c r="H239" s="36">
        <v>429.91666666666669</v>
      </c>
      <c r="I239" s="36">
        <v>434.33333333333331</v>
      </c>
      <c r="J239" s="36">
        <v>438.01666666666665</v>
      </c>
      <c r="K239" s="31">
        <v>430.65</v>
      </c>
      <c r="L239" s="31">
        <v>422.55</v>
      </c>
      <c r="M239" s="31">
        <v>107.63334999999999</v>
      </c>
      <c r="N239" s="1"/>
      <c r="O239" s="1"/>
    </row>
    <row r="240" spans="1:15" ht="12.75" customHeight="1">
      <c r="A240" s="33">
        <v>230</v>
      </c>
      <c r="B240" s="53" t="s">
        <v>399</v>
      </c>
      <c r="C240" s="31">
        <v>310</v>
      </c>
      <c r="D240" s="36">
        <v>309.65000000000003</v>
      </c>
      <c r="E240" s="36">
        <v>305.35000000000008</v>
      </c>
      <c r="F240" s="36">
        <v>300.70000000000005</v>
      </c>
      <c r="G240" s="36">
        <v>296.40000000000009</v>
      </c>
      <c r="H240" s="36">
        <v>314.30000000000007</v>
      </c>
      <c r="I240" s="36">
        <v>318.60000000000002</v>
      </c>
      <c r="J240" s="36">
        <v>323.25000000000006</v>
      </c>
      <c r="K240" s="31">
        <v>313.95</v>
      </c>
      <c r="L240" s="31">
        <v>305</v>
      </c>
      <c r="M240" s="31">
        <v>11.26008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284.45</v>
      </c>
      <c r="D241" s="36">
        <v>285.40000000000003</v>
      </c>
      <c r="E241" s="36">
        <v>281.05000000000007</v>
      </c>
      <c r="F241" s="36">
        <v>277.65000000000003</v>
      </c>
      <c r="G241" s="36">
        <v>273.30000000000007</v>
      </c>
      <c r="H241" s="36">
        <v>288.80000000000007</v>
      </c>
      <c r="I241" s="36">
        <v>293.15000000000009</v>
      </c>
      <c r="J241" s="36">
        <v>296.55000000000007</v>
      </c>
      <c r="K241" s="31">
        <v>289.75</v>
      </c>
      <c r="L241" s="31">
        <v>282</v>
      </c>
      <c r="M241" s="31">
        <v>64.564639999999997</v>
      </c>
      <c r="N241" s="1"/>
      <c r="O241" s="1"/>
    </row>
    <row r="242" spans="1:15" ht="12.75" customHeight="1">
      <c r="A242" s="33">
        <v>232</v>
      </c>
      <c r="B242" s="53" t="s">
        <v>134</v>
      </c>
      <c r="C242" s="31">
        <v>167.58</v>
      </c>
      <c r="D242" s="36">
        <v>168.42666666666668</v>
      </c>
      <c r="E242" s="36">
        <v>165.95333333333335</v>
      </c>
      <c r="F242" s="36">
        <v>164.32666666666668</v>
      </c>
      <c r="G242" s="36">
        <v>161.85333333333335</v>
      </c>
      <c r="H242" s="36">
        <v>170.05333333333334</v>
      </c>
      <c r="I242" s="36">
        <v>172.5266666666667</v>
      </c>
      <c r="J242" s="36">
        <v>174.15333333333334</v>
      </c>
      <c r="K242" s="31">
        <v>170.9</v>
      </c>
      <c r="L242" s="31">
        <v>166.8</v>
      </c>
      <c r="M242" s="31">
        <v>48.63232</v>
      </c>
      <c r="N242" s="1"/>
      <c r="O242" s="1"/>
    </row>
    <row r="243" spans="1:15" ht="12.75" customHeight="1">
      <c r="A243" s="33">
        <v>233</v>
      </c>
      <c r="B243" s="53" t="s">
        <v>145</v>
      </c>
      <c r="C243" s="31">
        <v>2673.15</v>
      </c>
      <c r="D243" s="36">
        <v>2678.8833333333337</v>
      </c>
      <c r="E243" s="36">
        <v>2661.9666666666672</v>
      </c>
      <c r="F243" s="36">
        <v>2650.7833333333333</v>
      </c>
      <c r="G243" s="36">
        <v>2633.8666666666668</v>
      </c>
      <c r="H243" s="36">
        <v>2690.0666666666675</v>
      </c>
      <c r="I243" s="36">
        <v>2706.9833333333345</v>
      </c>
      <c r="J243" s="36">
        <v>2718.1666666666679</v>
      </c>
      <c r="K243" s="31">
        <v>2695.8</v>
      </c>
      <c r="L243" s="31">
        <v>2667.7</v>
      </c>
      <c r="M243" s="31">
        <v>0.83718999999999999</v>
      </c>
      <c r="N243" s="1"/>
      <c r="O243" s="1"/>
    </row>
    <row r="244" spans="1:15" ht="12.75" customHeight="1">
      <c r="A244" s="33">
        <v>234</v>
      </c>
      <c r="B244" s="53" t="s">
        <v>277</v>
      </c>
      <c r="C244" s="31">
        <v>537.75</v>
      </c>
      <c r="D244" s="36">
        <v>538.6</v>
      </c>
      <c r="E244" s="36">
        <v>529.25</v>
      </c>
      <c r="F244" s="36">
        <v>520.75</v>
      </c>
      <c r="G244" s="36">
        <v>511.4</v>
      </c>
      <c r="H244" s="36">
        <v>547.1</v>
      </c>
      <c r="I244" s="36">
        <v>556.45000000000016</v>
      </c>
      <c r="J244" s="36">
        <v>564.95000000000005</v>
      </c>
      <c r="K244" s="31">
        <v>547.95000000000005</v>
      </c>
      <c r="L244" s="31">
        <v>530.1</v>
      </c>
      <c r="M244" s="31">
        <v>8.5830699999999993</v>
      </c>
      <c r="N244" s="1"/>
      <c r="O244" s="1"/>
    </row>
    <row r="245" spans="1:15" ht="12.75" customHeight="1">
      <c r="A245" s="33">
        <v>235</v>
      </c>
      <c r="B245" s="53" t="s">
        <v>141</v>
      </c>
      <c r="C245" s="31">
        <v>185.05</v>
      </c>
      <c r="D245" s="36">
        <v>186.08333333333334</v>
      </c>
      <c r="E245" s="36">
        <v>180.9666666666667</v>
      </c>
      <c r="F245" s="36">
        <v>176.88333333333335</v>
      </c>
      <c r="G245" s="36">
        <v>171.76666666666671</v>
      </c>
      <c r="H245" s="36">
        <v>190.16666666666669</v>
      </c>
      <c r="I245" s="36">
        <v>195.2833333333333</v>
      </c>
      <c r="J245" s="36">
        <v>199.36666666666667</v>
      </c>
      <c r="K245" s="31">
        <v>191.2</v>
      </c>
      <c r="L245" s="31">
        <v>182</v>
      </c>
      <c r="M245" s="31">
        <v>201.72441000000001</v>
      </c>
      <c r="N245" s="1"/>
      <c r="O245" s="1"/>
    </row>
    <row r="246" spans="1:15" ht="12.75" customHeight="1">
      <c r="A246" s="33">
        <v>236</v>
      </c>
      <c r="B246" s="53" t="s">
        <v>143</v>
      </c>
      <c r="C246" s="31">
        <v>603.70000000000005</v>
      </c>
      <c r="D246" s="36">
        <v>607.2166666666667</v>
      </c>
      <c r="E246" s="36">
        <v>596.68333333333339</v>
      </c>
      <c r="F246" s="36">
        <v>589.66666666666674</v>
      </c>
      <c r="G246" s="36">
        <v>579.13333333333344</v>
      </c>
      <c r="H246" s="36">
        <v>614.23333333333335</v>
      </c>
      <c r="I246" s="36">
        <v>624.76666666666665</v>
      </c>
      <c r="J246" s="36">
        <v>631.7833333333333</v>
      </c>
      <c r="K246" s="31">
        <v>617.75</v>
      </c>
      <c r="L246" s="31">
        <v>600.20000000000005</v>
      </c>
      <c r="M246" s="31">
        <v>30.26727</v>
      </c>
      <c r="N246" s="1"/>
      <c r="O246" s="1"/>
    </row>
    <row r="247" spans="1:15" ht="12.75" customHeight="1">
      <c r="A247" s="33">
        <v>237</v>
      </c>
      <c r="B247" s="53" t="s">
        <v>151</v>
      </c>
      <c r="C247" s="31">
        <v>168.3</v>
      </c>
      <c r="D247" s="36">
        <v>168.34</v>
      </c>
      <c r="E247" s="36">
        <v>166.97</v>
      </c>
      <c r="F247" s="36">
        <v>165.64</v>
      </c>
      <c r="G247" s="36">
        <v>164.26999999999998</v>
      </c>
      <c r="H247" s="36">
        <v>169.67000000000002</v>
      </c>
      <c r="I247" s="36">
        <v>171.04000000000002</v>
      </c>
      <c r="J247" s="36">
        <v>172.37000000000003</v>
      </c>
      <c r="K247" s="31">
        <v>169.71</v>
      </c>
      <c r="L247" s="31">
        <v>167.01</v>
      </c>
      <c r="M247" s="31">
        <v>310.12682999999998</v>
      </c>
      <c r="N247" s="1"/>
      <c r="O247" s="1"/>
    </row>
    <row r="248" spans="1:15" ht="12.75" customHeight="1">
      <c r="A248" s="33">
        <v>238</v>
      </c>
      <c r="B248" s="53" t="s">
        <v>400</v>
      </c>
      <c r="C248" s="31">
        <v>63.21</v>
      </c>
      <c r="D248" s="36">
        <v>63.41</v>
      </c>
      <c r="E248" s="36">
        <v>62.61999999999999</v>
      </c>
      <c r="F248" s="36">
        <v>62.029999999999994</v>
      </c>
      <c r="G248" s="36">
        <v>61.239999999999988</v>
      </c>
      <c r="H248" s="36">
        <v>63.999999999999993</v>
      </c>
      <c r="I248" s="36">
        <v>64.789999999999992</v>
      </c>
      <c r="J248" s="36">
        <v>65.38</v>
      </c>
      <c r="K248" s="31">
        <v>64.2</v>
      </c>
      <c r="L248" s="31">
        <v>62.82</v>
      </c>
      <c r="M248" s="31">
        <v>61.661790000000003</v>
      </c>
      <c r="N248" s="1"/>
      <c r="O248" s="1"/>
    </row>
    <row r="249" spans="1:15" ht="12.75" customHeight="1">
      <c r="A249" s="33">
        <v>239</v>
      </c>
      <c r="B249" s="53" t="s">
        <v>153</v>
      </c>
      <c r="C249" s="31">
        <v>1006.6</v>
      </c>
      <c r="D249" s="36">
        <v>1004.0499999999998</v>
      </c>
      <c r="E249" s="36">
        <v>993.59999999999968</v>
      </c>
      <c r="F249" s="36">
        <v>980.5999999999998</v>
      </c>
      <c r="G249" s="36">
        <v>970.14999999999964</v>
      </c>
      <c r="H249" s="36">
        <v>1017.0499999999997</v>
      </c>
      <c r="I249" s="36">
        <v>1027.4999999999998</v>
      </c>
      <c r="J249" s="36">
        <v>1040.4999999999998</v>
      </c>
      <c r="K249" s="31">
        <v>1014.5</v>
      </c>
      <c r="L249" s="31">
        <v>991.05</v>
      </c>
      <c r="M249" s="31">
        <v>31.559180000000001</v>
      </c>
      <c r="N249" s="1"/>
      <c r="O249" s="1"/>
    </row>
    <row r="250" spans="1:15" ht="12.75" customHeight="1">
      <c r="A250" s="33">
        <v>240</v>
      </c>
      <c r="B250" s="53" t="s">
        <v>401</v>
      </c>
      <c r="C250" s="31">
        <v>171.97</v>
      </c>
      <c r="D250" s="36">
        <v>171.74333333333334</v>
      </c>
      <c r="E250" s="36">
        <v>170.23666666666668</v>
      </c>
      <c r="F250" s="36">
        <v>168.50333333333333</v>
      </c>
      <c r="G250" s="36">
        <v>166.99666666666667</v>
      </c>
      <c r="H250" s="36">
        <v>173.47666666666669</v>
      </c>
      <c r="I250" s="36">
        <v>174.98333333333335</v>
      </c>
      <c r="J250" s="36">
        <v>176.7166666666667</v>
      </c>
      <c r="K250" s="31">
        <v>173.25</v>
      </c>
      <c r="L250" s="31">
        <v>170.01</v>
      </c>
      <c r="M250" s="31">
        <v>193.10732999999999</v>
      </c>
      <c r="N250" s="1"/>
      <c r="O250" s="1"/>
    </row>
    <row r="251" spans="1:15" ht="12.75" customHeight="1">
      <c r="A251" s="33">
        <v>241</v>
      </c>
      <c r="B251" s="53" t="s">
        <v>402</v>
      </c>
      <c r="C251" s="31">
        <v>1391.05</v>
      </c>
      <c r="D251" s="36">
        <v>1396.8333333333333</v>
      </c>
      <c r="E251" s="36">
        <v>1379.6666666666665</v>
      </c>
      <c r="F251" s="36">
        <v>1368.2833333333333</v>
      </c>
      <c r="G251" s="36">
        <v>1351.1166666666666</v>
      </c>
      <c r="H251" s="36">
        <v>1408.2166666666665</v>
      </c>
      <c r="I251" s="36">
        <v>1425.383333333333</v>
      </c>
      <c r="J251" s="36">
        <v>1436.7666666666664</v>
      </c>
      <c r="K251" s="31">
        <v>1414</v>
      </c>
      <c r="L251" s="31">
        <v>1385.45</v>
      </c>
      <c r="M251" s="31">
        <v>0.37408000000000002</v>
      </c>
      <c r="N251" s="1"/>
      <c r="O251" s="1"/>
    </row>
    <row r="252" spans="1:15" ht="12.75" customHeight="1">
      <c r="A252" s="33">
        <v>242</v>
      </c>
      <c r="B252" s="53" t="s">
        <v>142</v>
      </c>
      <c r="C252" s="31">
        <v>519.6</v>
      </c>
      <c r="D252" s="36">
        <v>524.36666666666667</v>
      </c>
      <c r="E252" s="36">
        <v>511.23333333333335</v>
      </c>
      <c r="F252" s="36">
        <v>502.86666666666667</v>
      </c>
      <c r="G252" s="36">
        <v>489.73333333333335</v>
      </c>
      <c r="H252" s="36">
        <v>532.73333333333335</v>
      </c>
      <c r="I252" s="36">
        <v>545.86666666666679</v>
      </c>
      <c r="J252" s="36">
        <v>554.23333333333335</v>
      </c>
      <c r="K252" s="31">
        <v>537.5</v>
      </c>
      <c r="L252" s="31">
        <v>516</v>
      </c>
      <c r="M252" s="31">
        <v>63.559269999999998</v>
      </c>
      <c r="N252" s="1"/>
      <c r="O252" s="1"/>
    </row>
    <row r="253" spans="1:15" ht="12.75" customHeight="1">
      <c r="A253" s="33">
        <v>243</v>
      </c>
      <c r="B253" s="53" t="s">
        <v>148</v>
      </c>
      <c r="C253" s="31">
        <v>383.8</v>
      </c>
      <c r="D253" s="36">
        <v>386.7</v>
      </c>
      <c r="E253" s="36">
        <v>376.9</v>
      </c>
      <c r="F253" s="36">
        <v>370</v>
      </c>
      <c r="G253" s="36">
        <v>360.2</v>
      </c>
      <c r="H253" s="36">
        <v>393.59999999999997</v>
      </c>
      <c r="I253" s="36">
        <v>403.40000000000003</v>
      </c>
      <c r="J253" s="36">
        <v>410.29999999999995</v>
      </c>
      <c r="K253" s="31">
        <v>396.5</v>
      </c>
      <c r="L253" s="31">
        <v>379.8</v>
      </c>
      <c r="M253" s="31">
        <v>276.09215</v>
      </c>
      <c r="N253" s="1"/>
      <c r="O253" s="1"/>
    </row>
    <row r="254" spans="1:15" ht="12.75" customHeight="1">
      <c r="A254" s="33">
        <v>244</v>
      </c>
      <c r="B254" s="53" t="s">
        <v>147</v>
      </c>
      <c r="C254" s="31">
        <v>1429.45</v>
      </c>
      <c r="D254" s="36">
        <v>1436.8500000000001</v>
      </c>
      <c r="E254" s="36">
        <v>1413.2500000000002</v>
      </c>
      <c r="F254" s="36">
        <v>1397.0500000000002</v>
      </c>
      <c r="G254" s="36">
        <v>1373.4500000000003</v>
      </c>
      <c r="H254" s="36">
        <v>1453.0500000000002</v>
      </c>
      <c r="I254" s="36">
        <v>1476.65</v>
      </c>
      <c r="J254" s="36">
        <v>1492.8500000000001</v>
      </c>
      <c r="K254" s="31">
        <v>1460.45</v>
      </c>
      <c r="L254" s="31">
        <v>1420.65</v>
      </c>
      <c r="M254" s="31">
        <v>46.445709999999998</v>
      </c>
      <c r="N254" s="1"/>
      <c r="O254" s="1"/>
    </row>
    <row r="255" spans="1:15" ht="12.75" customHeight="1">
      <c r="A255" s="33">
        <v>245</v>
      </c>
      <c r="B255" s="53" t="s">
        <v>182</v>
      </c>
      <c r="C255" s="31">
        <v>6746.6</v>
      </c>
      <c r="D255" s="36">
        <v>6784.4833333333336</v>
      </c>
      <c r="E255" s="36">
        <v>6604.1166666666668</v>
      </c>
      <c r="F255" s="36">
        <v>6461.6333333333332</v>
      </c>
      <c r="G255" s="36">
        <v>6281.2666666666664</v>
      </c>
      <c r="H255" s="36">
        <v>6926.9666666666672</v>
      </c>
      <c r="I255" s="36">
        <v>7107.3333333333339</v>
      </c>
      <c r="J255" s="36">
        <v>7249.8166666666675</v>
      </c>
      <c r="K255" s="31">
        <v>6964.85</v>
      </c>
      <c r="L255" s="31">
        <v>6642</v>
      </c>
      <c r="M255" s="31">
        <v>5.7988</v>
      </c>
      <c r="N255" s="1"/>
      <c r="O255" s="1"/>
    </row>
    <row r="256" spans="1:15" ht="12.75" customHeight="1">
      <c r="A256" s="33">
        <v>246</v>
      </c>
      <c r="B256" s="53" t="s">
        <v>149</v>
      </c>
      <c r="C256" s="31">
        <v>1621.05</v>
      </c>
      <c r="D256" s="36">
        <v>1613.7833333333335</v>
      </c>
      <c r="E256" s="36">
        <v>1593.7666666666671</v>
      </c>
      <c r="F256" s="36">
        <v>1566.4833333333336</v>
      </c>
      <c r="G256" s="36">
        <v>1546.4666666666672</v>
      </c>
      <c r="H256" s="36">
        <v>1641.0666666666671</v>
      </c>
      <c r="I256" s="36">
        <v>1661.0833333333335</v>
      </c>
      <c r="J256" s="36">
        <v>1688.366666666667</v>
      </c>
      <c r="K256" s="31">
        <v>1633.8</v>
      </c>
      <c r="L256" s="31">
        <v>1586.5</v>
      </c>
      <c r="M256" s="31">
        <v>104.93173</v>
      </c>
      <c r="N256" s="1"/>
      <c r="O256" s="1"/>
    </row>
    <row r="257" spans="1:15" ht="12.75" customHeight="1">
      <c r="A257" s="33">
        <v>247</v>
      </c>
      <c r="B257" s="53" t="s">
        <v>868</v>
      </c>
      <c r="C257" s="31">
        <v>143.91999999999999</v>
      </c>
      <c r="D257" s="36">
        <v>144.37333333333333</v>
      </c>
      <c r="E257" s="36">
        <v>142.54666666666668</v>
      </c>
      <c r="F257" s="36">
        <v>141.17333333333335</v>
      </c>
      <c r="G257" s="36">
        <v>139.34666666666669</v>
      </c>
      <c r="H257" s="36">
        <v>145.74666666666667</v>
      </c>
      <c r="I257" s="36">
        <v>147.57333333333332</v>
      </c>
      <c r="J257" s="36">
        <v>148.94666666666666</v>
      </c>
      <c r="K257" s="31">
        <v>146.19999999999999</v>
      </c>
      <c r="L257" s="31">
        <v>143</v>
      </c>
      <c r="M257" s="31">
        <v>55.914630000000002</v>
      </c>
      <c r="N257" s="1"/>
      <c r="O257" s="1"/>
    </row>
    <row r="258" spans="1:15" ht="12.75" customHeight="1">
      <c r="A258" s="33">
        <v>248</v>
      </c>
      <c r="B258" s="53" t="s">
        <v>150</v>
      </c>
      <c r="C258" s="31">
        <v>1089.4000000000001</v>
      </c>
      <c r="D258" s="36">
        <v>1095.8166666666666</v>
      </c>
      <c r="E258" s="36">
        <v>1076.6333333333332</v>
      </c>
      <c r="F258" s="36">
        <v>1063.8666666666666</v>
      </c>
      <c r="G258" s="36">
        <v>1044.6833333333332</v>
      </c>
      <c r="H258" s="36">
        <v>1108.5833333333333</v>
      </c>
      <c r="I258" s="36">
        <v>1127.7666666666667</v>
      </c>
      <c r="J258" s="36">
        <v>1140.5333333333333</v>
      </c>
      <c r="K258" s="31">
        <v>1115</v>
      </c>
      <c r="L258" s="31">
        <v>1083.05</v>
      </c>
      <c r="M258" s="31">
        <v>4.9854599999999998</v>
      </c>
      <c r="N258" s="1"/>
      <c r="O258" s="1"/>
    </row>
    <row r="259" spans="1:15" ht="12.75" customHeight="1">
      <c r="A259" s="33">
        <v>249</v>
      </c>
      <c r="B259" s="53" t="s">
        <v>146</v>
      </c>
      <c r="C259" s="31">
        <v>4249.1000000000004</v>
      </c>
      <c r="D259" s="36">
        <v>4252.5666666666666</v>
      </c>
      <c r="E259" s="36">
        <v>4222.0333333333328</v>
      </c>
      <c r="F259" s="36">
        <v>4194.9666666666662</v>
      </c>
      <c r="G259" s="36">
        <v>4164.4333333333325</v>
      </c>
      <c r="H259" s="36">
        <v>4279.6333333333332</v>
      </c>
      <c r="I259" s="36">
        <v>4310.1666666666679</v>
      </c>
      <c r="J259" s="36">
        <v>4337.2333333333336</v>
      </c>
      <c r="K259" s="31">
        <v>4283.1000000000004</v>
      </c>
      <c r="L259" s="31">
        <v>4225.5</v>
      </c>
      <c r="M259" s="31">
        <v>10.70473</v>
      </c>
      <c r="N259" s="1"/>
      <c r="O259" s="1"/>
    </row>
    <row r="260" spans="1:15" ht="12.75" customHeight="1">
      <c r="A260" s="33">
        <v>250</v>
      </c>
      <c r="B260" s="53" t="s">
        <v>152</v>
      </c>
      <c r="C260" s="31">
        <v>1131.5999999999999</v>
      </c>
      <c r="D260" s="36">
        <v>1130.3</v>
      </c>
      <c r="E260" s="36">
        <v>1114.5999999999999</v>
      </c>
      <c r="F260" s="36">
        <v>1097.5999999999999</v>
      </c>
      <c r="G260" s="36">
        <v>1081.8999999999999</v>
      </c>
      <c r="H260" s="36">
        <v>1147.3</v>
      </c>
      <c r="I260" s="36">
        <v>1163.0000000000002</v>
      </c>
      <c r="J260" s="36">
        <v>1180</v>
      </c>
      <c r="K260" s="31">
        <v>1146</v>
      </c>
      <c r="L260" s="31">
        <v>1113.3</v>
      </c>
      <c r="M260" s="31">
        <v>9.5618800000000004</v>
      </c>
      <c r="N260" s="1"/>
      <c r="O260" s="1"/>
    </row>
    <row r="261" spans="1:15" ht="12.75" customHeight="1">
      <c r="A261" s="33">
        <v>251</v>
      </c>
      <c r="B261" s="53" t="s">
        <v>403</v>
      </c>
      <c r="C261" s="31">
        <v>1788.8</v>
      </c>
      <c r="D261" s="36">
        <v>1796.4000000000003</v>
      </c>
      <c r="E261" s="36">
        <v>1755.8000000000006</v>
      </c>
      <c r="F261" s="36">
        <v>1722.8000000000004</v>
      </c>
      <c r="G261" s="36">
        <v>1682.2000000000007</v>
      </c>
      <c r="H261" s="36">
        <v>1829.4000000000005</v>
      </c>
      <c r="I261" s="36">
        <v>1870.0000000000005</v>
      </c>
      <c r="J261" s="36">
        <v>1903.0000000000005</v>
      </c>
      <c r="K261" s="31">
        <v>1837</v>
      </c>
      <c r="L261" s="31">
        <v>1763.4</v>
      </c>
      <c r="M261" s="31">
        <v>3.7339500000000001</v>
      </c>
      <c r="N261" s="1"/>
      <c r="O261" s="1"/>
    </row>
    <row r="262" spans="1:15" ht="12.75" customHeight="1">
      <c r="A262" s="33">
        <v>252</v>
      </c>
      <c r="B262" s="53" t="s">
        <v>156</v>
      </c>
      <c r="C262" s="31">
        <v>4335.75</v>
      </c>
      <c r="D262" s="36">
        <v>4390.3500000000004</v>
      </c>
      <c r="E262" s="36">
        <v>4269.5000000000009</v>
      </c>
      <c r="F262" s="36">
        <v>4203.2500000000009</v>
      </c>
      <c r="G262" s="36">
        <v>4082.4000000000015</v>
      </c>
      <c r="H262" s="36">
        <v>4456.6000000000004</v>
      </c>
      <c r="I262" s="36">
        <v>4577.4499999999989</v>
      </c>
      <c r="J262" s="36">
        <v>4643.7</v>
      </c>
      <c r="K262" s="31">
        <v>4511.2</v>
      </c>
      <c r="L262" s="31">
        <v>4324.1000000000004</v>
      </c>
      <c r="M262" s="31">
        <v>1.18946</v>
      </c>
      <c r="N262" s="1"/>
      <c r="O262" s="1"/>
    </row>
    <row r="263" spans="1:15" ht="12.75" customHeight="1">
      <c r="A263" s="33">
        <v>253</v>
      </c>
      <c r="B263" s="53" t="s">
        <v>404</v>
      </c>
      <c r="C263" s="31">
        <v>2158.5</v>
      </c>
      <c r="D263" s="36">
        <v>2174.8000000000002</v>
      </c>
      <c r="E263" s="36">
        <v>2128.7500000000005</v>
      </c>
      <c r="F263" s="36">
        <v>2099.0000000000005</v>
      </c>
      <c r="G263" s="36">
        <v>2052.9500000000007</v>
      </c>
      <c r="H263" s="36">
        <v>2204.5500000000002</v>
      </c>
      <c r="I263" s="36">
        <v>2250.5999999999995</v>
      </c>
      <c r="J263" s="36">
        <v>2280.35</v>
      </c>
      <c r="K263" s="31">
        <v>2220.85</v>
      </c>
      <c r="L263" s="31">
        <v>2145.0500000000002</v>
      </c>
      <c r="M263" s="31">
        <v>3.2079200000000001</v>
      </c>
      <c r="N263" s="1"/>
      <c r="O263" s="1"/>
    </row>
    <row r="264" spans="1:15" ht="12.75" customHeight="1">
      <c r="A264" s="33">
        <v>254</v>
      </c>
      <c r="B264" s="53" t="s">
        <v>405</v>
      </c>
      <c r="C264" s="31">
        <v>897.4</v>
      </c>
      <c r="D264" s="36">
        <v>897.66666666666663</v>
      </c>
      <c r="E264" s="36">
        <v>885.33333333333326</v>
      </c>
      <c r="F264" s="36">
        <v>873.26666666666665</v>
      </c>
      <c r="G264" s="36">
        <v>860.93333333333328</v>
      </c>
      <c r="H264" s="36">
        <v>909.73333333333323</v>
      </c>
      <c r="I264" s="36">
        <v>922.06666666666649</v>
      </c>
      <c r="J264" s="36">
        <v>934.13333333333321</v>
      </c>
      <c r="K264" s="31">
        <v>910</v>
      </c>
      <c r="L264" s="31">
        <v>885.6</v>
      </c>
      <c r="M264" s="31">
        <v>1.6678200000000001</v>
      </c>
      <c r="N264" s="1"/>
      <c r="O264" s="1"/>
    </row>
    <row r="265" spans="1:15" ht="12.75" customHeight="1">
      <c r="A265" s="33">
        <v>255</v>
      </c>
      <c r="B265" s="53" t="s">
        <v>406</v>
      </c>
      <c r="C265" s="31">
        <v>633.75</v>
      </c>
      <c r="D265" s="36">
        <v>604</v>
      </c>
      <c r="E265" s="36">
        <v>569.25</v>
      </c>
      <c r="F265" s="36">
        <v>504.75</v>
      </c>
      <c r="G265" s="36">
        <v>470</v>
      </c>
      <c r="H265" s="36">
        <v>668.5</v>
      </c>
      <c r="I265" s="36">
        <v>703.25</v>
      </c>
      <c r="J265" s="36">
        <v>767.75</v>
      </c>
      <c r="K265" s="31">
        <v>638.75</v>
      </c>
      <c r="L265" s="31">
        <v>539.5</v>
      </c>
      <c r="M265" s="31">
        <v>362.08118999999999</v>
      </c>
      <c r="N265" s="1"/>
      <c r="O265" s="1"/>
    </row>
    <row r="266" spans="1:15" ht="12.75" customHeight="1">
      <c r="A266" s="33">
        <v>256</v>
      </c>
      <c r="B266" s="53" t="s">
        <v>407</v>
      </c>
      <c r="C266" s="31">
        <v>90.49</v>
      </c>
      <c r="D266" s="36">
        <v>90.383333333333326</v>
      </c>
      <c r="E266" s="36">
        <v>88.466666666666654</v>
      </c>
      <c r="F266" s="36">
        <v>86.443333333333328</v>
      </c>
      <c r="G266" s="36">
        <v>84.526666666666657</v>
      </c>
      <c r="H266" s="36">
        <v>92.406666666666652</v>
      </c>
      <c r="I266" s="36">
        <v>94.323333333333338</v>
      </c>
      <c r="J266" s="36">
        <v>96.34666666666665</v>
      </c>
      <c r="K266" s="31">
        <v>92.3</v>
      </c>
      <c r="L266" s="31">
        <v>88.36</v>
      </c>
      <c r="M266" s="31">
        <v>68.525639999999996</v>
      </c>
      <c r="N266" s="1"/>
      <c r="O266" s="1"/>
    </row>
    <row r="267" spans="1:15" ht="12.75" customHeight="1">
      <c r="A267" s="33">
        <v>257</v>
      </c>
      <c r="B267" s="53" t="s">
        <v>278</v>
      </c>
      <c r="C267" s="31">
        <v>730.5</v>
      </c>
      <c r="D267" s="36">
        <v>736.23333333333323</v>
      </c>
      <c r="E267" s="36">
        <v>721.66666666666652</v>
      </c>
      <c r="F267" s="36">
        <v>712.83333333333326</v>
      </c>
      <c r="G267" s="36">
        <v>698.26666666666654</v>
      </c>
      <c r="H267" s="36">
        <v>745.06666666666649</v>
      </c>
      <c r="I267" s="36">
        <v>759.63333333333333</v>
      </c>
      <c r="J267" s="36">
        <v>768.46666666666647</v>
      </c>
      <c r="K267" s="31">
        <v>750.8</v>
      </c>
      <c r="L267" s="31">
        <v>727.4</v>
      </c>
      <c r="M267" s="31">
        <v>26.2819</v>
      </c>
      <c r="N267" s="1"/>
      <c r="O267" s="1"/>
    </row>
    <row r="268" spans="1:15" ht="12.75" customHeight="1">
      <c r="A268" s="33">
        <v>258</v>
      </c>
      <c r="B268" s="53" t="s">
        <v>869</v>
      </c>
      <c r="C268" s="31">
        <v>349.6</v>
      </c>
      <c r="D268" s="36">
        <v>349.3</v>
      </c>
      <c r="E268" s="36">
        <v>343.40000000000003</v>
      </c>
      <c r="F268" s="36">
        <v>337.20000000000005</v>
      </c>
      <c r="G268" s="36">
        <v>331.30000000000007</v>
      </c>
      <c r="H268" s="36">
        <v>355.5</v>
      </c>
      <c r="I268" s="36">
        <v>361.4</v>
      </c>
      <c r="J268" s="36">
        <v>367.59999999999997</v>
      </c>
      <c r="K268" s="31">
        <v>355.2</v>
      </c>
      <c r="L268" s="31">
        <v>343.1</v>
      </c>
      <c r="M268" s="31">
        <v>42.92107</v>
      </c>
      <c r="N268" s="1"/>
      <c r="O268" s="1"/>
    </row>
    <row r="269" spans="1:15" ht="12.75" customHeight="1">
      <c r="A269" s="33">
        <v>259</v>
      </c>
      <c r="B269" s="53" t="s">
        <v>157</v>
      </c>
      <c r="C269" s="31">
        <v>938.25</v>
      </c>
      <c r="D269" s="36">
        <v>942.81666666666661</v>
      </c>
      <c r="E269" s="36">
        <v>931.93333333333317</v>
      </c>
      <c r="F269" s="36">
        <v>925.61666666666656</v>
      </c>
      <c r="G269" s="36">
        <v>914.73333333333312</v>
      </c>
      <c r="H269" s="36">
        <v>949.13333333333321</v>
      </c>
      <c r="I269" s="36">
        <v>960.01666666666665</v>
      </c>
      <c r="J269" s="36">
        <v>966.33333333333326</v>
      </c>
      <c r="K269" s="31">
        <v>953.7</v>
      </c>
      <c r="L269" s="31">
        <v>936.5</v>
      </c>
      <c r="M269" s="31">
        <v>19.361799999999999</v>
      </c>
      <c r="N269" s="1"/>
      <c r="O269" s="1"/>
    </row>
    <row r="270" spans="1:15" ht="12.75" customHeight="1">
      <c r="A270" s="33">
        <v>260</v>
      </c>
      <c r="B270" s="53" t="s">
        <v>870</v>
      </c>
      <c r="C270" s="31">
        <v>958.8</v>
      </c>
      <c r="D270" s="36">
        <v>948.80000000000007</v>
      </c>
      <c r="E270" s="36">
        <v>935.00000000000011</v>
      </c>
      <c r="F270" s="36">
        <v>911.2</v>
      </c>
      <c r="G270" s="36">
        <v>897.40000000000009</v>
      </c>
      <c r="H270" s="36">
        <v>972.60000000000014</v>
      </c>
      <c r="I270" s="36">
        <v>986.40000000000009</v>
      </c>
      <c r="J270" s="36">
        <v>1010.2000000000002</v>
      </c>
      <c r="K270" s="31">
        <v>962.6</v>
      </c>
      <c r="L270" s="31">
        <v>925</v>
      </c>
      <c r="M270" s="31">
        <v>1.72394</v>
      </c>
      <c r="N270" s="1"/>
      <c r="O270" s="1"/>
    </row>
    <row r="271" spans="1:15" ht="12.75" customHeight="1">
      <c r="A271" s="33">
        <v>261</v>
      </c>
      <c r="B271" s="53" t="s">
        <v>871</v>
      </c>
      <c r="C271" s="31">
        <v>117.21</v>
      </c>
      <c r="D271" s="36">
        <v>117.45333333333333</v>
      </c>
      <c r="E271" s="36">
        <v>116.20666666666666</v>
      </c>
      <c r="F271" s="36">
        <v>115.20333333333333</v>
      </c>
      <c r="G271" s="36">
        <v>113.95666666666666</v>
      </c>
      <c r="H271" s="36">
        <v>118.45666666666666</v>
      </c>
      <c r="I271" s="36">
        <v>119.70333333333333</v>
      </c>
      <c r="J271" s="36">
        <v>120.70666666666666</v>
      </c>
      <c r="K271" s="31">
        <v>118.7</v>
      </c>
      <c r="L271" s="31">
        <v>116.45</v>
      </c>
      <c r="M271" s="31">
        <v>24.60868</v>
      </c>
      <c r="N271" s="1"/>
      <c r="O271" s="1"/>
    </row>
    <row r="272" spans="1:15" ht="12.75" customHeight="1">
      <c r="A272" s="33">
        <v>262</v>
      </c>
      <c r="B272" s="53" t="s">
        <v>832</v>
      </c>
      <c r="C272" s="31">
        <v>543.4</v>
      </c>
      <c r="D272" s="36">
        <v>544.08333333333337</v>
      </c>
      <c r="E272" s="36">
        <v>537.56666666666672</v>
      </c>
      <c r="F272" s="36">
        <v>531.73333333333335</v>
      </c>
      <c r="G272" s="36">
        <v>525.2166666666667</v>
      </c>
      <c r="H272" s="36">
        <v>549.91666666666674</v>
      </c>
      <c r="I272" s="36">
        <v>556.43333333333339</v>
      </c>
      <c r="J272" s="36">
        <v>562.26666666666677</v>
      </c>
      <c r="K272" s="31">
        <v>550.6</v>
      </c>
      <c r="L272" s="31">
        <v>538.25</v>
      </c>
      <c r="M272" s="31">
        <v>6.4904400000000004</v>
      </c>
      <c r="N272" s="1"/>
      <c r="O272" s="1"/>
    </row>
    <row r="273" spans="1:15" ht="12.75" customHeight="1">
      <c r="A273" s="33">
        <v>263</v>
      </c>
      <c r="B273" s="53" t="s">
        <v>408</v>
      </c>
      <c r="C273" s="31">
        <v>815</v>
      </c>
      <c r="D273" s="36">
        <v>813.30000000000007</v>
      </c>
      <c r="E273" s="36">
        <v>806.90000000000009</v>
      </c>
      <c r="F273" s="36">
        <v>798.80000000000007</v>
      </c>
      <c r="G273" s="36">
        <v>792.40000000000009</v>
      </c>
      <c r="H273" s="36">
        <v>821.40000000000009</v>
      </c>
      <c r="I273" s="36">
        <v>827.8</v>
      </c>
      <c r="J273" s="36">
        <v>835.90000000000009</v>
      </c>
      <c r="K273" s="31">
        <v>819.7</v>
      </c>
      <c r="L273" s="31">
        <v>805.2</v>
      </c>
      <c r="M273" s="31">
        <v>4.5580499999999997</v>
      </c>
      <c r="N273" s="1"/>
      <c r="O273" s="1"/>
    </row>
    <row r="274" spans="1:15" ht="12.75" customHeight="1">
      <c r="A274" s="33">
        <v>264</v>
      </c>
      <c r="B274" s="53" t="s">
        <v>155</v>
      </c>
      <c r="C274" s="31">
        <v>1045.0999999999999</v>
      </c>
      <c r="D274" s="36">
        <v>1049.8999999999999</v>
      </c>
      <c r="E274" s="36">
        <v>1033.2999999999997</v>
      </c>
      <c r="F274" s="36">
        <v>1021.4999999999998</v>
      </c>
      <c r="G274" s="36">
        <v>1004.8999999999996</v>
      </c>
      <c r="H274" s="36">
        <v>1061.6999999999998</v>
      </c>
      <c r="I274" s="36">
        <v>1078.2999999999997</v>
      </c>
      <c r="J274" s="36">
        <v>1090.0999999999999</v>
      </c>
      <c r="K274" s="31">
        <v>1066.5</v>
      </c>
      <c r="L274" s="31">
        <v>1038.0999999999999</v>
      </c>
      <c r="M274" s="31">
        <v>14.152380000000001</v>
      </c>
      <c r="N274" s="1"/>
      <c r="O274" s="1"/>
    </row>
    <row r="275" spans="1:15" ht="12.75" customHeight="1">
      <c r="A275" s="33">
        <v>265</v>
      </c>
      <c r="B275" s="53" t="s">
        <v>872</v>
      </c>
      <c r="C275" s="31">
        <v>351</v>
      </c>
      <c r="D275" s="36">
        <v>352.15000000000003</v>
      </c>
      <c r="E275" s="36">
        <v>348.85000000000008</v>
      </c>
      <c r="F275" s="36">
        <v>346.70000000000005</v>
      </c>
      <c r="G275" s="36">
        <v>343.40000000000009</v>
      </c>
      <c r="H275" s="36">
        <v>354.30000000000007</v>
      </c>
      <c r="I275" s="36">
        <v>357.6</v>
      </c>
      <c r="J275" s="36">
        <v>359.75000000000006</v>
      </c>
      <c r="K275" s="31">
        <v>355.45</v>
      </c>
      <c r="L275" s="31">
        <v>350</v>
      </c>
      <c r="M275" s="31">
        <v>121.46516</v>
      </c>
      <c r="N275" s="1"/>
      <c r="O275" s="1"/>
    </row>
    <row r="276" spans="1:15" ht="12.75" customHeight="1">
      <c r="A276" s="33">
        <v>266</v>
      </c>
      <c r="B276" s="53" t="s">
        <v>158</v>
      </c>
      <c r="C276" s="31">
        <v>575.15</v>
      </c>
      <c r="D276" s="36">
        <v>572.33333333333337</v>
      </c>
      <c r="E276" s="36">
        <v>565.81666666666672</v>
      </c>
      <c r="F276" s="36">
        <v>556.48333333333335</v>
      </c>
      <c r="G276" s="36">
        <v>549.9666666666667</v>
      </c>
      <c r="H276" s="36">
        <v>581.66666666666674</v>
      </c>
      <c r="I276" s="36">
        <v>588.18333333333339</v>
      </c>
      <c r="J276" s="36">
        <v>597.51666666666677</v>
      </c>
      <c r="K276" s="31">
        <v>578.85</v>
      </c>
      <c r="L276" s="31">
        <v>563</v>
      </c>
      <c r="M276" s="31">
        <v>22.570969999999999</v>
      </c>
      <c r="N276" s="1"/>
      <c r="O276" s="1"/>
    </row>
    <row r="277" spans="1:15" ht="12.75" customHeight="1">
      <c r="A277" s="33">
        <v>267</v>
      </c>
      <c r="B277" s="53" t="s">
        <v>409</v>
      </c>
      <c r="C277" s="31">
        <v>521.85</v>
      </c>
      <c r="D277" s="36">
        <v>526.2833333333333</v>
      </c>
      <c r="E277" s="36">
        <v>515.56666666666661</v>
      </c>
      <c r="F277" s="36">
        <v>509.2833333333333</v>
      </c>
      <c r="G277" s="36">
        <v>498.56666666666661</v>
      </c>
      <c r="H277" s="36">
        <v>532.56666666666661</v>
      </c>
      <c r="I277" s="36">
        <v>543.2833333333333</v>
      </c>
      <c r="J277" s="36">
        <v>549.56666666666661</v>
      </c>
      <c r="K277" s="31">
        <v>537</v>
      </c>
      <c r="L277" s="31">
        <v>520</v>
      </c>
      <c r="M277" s="31">
        <v>1.67733</v>
      </c>
      <c r="N277" s="1"/>
      <c r="O277" s="1"/>
    </row>
    <row r="278" spans="1:15" ht="12.75" customHeight="1">
      <c r="A278" s="33">
        <v>268</v>
      </c>
      <c r="B278" s="53" t="s">
        <v>410</v>
      </c>
      <c r="C278" s="31">
        <v>736.85</v>
      </c>
      <c r="D278" s="36">
        <v>737.2833333333333</v>
      </c>
      <c r="E278" s="36">
        <v>729.56666666666661</v>
      </c>
      <c r="F278" s="36">
        <v>722.2833333333333</v>
      </c>
      <c r="G278" s="36">
        <v>714.56666666666661</v>
      </c>
      <c r="H278" s="36">
        <v>744.56666666666661</v>
      </c>
      <c r="I278" s="36">
        <v>752.2833333333333</v>
      </c>
      <c r="J278" s="36">
        <v>759.56666666666661</v>
      </c>
      <c r="K278" s="31">
        <v>745</v>
      </c>
      <c r="L278" s="31">
        <v>730</v>
      </c>
      <c r="M278" s="31">
        <v>1.6023700000000001</v>
      </c>
      <c r="N278" s="1"/>
      <c r="O278" s="1"/>
    </row>
    <row r="279" spans="1:15" ht="12.75" customHeight="1">
      <c r="A279" s="33">
        <v>269</v>
      </c>
      <c r="B279" s="53" t="s">
        <v>873</v>
      </c>
      <c r="C279" s="31">
        <v>682.15</v>
      </c>
      <c r="D279" s="36">
        <v>686.35</v>
      </c>
      <c r="E279" s="36">
        <v>670.80000000000007</v>
      </c>
      <c r="F279" s="36">
        <v>659.45</v>
      </c>
      <c r="G279" s="36">
        <v>643.90000000000009</v>
      </c>
      <c r="H279" s="36">
        <v>697.7</v>
      </c>
      <c r="I279" s="36">
        <v>713.25</v>
      </c>
      <c r="J279" s="36">
        <v>724.6</v>
      </c>
      <c r="K279" s="31">
        <v>701.9</v>
      </c>
      <c r="L279" s="31">
        <v>675</v>
      </c>
      <c r="M279" s="31">
        <v>9.6644100000000002</v>
      </c>
      <c r="N279" s="1"/>
      <c r="O279" s="1"/>
    </row>
    <row r="280" spans="1:15" ht="12.75" customHeight="1">
      <c r="A280" s="33">
        <v>270</v>
      </c>
      <c r="B280" s="53" t="s">
        <v>411</v>
      </c>
      <c r="C280" s="31">
        <v>1025.7</v>
      </c>
      <c r="D280" s="36">
        <v>1032.0833333333333</v>
      </c>
      <c r="E280" s="36">
        <v>1014.1666666666665</v>
      </c>
      <c r="F280" s="36">
        <v>1002.6333333333332</v>
      </c>
      <c r="G280" s="36">
        <v>984.71666666666647</v>
      </c>
      <c r="H280" s="36">
        <v>1043.6166666666666</v>
      </c>
      <c r="I280" s="36">
        <v>1061.5333333333331</v>
      </c>
      <c r="J280" s="36">
        <v>1073.0666666666666</v>
      </c>
      <c r="K280" s="31">
        <v>1050</v>
      </c>
      <c r="L280" s="31">
        <v>1020.55</v>
      </c>
      <c r="M280" s="31">
        <v>1.6216900000000001</v>
      </c>
      <c r="N280" s="1"/>
      <c r="O280" s="1"/>
    </row>
    <row r="281" spans="1:15" ht="12.75" customHeight="1">
      <c r="A281" s="33">
        <v>271</v>
      </c>
      <c r="B281" s="53" t="s">
        <v>412</v>
      </c>
      <c r="C281" s="31">
        <v>477.25</v>
      </c>
      <c r="D281" s="36">
        <v>469.48333333333335</v>
      </c>
      <c r="E281" s="36">
        <v>458.9666666666667</v>
      </c>
      <c r="F281" s="36">
        <v>440.68333333333334</v>
      </c>
      <c r="G281" s="36">
        <v>430.16666666666669</v>
      </c>
      <c r="H281" s="36">
        <v>487.76666666666671</v>
      </c>
      <c r="I281" s="36">
        <v>498.28333333333336</v>
      </c>
      <c r="J281" s="36">
        <v>516.56666666666672</v>
      </c>
      <c r="K281" s="31">
        <v>480</v>
      </c>
      <c r="L281" s="31">
        <v>451.2</v>
      </c>
      <c r="M281" s="31">
        <v>43.182879999999997</v>
      </c>
      <c r="N281" s="1"/>
      <c r="O281" s="1"/>
    </row>
    <row r="282" spans="1:15" ht="12.75" customHeight="1">
      <c r="A282" s="33">
        <v>272</v>
      </c>
      <c r="B282" s="53" t="s">
        <v>413</v>
      </c>
      <c r="C282" s="31">
        <v>888.9</v>
      </c>
      <c r="D282" s="36">
        <v>898.33333333333337</v>
      </c>
      <c r="E282" s="36">
        <v>875.56666666666672</v>
      </c>
      <c r="F282" s="36">
        <v>862.23333333333335</v>
      </c>
      <c r="G282" s="36">
        <v>839.4666666666667</v>
      </c>
      <c r="H282" s="36">
        <v>911.66666666666674</v>
      </c>
      <c r="I282" s="36">
        <v>934.43333333333339</v>
      </c>
      <c r="J282" s="36">
        <v>947.76666666666677</v>
      </c>
      <c r="K282" s="31">
        <v>921.1</v>
      </c>
      <c r="L282" s="31">
        <v>885</v>
      </c>
      <c r="M282" s="31">
        <v>1.71533</v>
      </c>
      <c r="N282" s="1"/>
      <c r="O282" s="1"/>
    </row>
    <row r="283" spans="1:15" ht="12.75" customHeight="1">
      <c r="A283" s="33">
        <v>273</v>
      </c>
      <c r="B283" s="53" t="s">
        <v>414</v>
      </c>
      <c r="C283" s="31">
        <v>4551.3999999999996</v>
      </c>
      <c r="D283" s="36">
        <v>4535.4666666666662</v>
      </c>
      <c r="E283" s="36">
        <v>4480.9333333333325</v>
      </c>
      <c r="F283" s="36">
        <v>4410.4666666666662</v>
      </c>
      <c r="G283" s="36">
        <v>4355.9333333333325</v>
      </c>
      <c r="H283" s="36">
        <v>4605.9333333333325</v>
      </c>
      <c r="I283" s="36">
        <v>4660.4666666666672</v>
      </c>
      <c r="J283" s="36">
        <v>4730.9333333333325</v>
      </c>
      <c r="K283" s="31">
        <v>4590</v>
      </c>
      <c r="L283" s="31">
        <v>4465</v>
      </c>
      <c r="M283" s="31">
        <v>3.0800700000000001</v>
      </c>
      <c r="N283" s="1"/>
      <c r="O283" s="1"/>
    </row>
    <row r="284" spans="1:15" ht="12.75" customHeight="1">
      <c r="A284" s="33">
        <v>274</v>
      </c>
      <c r="B284" s="53" t="s">
        <v>415</v>
      </c>
      <c r="C284" s="31">
        <v>340.8</v>
      </c>
      <c r="D284" s="36">
        <v>342.3</v>
      </c>
      <c r="E284" s="36">
        <v>338</v>
      </c>
      <c r="F284" s="36">
        <v>335.2</v>
      </c>
      <c r="G284" s="36">
        <v>330.9</v>
      </c>
      <c r="H284" s="36">
        <v>345.1</v>
      </c>
      <c r="I284" s="36">
        <v>349.40000000000009</v>
      </c>
      <c r="J284" s="36">
        <v>352.20000000000005</v>
      </c>
      <c r="K284" s="31">
        <v>346.6</v>
      </c>
      <c r="L284" s="31">
        <v>339.5</v>
      </c>
      <c r="M284" s="31">
        <v>8.8874499999999994</v>
      </c>
      <c r="N284" s="1"/>
      <c r="O284" s="1"/>
    </row>
    <row r="285" spans="1:15" ht="12.75" customHeight="1">
      <c r="A285" s="33">
        <v>275</v>
      </c>
      <c r="B285" s="53" t="s">
        <v>416</v>
      </c>
      <c r="C285" s="31">
        <v>1663.6</v>
      </c>
      <c r="D285" s="36">
        <v>1668.2</v>
      </c>
      <c r="E285" s="36">
        <v>1631.4</v>
      </c>
      <c r="F285" s="36">
        <v>1599.2</v>
      </c>
      <c r="G285" s="36">
        <v>1562.4</v>
      </c>
      <c r="H285" s="36">
        <v>1700.4</v>
      </c>
      <c r="I285" s="36">
        <v>1737.1999999999998</v>
      </c>
      <c r="J285" s="36">
        <v>1769.4</v>
      </c>
      <c r="K285" s="31">
        <v>1705</v>
      </c>
      <c r="L285" s="31">
        <v>1636</v>
      </c>
      <c r="M285" s="31">
        <v>10.00624</v>
      </c>
      <c r="N285" s="1"/>
      <c r="O285" s="1"/>
    </row>
    <row r="286" spans="1:15" ht="12.75" customHeight="1">
      <c r="A286" s="33">
        <v>276</v>
      </c>
      <c r="B286" s="53" t="s">
        <v>417</v>
      </c>
      <c r="C286" s="31">
        <v>304.10000000000002</v>
      </c>
      <c r="D286" s="36">
        <v>303.8</v>
      </c>
      <c r="E286" s="36">
        <v>298.3</v>
      </c>
      <c r="F286" s="36">
        <v>292.5</v>
      </c>
      <c r="G286" s="36">
        <v>287</v>
      </c>
      <c r="H286" s="36">
        <v>309.60000000000002</v>
      </c>
      <c r="I286" s="36">
        <v>315.10000000000002</v>
      </c>
      <c r="J286" s="36">
        <v>320.90000000000003</v>
      </c>
      <c r="K286" s="31">
        <v>309.3</v>
      </c>
      <c r="L286" s="31">
        <v>298</v>
      </c>
      <c r="M286" s="31">
        <v>25.20928</v>
      </c>
      <c r="N286" s="1"/>
      <c r="O286" s="1"/>
    </row>
    <row r="287" spans="1:15" ht="12.75" customHeight="1">
      <c r="A287" s="33">
        <v>277</v>
      </c>
      <c r="B287" s="53" t="s">
        <v>799</v>
      </c>
      <c r="C287" s="31">
        <v>4906.7</v>
      </c>
      <c r="D287" s="36">
        <v>4975.9666666666672</v>
      </c>
      <c r="E287" s="36">
        <v>4811.9333333333343</v>
      </c>
      <c r="F287" s="36">
        <v>4717.166666666667</v>
      </c>
      <c r="G287" s="36">
        <v>4553.1333333333341</v>
      </c>
      <c r="H287" s="36">
        <v>5070.7333333333345</v>
      </c>
      <c r="I287" s="36">
        <v>5234.7666666666673</v>
      </c>
      <c r="J287" s="36">
        <v>5329.5333333333347</v>
      </c>
      <c r="K287" s="31">
        <v>5140</v>
      </c>
      <c r="L287" s="31">
        <v>4881.2</v>
      </c>
      <c r="M287" s="31">
        <v>1.5325</v>
      </c>
      <c r="N287" s="1"/>
      <c r="O287" s="1"/>
    </row>
    <row r="288" spans="1:15" ht="12.75" customHeight="1">
      <c r="A288" s="33">
        <v>278</v>
      </c>
      <c r="B288" s="53" t="s">
        <v>418</v>
      </c>
      <c r="C288" s="31">
        <v>1479.55</v>
      </c>
      <c r="D288" s="36">
        <v>1485.95</v>
      </c>
      <c r="E288" s="36">
        <v>1459.65</v>
      </c>
      <c r="F288" s="36">
        <v>1439.75</v>
      </c>
      <c r="G288" s="36">
        <v>1413.45</v>
      </c>
      <c r="H288" s="36">
        <v>1505.8500000000001</v>
      </c>
      <c r="I288" s="36">
        <v>1532.1499999999999</v>
      </c>
      <c r="J288" s="36">
        <v>1552.0500000000002</v>
      </c>
      <c r="K288" s="31">
        <v>1512.25</v>
      </c>
      <c r="L288" s="31">
        <v>1466.05</v>
      </c>
      <c r="M288" s="31">
        <v>2.0383800000000001</v>
      </c>
      <c r="N288" s="1"/>
      <c r="O288" s="1"/>
    </row>
    <row r="289" spans="1:15" ht="12.75" customHeight="1">
      <c r="A289" s="33">
        <v>279</v>
      </c>
      <c r="B289" s="53" t="s">
        <v>787</v>
      </c>
      <c r="C289" s="31">
        <v>1212.1500000000001</v>
      </c>
      <c r="D289" s="36">
        <v>1199.1499999999999</v>
      </c>
      <c r="E289" s="36">
        <v>1174.9999999999998</v>
      </c>
      <c r="F289" s="36">
        <v>1137.8499999999999</v>
      </c>
      <c r="G289" s="36">
        <v>1113.6999999999998</v>
      </c>
      <c r="H289" s="36">
        <v>1236.2999999999997</v>
      </c>
      <c r="I289" s="36">
        <v>1260.4499999999998</v>
      </c>
      <c r="J289" s="36">
        <v>1297.5999999999997</v>
      </c>
      <c r="K289" s="31">
        <v>1223.3</v>
      </c>
      <c r="L289" s="31">
        <v>1162</v>
      </c>
      <c r="M289" s="31">
        <v>13.8432</v>
      </c>
      <c r="N289" s="1"/>
      <c r="O289" s="1"/>
    </row>
    <row r="290" spans="1:15" ht="12.75" customHeight="1">
      <c r="A290" s="33">
        <v>280</v>
      </c>
      <c r="B290" s="53" t="s">
        <v>419</v>
      </c>
      <c r="C290" s="31">
        <v>495.95</v>
      </c>
      <c r="D290" s="36">
        <v>497.16666666666669</v>
      </c>
      <c r="E290" s="36">
        <v>491.83333333333337</v>
      </c>
      <c r="F290" s="36">
        <v>487.7166666666667</v>
      </c>
      <c r="G290" s="36">
        <v>482.38333333333338</v>
      </c>
      <c r="H290" s="36">
        <v>501.28333333333336</v>
      </c>
      <c r="I290" s="36">
        <v>506.61666666666673</v>
      </c>
      <c r="J290" s="36">
        <v>510.73333333333335</v>
      </c>
      <c r="K290" s="31">
        <v>502.5</v>
      </c>
      <c r="L290" s="31">
        <v>493.05</v>
      </c>
      <c r="M290" s="31">
        <v>12.50414</v>
      </c>
      <c r="N290" s="1"/>
      <c r="O290" s="1"/>
    </row>
    <row r="291" spans="1:15" ht="12.75" customHeight="1">
      <c r="A291" s="33">
        <v>281</v>
      </c>
      <c r="B291" s="53" t="s">
        <v>420</v>
      </c>
      <c r="C291" s="31">
        <v>269.8</v>
      </c>
      <c r="D291" s="36">
        <v>270.8</v>
      </c>
      <c r="E291" s="36">
        <v>267.8</v>
      </c>
      <c r="F291" s="36">
        <v>265.8</v>
      </c>
      <c r="G291" s="36">
        <v>262.8</v>
      </c>
      <c r="H291" s="36">
        <v>272.8</v>
      </c>
      <c r="I291" s="36">
        <v>275.8</v>
      </c>
      <c r="J291" s="36">
        <v>277.8</v>
      </c>
      <c r="K291" s="31">
        <v>273.8</v>
      </c>
      <c r="L291" s="31">
        <v>268.8</v>
      </c>
      <c r="M291" s="31">
        <v>6.1468100000000003</v>
      </c>
      <c r="N291" s="1"/>
      <c r="O291" s="1"/>
    </row>
    <row r="292" spans="1:15" ht="12.75" customHeight="1">
      <c r="A292" s="33">
        <v>282</v>
      </c>
      <c r="B292" s="53" t="s">
        <v>421</v>
      </c>
      <c r="C292" s="31">
        <v>204.79</v>
      </c>
      <c r="D292" s="36">
        <v>205.56666666666669</v>
      </c>
      <c r="E292" s="36">
        <v>202.23333333333338</v>
      </c>
      <c r="F292" s="36">
        <v>199.67666666666668</v>
      </c>
      <c r="G292" s="36">
        <v>196.34333333333336</v>
      </c>
      <c r="H292" s="36">
        <v>208.12333333333339</v>
      </c>
      <c r="I292" s="36">
        <v>211.45666666666671</v>
      </c>
      <c r="J292" s="36">
        <v>214.01333333333341</v>
      </c>
      <c r="K292" s="31">
        <v>208.9</v>
      </c>
      <c r="L292" s="31">
        <v>203.01</v>
      </c>
      <c r="M292" s="31">
        <v>12.204050000000001</v>
      </c>
      <c r="N292" s="1"/>
      <c r="O292" s="1"/>
    </row>
    <row r="293" spans="1:15" ht="12.75" customHeight="1">
      <c r="A293" s="33">
        <v>283</v>
      </c>
      <c r="B293" s="53" t="s">
        <v>833</v>
      </c>
      <c r="C293" s="31">
        <v>3962.65</v>
      </c>
      <c r="D293" s="36">
        <v>3972.65</v>
      </c>
      <c r="E293" s="36">
        <v>3937.3500000000004</v>
      </c>
      <c r="F293" s="36">
        <v>3912.05</v>
      </c>
      <c r="G293" s="36">
        <v>3876.7500000000005</v>
      </c>
      <c r="H293" s="36">
        <v>3997.9500000000003</v>
      </c>
      <c r="I293" s="36">
        <v>4033.2500000000005</v>
      </c>
      <c r="J293" s="36">
        <v>4058.55</v>
      </c>
      <c r="K293" s="31">
        <v>4007.95</v>
      </c>
      <c r="L293" s="31">
        <v>3947.35</v>
      </c>
      <c r="M293" s="31">
        <v>1.16509</v>
      </c>
      <c r="N293" s="1"/>
      <c r="O293" s="1"/>
    </row>
    <row r="294" spans="1:15" ht="12.75" customHeight="1">
      <c r="A294" s="33">
        <v>284</v>
      </c>
      <c r="B294" s="53" t="s">
        <v>422</v>
      </c>
      <c r="C294" s="31">
        <v>902.25</v>
      </c>
      <c r="D294" s="36">
        <v>894.46666666666658</v>
      </c>
      <c r="E294" s="36">
        <v>882.08333333333314</v>
      </c>
      <c r="F294" s="36">
        <v>861.91666666666652</v>
      </c>
      <c r="G294" s="36">
        <v>849.53333333333308</v>
      </c>
      <c r="H294" s="36">
        <v>914.63333333333321</v>
      </c>
      <c r="I294" s="36">
        <v>927.01666666666665</v>
      </c>
      <c r="J294" s="36">
        <v>947.18333333333328</v>
      </c>
      <c r="K294" s="31">
        <v>906.85</v>
      </c>
      <c r="L294" s="31">
        <v>874.3</v>
      </c>
      <c r="M294" s="31">
        <v>3.3784100000000001</v>
      </c>
      <c r="N294" s="1"/>
      <c r="O294" s="1"/>
    </row>
    <row r="295" spans="1:15" ht="12.75" customHeight="1">
      <c r="A295" s="33">
        <v>285</v>
      </c>
      <c r="B295" s="53" t="s">
        <v>798</v>
      </c>
      <c r="C295" s="31">
        <v>760.15</v>
      </c>
      <c r="D295" s="36">
        <v>750.5</v>
      </c>
      <c r="E295" s="36">
        <v>736</v>
      </c>
      <c r="F295" s="36">
        <v>711.85</v>
      </c>
      <c r="G295" s="36">
        <v>697.35</v>
      </c>
      <c r="H295" s="36">
        <v>774.65</v>
      </c>
      <c r="I295" s="36">
        <v>789.15</v>
      </c>
      <c r="J295" s="36">
        <v>813.3</v>
      </c>
      <c r="K295" s="31">
        <v>765</v>
      </c>
      <c r="L295" s="31">
        <v>726.35</v>
      </c>
      <c r="M295" s="31">
        <v>11.943949999999999</v>
      </c>
      <c r="N295" s="1"/>
      <c r="O295" s="1"/>
    </row>
    <row r="296" spans="1:15" ht="12.75" customHeight="1">
      <c r="A296" s="33">
        <v>286</v>
      </c>
      <c r="B296" s="53" t="s">
        <v>159</v>
      </c>
      <c r="C296" s="31">
        <v>1769.6</v>
      </c>
      <c r="D296" s="36">
        <v>1775.8833333333332</v>
      </c>
      <c r="E296" s="36">
        <v>1730.8166666666664</v>
      </c>
      <c r="F296" s="36">
        <v>1692.0333333333331</v>
      </c>
      <c r="G296" s="36">
        <v>1646.9666666666662</v>
      </c>
      <c r="H296" s="36">
        <v>1814.6666666666665</v>
      </c>
      <c r="I296" s="36">
        <v>1859.7333333333331</v>
      </c>
      <c r="J296" s="36">
        <v>1898.5166666666667</v>
      </c>
      <c r="K296" s="31">
        <v>1820.95</v>
      </c>
      <c r="L296" s="31">
        <v>1737.1</v>
      </c>
      <c r="M296" s="31">
        <v>96.250169999999997</v>
      </c>
      <c r="N296" s="1"/>
      <c r="O296" s="1"/>
    </row>
    <row r="297" spans="1:15" ht="12.75" customHeight="1">
      <c r="A297" s="33">
        <v>287</v>
      </c>
      <c r="B297" s="53" t="s">
        <v>423</v>
      </c>
      <c r="C297" s="31">
        <v>2093.9</v>
      </c>
      <c r="D297" s="36">
        <v>2103.9</v>
      </c>
      <c r="E297" s="36">
        <v>2070</v>
      </c>
      <c r="F297" s="36">
        <v>2046.1</v>
      </c>
      <c r="G297" s="36">
        <v>2012.1999999999998</v>
      </c>
      <c r="H297" s="36">
        <v>2127.8000000000002</v>
      </c>
      <c r="I297" s="36">
        <v>2161.7000000000007</v>
      </c>
      <c r="J297" s="36">
        <v>2185.6000000000004</v>
      </c>
      <c r="K297" s="31">
        <v>2137.8000000000002</v>
      </c>
      <c r="L297" s="31">
        <v>2080</v>
      </c>
      <c r="M297" s="31">
        <v>0.71682999999999997</v>
      </c>
      <c r="N297" s="1"/>
      <c r="O297" s="1"/>
    </row>
    <row r="298" spans="1:15" ht="12.75" customHeight="1">
      <c r="A298" s="33">
        <v>288</v>
      </c>
      <c r="B298" s="53" t="s">
        <v>844</v>
      </c>
      <c r="C298" s="31">
        <v>187.23</v>
      </c>
      <c r="D298" s="36">
        <v>189.31000000000003</v>
      </c>
      <c r="E298" s="36">
        <v>184.37000000000006</v>
      </c>
      <c r="F298" s="36">
        <v>181.51000000000002</v>
      </c>
      <c r="G298" s="36">
        <v>176.57000000000005</v>
      </c>
      <c r="H298" s="36">
        <v>192.17000000000007</v>
      </c>
      <c r="I298" s="36">
        <v>197.11000000000007</v>
      </c>
      <c r="J298" s="36">
        <v>199.97000000000008</v>
      </c>
      <c r="K298" s="31">
        <v>194.25</v>
      </c>
      <c r="L298" s="31">
        <v>186.45</v>
      </c>
      <c r="M298" s="31">
        <v>153.87881999999999</v>
      </c>
      <c r="N298" s="1"/>
      <c r="O298" s="1"/>
    </row>
    <row r="299" spans="1:15" ht="12.75" customHeight="1">
      <c r="A299" s="33">
        <v>289</v>
      </c>
      <c r="B299" s="53" t="s">
        <v>165</v>
      </c>
      <c r="C299" s="31">
        <v>5025.25</v>
      </c>
      <c r="D299" s="36">
        <v>5042.2833333333338</v>
      </c>
      <c r="E299" s="36">
        <v>4975.0666666666675</v>
      </c>
      <c r="F299" s="36">
        <v>4924.8833333333341</v>
      </c>
      <c r="G299" s="36">
        <v>4857.6666666666679</v>
      </c>
      <c r="H299" s="36">
        <v>5092.4666666666672</v>
      </c>
      <c r="I299" s="36">
        <v>5159.6833333333325</v>
      </c>
      <c r="J299" s="36">
        <v>5209.8666666666668</v>
      </c>
      <c r="K299" s="31">
        <v>5109.5</v>
      </c>
      <c r="L299" s="31">
        <v>4992.1000000000004</v>
      </c>
      <c r="M299" s="31">
        <v>1.50813</v>
      </c>
      <c r="N299" s="1"/>
      <c r="O299" s="1"/>
    </row>
    <row r="300" spans="1:15" ht="12.75" customHeight="1">
      <c r="A300" s="33">
        <v>290</v>
      </c>
      <c r="B300" s="53" t="s">
        <v>162</v>
      </c>
      <c r="C300" s="31">
        <v>795.45</v>
      </c>
      <c r="D300" s="36">
        <v>800.91666666666663</v>
      </c>
      <c r="E300" s="36">
        <v>782.5333333333333</v>
      </c>
      <c r="F300" s="36">
        <v>769.61666666666667</v>
      </c>
      <c r="G300" s="36">
        <v>751.23333333333335</v>
      </c>
      <c r="H300" s="36">
        <v>813.83333333333326</v>
      </c>
      <c r="I300" s="36">
        <v>832.2166666666667</v>
      </c>
      <c r="J300" s="36">
        <v>845.13333333333321</v>
      </c>
      <c r="K300" s="31">
        <v>819.3</v>
      </c>
      <c r="L300" s="31">
        <v>788</v>
      </c>
      <c r="M300" s="31">
        <v>32.682400000000001</v>
      </c>
      <c r="N300" s="1"/>
      <c r="O300" s="1"/>
    </row>
    <row r="301" spans="1:15" ht="12.75" customHeight="1">
      <c r="A301" s="33">
        <v>291</v>
      </c>
      <c r="B301" s="53" t="s">
        <v>164</v>
      </c>
      <c r="C301" s="31">
        <v>5474</v>
      </c>
      <c r="D301" s="36">
        <v>5474</v>
      </c>
      <c r="E301" s="36">
        <v>5405</v>
      </c>
      <c r="F301" s="36">
        <v>5336</v>
      </c>
      <c r="G301" s="36">
        <v>5267</v>
      </c>
      <c r="H301" s="36">
        <v>5543</v>
      </c>
      <c r="I301" s="36">
        <v>5612</v>
      </c>
      <c r="J301" s="36">
        <v>5681</v>
      </c>
      <c r="K301" s="31">
        <v>5543</v>
      </c>
      <c r="L301" s="31">
        <v>5405</v>
      </c>
      <c r="M301" s="31">
        <v>5.0242699999999996</v>
      </c>
      <c r="N301" s="1"/>
      <c r="O301" s="1"/>
    </row>
    <row r="302" spans="1:15" ht="12.75" customHeight="1">
      <c r="A302" s="33">
        <v>292</v>
      </c>
      <c r="B302" s="53" t="s">
        <v>163</v>
      </c>
      <c r="C302" s="31">
        <v>3626.5</v>
      </c>
      <c r="D302" s="36">
        <v>3598.5166666666664</v>
      </c>
      <c r="E302" s="36">
        <v>3563.0333333333328</v>
      </c>
      <c r="F302" s="36">
        <v>3499.5666666666666</v>
      </c>
      <c r="G302" s="36">
        <v>3464.083333333333</v>
      </c>
      <c r="H302" s="36">
        <v>3661.9833333333327</v>
      </c>
      <c r="I302" s="36">
        <v>3697.4666666666662</v>
      </c>
      <c r="J302" s="36">
        <v>3760.9333333333325</v>
      </c>
      <c r="K302" s="31">
        <v>3634</v>
      </c>
      <c r="L302" s="31">
        <v>3535.05</v>
      </c>
      <c r="M302" s="31">
        <v>50.877479999999998</v>
      </c>
      <c r="N302" s="1"/>
      <c r="O302" s="1"/>
    </row>
    <row r="303" spans="1:15" ht="12.75" customHeight="1">
      <c r="A303" s="33">
        <v>293</v>
      </c>
      <c r="B303" s="53" t="s">
        <v>424</v>
      </c>
      <c r="C303" s="31">
        <v>506.95</v>
      </c>
      <c r="D303" s="36">
        <v>508.65000000000003</v>
      </c>
      <c r="E303" s="36">
        <v>503.30000000000007</v>
      </c>
      <c r="F303" s="36">
        <v>499.65000000000003</v>
      </c>
      <c r="G303" s="36">
        <v>494.30000000000007</v>
      </c>
      <c r="H303" s="36">
        <v>512.30000000000007</v>
      </c>
      <c r="I303" s="36">
        <v>517.65000000000009</v>
      </c>
      <c r="J303" s="36">
        <v>521.30000000000007</v>
      </c>
      <c r="K303" s="31">
        <v>514</v>
      </c>
      <c r="L303" s="31">
        <v>505</v>
      </c>
      <c r="M303" s="31">
        <v>1.4006700000000001</v>
      </c>
      <c r="N303" s="1"/>
      <c r="O303" s="1"/>
    </row>
    <row r="304" spans="1:15" ht="12.75" customHeight="1">
      <c r="A304" s="33">
        <v>294</v>
      </c>
      <c r="B304" s="53" t="s">
        <v>161</v>
      </c>
      <c r="C304" s="31">
        <v>437.75</v>
      </c>
      <c r="D304" s="36">
        <v>436.55</v>
      </c>
      <c r="E304" s="36">
        <v>429.90000000000003</v>
      </c>
      <c r="F304" s="36">
        <v>422.05</v>
      </c>
      <c r="G304" s="36">
        <v>415.40000000000003</v>
      </c>
      <c r="H304" s="36">
        <v>444.40000000000003</v>
      </c>
      <c r="I304" s="36">
        <v>451.05</v>
      </c>
      <c r="J304" s="36">
        <v>458.90000000000003</v>
      </c>
      <c r="K304" s="31">
        <v>443.2</v>
      </c>
      <c r="L304" s="31">
        <v>428.7</v>
      </c>
      <c r="M304" s="31">
        <v>24.63719</v>
      </c>
      <c r="N304" s="1"/>
      <c r="O304" s="1"/>
    </row>
    <row r="305" spans="1:15" ht="12.75" customHeight="1">
      <c r="A305" s="33">
        <v>295</v>
      </c>
      <c r="B305" s="53" t="s">
        <v>425</v>
      </c>
      <c r="C305" s="31">
        <v>260.45</v>
      </c>
      <c r="D305" s="36">
        <v>262.98333333333335</v>
      </c>
      <c r="E305" s="36">
        <v>256.26666666666671</v>
      </c>
      <c r="F305" s="36">
        <v>252.08333333333337</v>
      </c>
      <c r="G305" s="36">
        <v>245.36666666666673</v>
      </c>
      <c r="H305" s="36">
        <v>267.16666666666669</v>
      </c>
      <c r="I305" s="36">
        <v>273.88333333333338</v>
      </c>
      <c r="J305" s="36">
        <v>278.06666666666666</v>
      </c>
      <c r="K305" s="31">
        <v>269.7</v>
      </c>
      <c r="L305" s="31">
        <v>258.8</v>
      </c>
      <c r="M305" s="31">
        <v>29.148050000000001</v>
      </c>
      <c r="N305" s="1"/>
      <c r="O305" s="1"/>
    </row>
    <row r="306" spans="1:15" ht="12.75" customHeight="1">
      <c r="A306" s="33">
        <v>296</v>
      </c>
      <c r="B306" s="53" t="s">
        <v>426</v>
      </c>
      <c r="C306" s="31">
        <v>145.37</v>
      </c>
      <c r="D306" s="36">
        <v>145.29666666666668</v>
      </c>
      <c r="E306" s="36">
        <v>144.12333333333336</v>
      </c>
      <c r="F306" s="36">
        <v>142.87666666666669</v>
      </c>
      <c r="G306" s="36">
        <v>141.70333333333338</v>
      </c>
      <c r="H306" s="36">
        <v>146.54333333333335</v>
      </c>
      <c r="I306" s="36">
        <v>147.71666666666664</v>
      </c>
      <c r="J306" s="36">
        <v>148.96333333333334</v>
      </c>
      <c r="K306" s="31">
        <v>146.47</v>
      </c>
      <c r="L306" s="31">
        <v>144.05000000000001</v>
      </c>
      <c r="M306" s="31">
        <v>21.170190000000002</v>
      </c>
      <c r="N306" s="1"/>
      <c r="O306" s="1"/>
    </row>
    <row r="307" spans="1:15" ht="12.75" customHeight="1">
      <c r="A307" s="33">
        <v>297</v>
      </c>
      <c r="B307" s="53" t="s">
        <v>279</v>
      </c>
      <c r="C307" s="31">
        <v>985.45</v>
      </c>
      <c r="D307" s="36">
        <v>989.11666666666679</v>
      </c>
      <c r="E307" s="36">
        <v>978.53333333333353</v>
      </c>
      <c r="F307" s="36">
        <v>971.61666666666679</v>
      </c>
      <c r="G307" s="36">
        <v>961.03333333333353</v>
      </c>
      <c r="H307" s="36">
        <v>996.03333333333353</v>
      </c>
      <c r="I307" s="36">
        <v>1006.6166666666668</v>
      </c>
      <c r="J307" s="36">
        <v>1013.5333333333335</v>
      </c>
      <c r="K307" s="31">
        <v>999.7</v>
      </c>
      <c r="L307" s="31">
        <v>982.2</v>
      </c>
      <c r="M307" s="31">
        <v>15.35205</v>
      </c>
      <c r="N307" s="1"/>
      <c r="O307" s="1"/>
    </row>
    <row r="308" spans="1:15" ht="12.75" customHeight="1">
      <c r="A308" s="33">
        <v>298</v>
      </c>
      <c r="B308" s="53" t="s">
        <v>280</v>
      </c>
      <c r="C308" s="31">
        <v>8488.2000000000007</v>
      </c>
      <c r="D308" s="36">
        <v>8491.2166666666672</v>
      </c>
      <c r="E308" s="36">
        <v>8398.4333333333343</v>
      </c>
      <c r="F308" s="36">
        <v>8308.6666666666679</v>
      </c>
      <c r="G308" s="36">
        <v>8215.883333333335</v>
      </c>
      <c r="H308" s="36">
        <v>8580.9833333333336</v>
      </c>
      <c r="I308" s="36">
        <v>8673.7666666666664</v>
      </c>
      <c r="J308" s="36">
        <v>8763.5333333333328</v>
      </c>
      <c r="K308" s="31">
        <v>8584</v>
      </c>
      <c r="L308" s="31">
        <v>8401.4500000000007</v>
      </c>
      <c r="M308" s="31">
        <v>0.56720000000000004</v>
      </c>
      <c r="N308" s="1"/>
      <c r="O308" s="1"/>
    </row>
    <row r="309" spans="1:15" ht="12.75" customHeight="1">
      <c r="A309" s="33">
        <v>299</v>
      </c>
      <c r="B309" s="53" t="s">
        <v>874</v>
      </c>
      <c r="C309" s="31">
        <v>730.05</v>
      </c>
      <c r="D309" s="36">
        <v>735.06666666666661</v>
      </c>
      <c r="E309" s="36">
        <v>721.38333333333321</v>
      </c>
      <c r="F309" s="36">
        <v>712.71666666666658</v>
      </c>
      <c r="G309" s="36">
        <v>699.03333333333319</v>
      </c>
      <c r="H309" s="36">
        <v>743.73333333333323</v>
      </c>
      <c r="I309" s="36">
        <v>757.41666666666663</v>
      </c>
      <c r="J309" s="36">
        <v>766.08333333333326</v>
      </c>
      <c r="K309" s="31">
        <v>748.75</v>
      </c>
      <c r="L309" s="31">
        <v>726.4</v>
      </c>
      <c r="M309" s="31">
        <v>3.9378899999999999</v>
      </c>
      <c r="N309" s="1"/>
      <c r="O309" s="1"/>
    </row>
    <row r="310" spans="1:15" ht="12.75" customHeight="1">
      <c r="A310" s="33">
        <v>300</v>
      </c>
      <c r="B310" s="53" t="s">
        <v>166</v>
      </c>
      <c r="C310" s="31">
        <v>1632.8</v>
      </c>
      <c r="D310" s="36">
        <v>1628.5333333333335</v>
      </c>
      <c r="E310" s="36">
        <v>1619.2666666666671</v>
      </c>
      <c r="F310" s="36">
        <v>1605.7333333333336</v>
      </c>
      <c r="G310" s="36">
        <v>1596.4666666666672</v>
      </c>
      <c r="H310" s="36">
        <v>1642.0666666666671</v>
      </c>
      <c r="I310" s="36">
        <v>1651.3333333333335</v>
      </c>
      <c r="J310" s="36">
        <v>1664.866666666667</v>
      </c>
      <c r="K310" s="31">
        <v>1637.8</v>
      </c>
      <c r="L310" s="31">
        <v>1615</v>
      </c>
      <c r="M310" s="31">
        <v>8.4926600000000008</v>
      </c>
      <c r="N310" s="1"/>
      <c r="O310" s="1"/>
    </row>
    <row r="311" spans="1:15" ht="12.75" customHeight="1">
      <c r="A311" s="33">
        <v>301</v>
      </c>
      <c r="B311" s="53" t="s">
        <v>427</v>
      </c>
      <c r="C311" s="31">
        <v>79.260000000000005</v>
      </c>
      <c r="D311" s="36">
        <v>78.86333333333333</v>
      </c>
      <c r="E311" s="36">
        <v>77.356666666666655</v>
      </c>
      <c r="F311" s="36">
        <v>75.453333333333319</v>
      </c>
      <c r="G311" s="36">
        <v>73.946666666666644</v>
      </c>
      <c r="H311" s="36">
        <v>80.766666666666666</v>
      </c>
      <c r="I311" s="36">
        <v>82.273333333333355</v>
      </c>
      <c r="J311" s="36">
        <v>84.176666666666677</v>
      </c>
      <c r="K311" s="31">
        <v>80.37</v>
      </c>
      <c r="L311" s="31">
        <v>76.959999999999994</v>
      </c>
      <c r="M311" s="31">
        <v>30.976030000000002</v>
      </c>
      <c r="N311" s="1"/>
      <c r="O311" s="1"/>
    </row>
    <row r="312" spans="1:15" ht="12.75" customHeight="1">
      <c r="A312" s="33">
        <v>302</v>
      </c>
      <c r="B312" s="53" t="s">
        <v>179</v>
      </c>
      <c r="C312" s="31">
        <v>128687.1</v>
      </c>
      <c r="D312" s="36">
        <v>128924.05</v>
      </c>
      <c r="E312" s="36">
        <v>127888.15000000001</v>
      </c>
      <c r="F312" s="36">
        <v>127089.20000000001</v>
      </c>
      <c r="G312" s="36">
        <v>126053.30000000002</v>
      </c>
      <c r="H312" s="36">
        <v>129723</v>
      </c>
      <c r="I312" s="36">
        <v>130758.9</v>
      </c>
      <c r="J312" s="36">
        <v>131557.84999999998</v>
      </c>
      <c r="K312" s="31">
        <v>129959.95</v>
      </c>
      <c r="L312" s="31">
        <v>128125.1</v>
      </c>
      <c r="M312" s="31">
        <v>6.2100000000000002E-2</v>
      </c>
      <c r="N312" s="1"/>
      <c r="O312" s="1"/>
    </row>
    <row r="313" spans="1:15" ht="12.75" customHeight="1">
      <c r="A313" s="33">
        <v>303</v>
      </c>
      <c r="B313" s="53" t="s">
        <v>428</v>
      </c>
      <c r="C313" s="31">
        <v>1892.45</v>
      </c>
      <c r="D313" s="36">
        <v>1889.9166666666667</v>
      </c>
      <c r="E313" s="36">
        <v>1852.9833333333336</v>
      </c>
      <c r="F313" s="36">
        <v>1813.5166666666669</v>
      </c>
      <c r="G313" s="36">
        <v>1776.5833333333337</v>
      </c>
      <c r="H313" s="36">
        <v>1929.3833333333334</v>
      </c>
      <c r="I313" s="36">
        <v>1966.3166666666664</v>
      </c>
      <c r="J313" s="36">
        <v>2005.7833333333333</v>
      </c>
      <c r="K313" s="31">
        <v>1926.85</v>
      </c>
      <c r="L313" s="31">
        <v>1850.45</v>
      </c>
      <c r="M313" s="31">
        <v>5.14473</v>
      </c>
      <c r="N313" s="1"/>
      <c r="O313" s="1"/>
    </row>
    <row r="314" spans="1:15" ht="12.75" customHeight="1">
      <c r="A314" s="33">
        <v>304</v>
      </c>
      <c r="B314" s="53" t="s">
        <v>429</v>
      </c>
      <c r="C314" s="31">
        <v>1493.05</v>
      </c>
      <c r="D314" s="36">
        <v>1504.2333333333333</v>
      </c>
      <c r="E314" s="36">
        <v>1476.1166666666668</v>
      </c>
      <c r="F314" s="36">
        <v>1459.1833333333334</v>
      </c>
      <c r="G314" s="36">
        <v>1431.0666666666668</v>
      </c>
      <c r="H314" s="36">
        <v>1521.1666666666667</v>
      </c>
      <c r="I314" s="36">
        <v>1549.2833333333331</v>
      </c>
      <c r="J314" s="36">
        <v>1566.2166666666667</v>
      </c>
      <c r="K314" s="31">
        <v>1532.35</v>
      </c>
      <c r="L314" s="31">
        <v>1487.3</v>
      </c>
      <c r="M314" s="31">
        <v>6.0158800000000001</v>
      </c>
      <c r="N314" s="1"/>
      <c r="O314" s="1"/>
    </row>
    <row r="315" spans="1:15" ht="12.75" customHeight="1">
      <c r="A315" s="33">
        <v>305</v>
      </c>
      <c r="B315" s="53" t="s">
        <v>176</v>
      </c>
      <c r="C315" s="31">
        <v>1709.4</v>
      </c>
      <c r="D315" s="36">
        <v>1741.1666666666667</v>
      </c>
      <c r="E315" s="36">
        <v>1623.9833333333336</v>
      </c>
      <c r="F315" s="36">
        <v>1538.5666666666668</v>
      </c>
      <c r="G315" s="36">
        <v>1421.3833333333337</v>
      </c>
      <c r="H315" s="36">
        <v>1826.5833333333335</v>
      </c>
      <c r="I315" s="36">
        <v>1943.7666666666664</v>
      </c>
      <c r="J315" s="36">
        <v>2029.1833333333334</v>
      </c>
      <c r="K315" s="31">
        <v>1858.35</v>
      </c>
      <c r="L315" s="31">
        <v>1655.75</v>
      </c>
      <c r="M315" s="31">
        <v>46.510649999999998</v>
      </c>
      <c r="N315" s="1"/>
      <c r="O315" s="1"/>
    </row>
    <row r="316" spans="1:15" ht="12.75" customHeight="1">
      <c r="A316" s="33">
        <v>306</v>
      </c>
      <c r="B316" s="53" t="s">
        <v>875</v>
      </c>
      <c r="C316" s="31">
        <v>647.85</v>
      </c>
      <c r="D316" s="36">
        <v>656.25</v>
      </c>
      <c r="E316" s="36">
        <v>637.1</v>
      </c>
      <c r="F316" s="36">
        <v>626.35</v>
      </c>
      <c r="G316" s="36">
        <v>607.20000000000005</v>
      </c>
      <c r="H316" s="36">
        <v>667</v>
      </c>
      <c r="I316" s="36">
        <v>686.15000000000009</v>
      </c>
      <c r="J316" s="36">
        <v>696.9</v>
      </c>
      <c r="K316" s="31">
        <v>675.4</v>
      </c>
      <c r="L316" s="31">
        <v>645.5</v>
      </c>
      <c r="M316" s="31">
        <v>5.6702199999999996</v>
      </c>
      <c r="N316" s="1"/>
      <c r="O316" s="1"/>
    </row>
    <row r="317" spans="1:15" ht="12.75" customHeight="1">
      <c r="A317" s="33">
        <v>307</v>
      </c>
      <c r="B317" s="53" t="s">
        <v>168</v>
      </c>
      <c r="C317" s="31">
        <v>302.45</v>
      </c>
      <c r="D317" s="36">
        <v>303.61666666666667</v>
      </c>
      <c r="E317" s="36">
        <v>298.93333333333334</v>
      </c>
      <c r="F317" s="36">
        <v>295.41666666666669</v>
      </c>
      <c r="G317" s="36">
        <v>290.73333333333335</v>
      </c>
      <c r="H317" s="36">
        <v>307.13333333333333</v>
      </c>
      <c r="I317" s="36">
        <v>311.81666666666672</v>
      </c>
      <c r="J317" s="36">
        <v>315.33333333333331</v>
      </c>
      <c r="K317" s="31">
        <v>308.3</v>
      </c>
      <c r="L317" s="31">
        <v>300.10000000000002</v>
      </c>
      <c r="M317" s="31">
        <v>25.10698</v>
      </c>
      <c r="N317" s="1"/>
      <c r="O317" s="1"/>
    </row>
    <row r="318" spans="1:15" ht="12.75" customHeight="1">
      <c r="A318" s="33">
        <v>308</v>
      </c>
      <c r="B318" s="53" t="s">
        <v>167</v>
      </c>
      <c r="C318" s="31">
        <v>2865.15</v>
      </c>
      <c r="D318" s="36">
        <v>2868.7166666666667</v>
      </c>
      <c r="E318" s="36">
        <v>2846.4333333333334</v>
      </c>
      <c r="F318" s="36">
        <v>2827.7166666666667</v>
      </c>
      <c r="G318" s="36">
        <v>2805.4333333333334</v>
      </c>
      <c r="H318" s="36">
        <v>2887.4333333333334</v>
      </c>
      <c r="I318" s="36">
        <v>2909.7166666666672</v>
      </c>
      <c r="J318" s="36">
        <v>2928.4333333333334</v>
      </c>
      <c r="K318" s="31">
        <v>2891</v>
      </c>
      <c r="L318" s="31">
        <v>2850</v>
      </c>
      <c r="M318" s="31">
        <v>15.078900000000001</v>
      </c>
      <c r="N318" s="1"/>
      <c r="O318" s="1"/>
    </row>
    <row r="319" spans="1:15" ht="12.75" customHeight="1">
      <c r="A319" s="33">
        <v>309</v>
      </c>
      <c r="B319" s="53" t="s">
        <v>430</v>
      </c>
      <c r="C319" s="31">
        <v>455.7</v>
      </c>
      <c r="D319" s="36">
        <v>458.14999999999992</v>
      </c>
      <c r="E319" s="36">
        <v>451.69999999999982</v>
      </c>
      <c r="F319" s="36">
        <v>447.69999999999987</v>
      </c>
      <c r="G319" s="36">
        <v>441.24999999999977</v>
      </c>
      <c r="H319" s="36">
        <v>462.14999999999986</v>
      </c>
      <c r="I319" s="36">
        <v>468.6</v>
      </c>
      <c r="J319" s="36">
        <v>472.59999999999991</v>
      </c>
      <c r="K319" s="31">
        <v>464.6</v>
      </c>
      <c r="L319" s="31">
        <v>454.15</v>
      </c>
      <c r="M319" s="31">
        <v>0.79159999999999997</v>
      </c>
      <c r="N319" s="1"/>
      <c r="O319" s="1"/>
    </row>
    <row r="320" spans="1:15" ht="12.75" customHeight="1">
      <c r="A320" s="33">
        <v>310</v>
      </c>
      <c r="B320" s="53" t="s">
        <v>431</v>
      </c>
      <c r="C320" s="31">
        <v>601.79999999999995</v>
      </c>
      <c r="D320" s="36">
        <v>601.0333333333333</v>
      </c>
      <c r="E320" s="36">
        <v>594.11666666666656</v>
      </c>
      <c r="F320" s="36">
        <v>586.43333333333328</v>
      </c>
      <c r="G320" s="36">
        <v>579.51666666666654</v>
      </c>
      <c r="H320" s="36">
        <v>608.71666666666658</v>
      </c>
      <c r="I320" s="36">
        <v>615.63333333333333</v>
      </c>
      <c r="J320" s="36">
        <v>623.31666666666661</v>
      </c>
      <c r="K320" s="31">
        <v>607.95000000000005</v>
      </c>
      <c r="L320" s="31">
        <v>593.35</v>
      </c>
      <c r="M320" s="31">
        <v>1.6407700000000001</v>
      </c>
      <c r="N320" s="1"/>
      <c r="O320" s="1"/>
    </row>
    <row r="321" spans="1:15" ht="12.75" customHeight="1">
      <c r="A321" s="33">
        <v>311</v>
      </c>
      <c r="B321" s="53" t="s">
        <v>169</v>
      </c>
      <c r="C321" s="31">
        <v>206.22</v>
      </c>
      <c r="D321" s="36">
        <v>207.77333333333331</v>
      </c>
      <c r="E321" s="36">
        <v>203.34666666666664</v>
      </c>
      <c r="F321" s="36">
        <v>200.47333333333333</v>
      </c>
      <c r="G321" s="36">
        <v>196.04666666666665</v>
      </c>
      <c r="H321" s="36">
        <v>210.64666666666662</v>
      </c>
      <c r="I321" s="36">
        <v>215.0733333333333</v>
      </c>
      <c r="J321" s="36">
        <v>217.9466666666666</v>
      </c>
      <c r="K321" s="31">
        <v>212.2</v>
      </c>
      <c r="L321" s="31">
        <v>204.9</v>
      </c>
      <c r="M321" s="31">
        <v>72.164810000000003</v>
      </c>
      <c r="N321" s="1"/>
      <c r="O321" s="1"/>
    </row>
    <row r="322" spans="1:15" ht="12.75" customHeight="1">
      <c r="A322" s="33">
        <v>312</v>
      </c>
      <c r="B322" s="53" t="s">
        <v>432</v>
      </c>
      <c r="C322" s="31">
        <v>214.39</v>
      </c>
      <c r="D322" s="36">
        <v>216.11666666666667</v>
      </c>
      <c r="E322" s="36">
        <v>212.25333333333336</v>
      </c>
      <c r="F322" s="36">
        <v>210.11666666666667</v>
      </c>
      <c r="G322" s="36">
        <v>206.25333333333336</v>
      </c>
      <c r="H322" s="36">
        <v>218.25333333333336</v>
      </c>
      <c r="I322" s="36">
        <v>222.1166666666667</v>
      </c>
      <c r="J322" s="36">
        <v>224.25333333333336</v>
      </c>
      <c r="K322" s="31">
        <v>219.98</v>
      </c>
      <c r="L322" s="31">
        <v>213.98</v>
      </c>
      <c r="M322" s="31">
        <v>19.103549999999998</v>
      </c>
      <c r="N322" s="1"/>
      <c r="O322" s="1"/>
    </row>
    <row r="323" spans="1:15" ht="12.75" customHeight="1">
      <c r="A323" s="33">
        <v>313</v>
      </c>
      <c r="B323" s="53" t="s">
        <v>804</v>
      </c>
      <c r="C323" s="31">
        <v>2129.1</v>
      </c>
      <c r="D323" s="36">
        <v>2140.3333333333335</v>
      </c>
      <c r="E323" s="36">
        <v>2111.7666666666669</v>
      </c>
      <c r="F323" s="36">
        <v>2094.4333333333334</v>
      </c>
      <c r="G323" s="36">
        <v>2065.8666666666668</v>
      </c>
      <c r="H323" s="36">
        <v>2157.666666666667</v>
      </c>
      <c r="I323" s="36">
        <v>2186.2333333333336</v>
      </c>
      <c r="J323" s="36">
        <v>2203.5666666666671</v>
      </c>
      <c r="K323" s="31">
        <v>2168.9</v>
      </c>
      <c r="L323" s="31">
        <v>2123</v>
      </c>
      <c r="M323" s="31">
        <v>3.1050800000000001</v>
      </c>
      <c r="N323" s="1"/>
      <c r="O323" s="1"/>
    </row>
    <row r="324" spans="1:15" ht="12.75" customHeight="1">
      <c r="A324" s="33">
        <v>314</v>
      </c>
      <c r="B324" s="53" t="s">
        <v>170</v>
      </c>
      <c r="C324" s="31">
        <v>603.15</v>
      </c>
      <c r="D324" s="36">
        <v>608.55000000000007</v>
      </c>
      <c r="E324" s="36">
        <v>595.60000000000014</v>
      </c>
      <c r="F324" s="36">
        <v>588.05000000000007</v>
      </c>
      <c r="G324" s="36">
        <v>575.10000000000014</v>
      </c>
      <c r="H324" s="36">
        <v>616.10000000000014</v>
      </c>
      <c r="I324" s="36">
        <v>629.05000000000018</v>
      </c>
      <c r="J324" s="36">
        <v>636.60000000000014</v>
      </c>
      <c r="K324" s="31">
        <v>621.5</v>
      </c>
      <c r="L324" s="31">
        <v>601</v>
      </c>
      <c r="M324" s="31">
        <v>29.68214</v>
      </c>
      <c r="N324" s="1"/>
      <c r="O324" s="1"/>
    </row>
    <row r="325" spans="1:15" ht="12.75" customHeight="1">
      <c r="A325" s="33">
        <v>315</v>
      </c>
      <c r="B325" s="53" t="s">
        <v>171</v>
      </c>
      <c r="C325" s="31">
        <v>12042.6</v>
      </c>
      <c r="D325" s="36">
        <v>12062.516666666668</v>
      </c>
      <c r="E325" s="36">
        <v>11975.083333333336</v>
      </c>
      <c r="F325" s="36">
        <v>11907.566666666668</v>
      </c>
      <c r="G325" s="36">
        <v>11820.133333333335</v>
      </c>
      <c r="H325" s="36">
        <v>12130.033333333336</v>
      </c>
      <c r="I325" s="36">
        <v>12217.466666666667</v>
      </c>
      <c r="J325" s="36">
        <v>12284.983333333337</v>
      </c>
      <c r="K325" s="31">
        <v>12149.95</v>
      </c>
      <c r="L325" s="31">
        <v>11995</v>
      </c>
      <c r="M325" s="31">
        <v>6.87181</v>
      </c>
      <c r="N325" s="1"/>
      <c r="O325" s="1"/>
    </row>
    <row r="326" spans="1:15" ht="12.75" customHeight="1">
      <c r="A326" s="33">
        <v>316</v>
      </c>
      <c r="B326" s="53" t="s">
        <v>433</v>
      </c>
      <c r="C326" s="31">
        <v>2757.05</v>
      </c>
      <c r="D326" s="36">
        <v>2777.0499999999997</v>
      </c>
      <c r="E326" s="36">
        <v>2719.3999999999996</v>
      </c>
      <c r="F326" s="36">
        <v>2681.75</v>
      </c>
      <c r="G326" s="36">
        <v>2624.1</v>
      </c>
      <c r="H326" s="36">
        <v>2814.6999999999994</v>
      </c>
      <c r="I326" s="36">
        <v>2872.35</v>
      </c>
      <c r="J326" s="36">
        <v>2909.9999999999991</v>
      </c>
      <c r="K326" s="31">
        <v>2834.7</v>
      </c>
      <c r="L326" s="31">
        <v>2739.4</v>
      </c>
      <c r="M326" s="31">
        <v>0.55881000000000003</v>
      </c>
      <c r="N326" s="1"/>
      <c r="O326" s="1"/>
    </row>
    <row r="327" spans="1:15" ht="12.75" customHeight="1">
      <c r="A327" s="33">
        <v>317</v>
      </c>
      <c r="B327" s="53" t="s">
        <v>175</v>
      </c>
      <c r="C327" s="31">
        <v>980.4</v>
      </c>
      <c r="D327" s="36">
        <v>981.91666666666663</v>
      </c>
      <c r="E327" s="36">
        <v>966.18333333333328</v>
      </c>
      <c r="F327" s="36">
        <v>951.9666666666667</v>
      </c>
      <c r="G327" s="36">
        <v>936.23333333333335</v>
      </c>
      <c r="H327" s="36">
        <v>996.13333333333321</v>
      </c>
      <c r="I327" s="36">
        <v>1011.8666666666666</v>
      </c>
      <c r="J327" s="36">
        <v>1026.083333333333</v>
      </c>
      <c r="K327" s="31">
        <v>997.65</v>
      </c>
      <c r="L327" s="31">
        <v>967.7</v>
      </c>
      <c r="M327" s="31">
        <v>10.0632</v>
      </c>
      <c r="N327" s="1"/>
      <c r="O327" s="1"/>
    </row>
    <row r="328" spans="1:15" ht="12.75" customHeight="1">
      <c r="A328" s="33">
        <v>318</v>
      </c>
      <c r="B328" s="53" t="s">
        <v>281</v>
      </c>
      <c r="C328" s="31">
        <v>913.1</v>
      </c>
      <c r="D328" s="36">
        <v>924.9666666666667</v>
      </c>
      <c r="E328" s="36">
        <v>892.13333333333344</v>
      </c>
      <c r="F328" s="36">
        <v>871.16666666666674</v>
      </c>
      <c r="G328" s="36">
        <v>838.33333333333348</v>
      </c>
      <c r="H328" s="36">
        <v>945.93333333333339</v>
      </c>
      <c r="I328" s="36">
        <v>978.76666666666665</v>
      </c>
      <c r="J328" s="36">
        <v>999.73333333333335</v>
      </c>
      <c r="K328" s="31">
        <v>957.8</v>
      </c>
      <c r="L328" s="31">
        <v>904</v>
      </c>
      <c r="M328" s="31">
        <v>42.476480000000002</v>
      </c>
      <c r="N328" s="1"/>
      <c r="O328" s="1"/>
    </row>
    <row r="329" spans="1:15" ht="12.75" customHeight="1">
      <c r="A329" s="33">
        <v>319</v>
      </c>
      <c r="B329" s="53" t="s">
        <v>434</v>
      </c>
      <c r="C329" s="31">
        <v>4329.55</v>
      </c>
      <c r="D329" s="36">
        <v>4370.8166666666666</v>
      </c>
      <c r="E329" s="36">
        <v>4248.7333333333336</v>
      </c>
      <c r="F329" s="36">
        <v>4167.916666666667</v>
      </c>
      <c r="G329" s="36">
        <v>4045.8333333333339</v>
      </c>
      <c r="H329" s="36">
        <v>4451.6333333333332</v>
      </c>
      <c r="I329" s="36">
        <v>4573.7166666666672</v>
      </c>
      <c r="J329" s="36">
        <v>4654.5333333333328</v>
      </c>
      <c r="K329" s="31">
        <v>4492.8999999999996</v>
      </c>
      <c r="L329" s="31">
        <v>4290</v>
      </c>
      <c r="M329" s="31">
        <v>31.895019999999999</v>
      </c>
      <c r="N329" s="1"/>
      <c r="O329" s="1"/>
    </row>
    <row r="330" spans="1:15" ht="12.75" customHeight="1">
      <c r="A330" s="33">
        <v>320</v>
      </c>
      <c r="B330" s="53" t="s">
        <v>435</v>
      </c>
      <c r="C330" s="31">
        <v>689.7</v>
      </c>
      <c r="D330" s="36">
        <v>688.80000000000007</v>
      </c>
      <c r="E330" s="36">
        <v>683.60000000000014</v>
      </c>
      <c r="F330" s="36">
        <v>677.50000000000011</v>
      </c>
      <c r="G330" s="36">
        <v>672.30000000000018</v>
      </c>
      <c r="H330" s="36">
        <v>694.90000000000009</v>
      </c>
      <c r="I330" s="36">
        <v>700.10000000000014</v>
      </c>
      <c r="J330" s="36">
        <v>706.2</v>
      </c>
      <c r="K330" s="31">
        <v>694</v>
      </c>
      <c r="L330" s="31">
        <v>682.7</v>
      </c>
      <c r="M330" s="31">
        <v>0.63177000000000005</v>
      </c>
      <c r="N330" s="1"/>
      <c r="O330" s="1"/>
    </row>
    <row r="331" spans="1:15" ht="12.75" customHeight="1">
      <c r="A331" s="33">
        <v>321</v>
      </c>
      <c r="B331" s="53" t="s">
        <v>436</v>
      </c>
      <c r="C331" s="31">
        <v>1238.8499999999999</v>
      </c>
      <c r="D331" s="36">
        <v>1237.25</v>
      </c>
      <c r="E331" s="36">
        <v>1224.5</v>
      </c>
      <c r="F331" s="36">
        <v>1210.1500000000001</v>
      </c>
      <c r="G331" s="36">
        <v>1197.4000000000001</v>
      </c>
      <c r="H331" s="36">
        <v>1251.5999999999999</v>
      </c>
      <c r="I331" s="36">
        <v>1264.3499999999999</v>
      </c>
      <c r="J331" s="36">
        <v>1278.6999999999998</v>
      </c>
      <c r="K331" s="31">
        <v>1250</v>
      </c>
      <c r="L331" s="31">
        <v>1222.9000000000001</v>
      </c>
      <c r="M331" s="31">
        <v>0.44175999999999999</v>
      </c>
      <c r="N331" s="1"/>
      <c r="O331" s="1"/>
    </row>
    <row r="332" spans="1:15" ht="12.75" customHeight="1">
      <c r="A332" s="33">
        <v>322</v>
      </c>
      <c r="B332" s="53" t="s">
        <v>174</v>
      </c>
      <c r="C332" s="31">
        <v>2013.25</v>
      </c>
      <c r="D332" s="36">
        <v>2032.75</v>
      </c>
      <c r="E332" s="36">
        <v>1985.5</v>
      </c>
      <c r="F332" s="36">
        <v>1957.75</v>
      </c>
      <c r="G332" s="36">
        <v>1910.5</v>
      </c>
      <c r="H332" s="36">
        <v>2060.5</v>
      </c>
      <c r="I332" s="36">
        <v>2107.75</v>
      </c>
      <c r="J332" s="36">
        <v>2135.5</v>
      </c>
      <c r="K332" s="31">
        <v>2080</v>
      </c>
      <c r="L332" s="31">
        <v>2005</v>
      </c>
      <c r="M332" s="31">
        <v>2.6276700000000002</v>
      </c>
      <c r="N332" s="1"/>
      <c r="O332" s="1"/>
    </row>
    <row r="333" spans="1:15" ht="12.75" customHeight="1">
      <c r="A333" s="33">
        <v>323</v>
      </c>
      <c r="B333" s="53" t="s">
        <v>803</v>
      </c>
      <c r="C333" s="31">
        <v>499.95</v>
      </c>
      <c r="D333" s="36">
        <v>501.65000000000003</v>
      </c>
      <c r="E333" s="36">
        <v>493.30000000000007</v>
      </c>
      <c r="F333" s="36">
        <v>486.65000000000003</v>
      </c>
      <c r="G333" s="36">
        <v>478.30000000000007</v>
      </c>
      <c r="H333" s="36">
        <v>508.30000000000007</v>
      </c>
      <c r="I333" s="36">
        <v>516.65000000000009</v>
      </c>
      <c r="J333" s="36">
        <v>523.30000000000007</v>
      </c>
      <c r="K333" s="31">
        <v>510</v>
      </c>
      <c r="L333" s="31">
        <v>495</v>
      </c>
      <c r="M333" s="31">
        <v>8.1313099999999991</v>
      </c>
      <c r="N333" s="1"/>
      <c r="O333" s="1"/>
    </row>
    <row r="334" spans="1:15" ht="12.75" customHeight="1">
      <c r="A334" s="33">
        <v>324</v>
      </c>
      <c r="B334" s="53" t="s">
        <v>282</v>
      </c>
      <c r="C334" s="31">
        <v>72.89</v>
      </c>
      <c r="D334" s="36">
        <v>73.376666666666665</v>
      </c>
      <c r="E334" s="36">
        <v>72.11333333333333</v>
      </c>
      <c r="F334" s="36">
        <v>71.336666666666659</v>
      </c>
      <c r="G334" s="36">
        <v>70.073333333333323</v>
      </c>
      <c r="H334" s="36">
        <v>74.153333333333336</v>
      </c>
      <c r="I334" s="36">
        <v>75.416666666666657</v>
      </c>
      <c r="J334" s="36">
        <v>76.193333333333342</v>
      </c>
      <c r="K334" s="31">
        <v>74.64</v>
      </c>
      <c r="L334" s="31">
        <v>72.599999999999994</v>
      </c>
      <c r="M334" s="31">
        <v>89.547709999999995</v>
      </c>
      <c r="N334" s="1"/>
      <c r="O334" s="1"/>
    </row>
    <row r="335" spans="1:15" ht="12.75" customHeight="1">
      <c r="A335" s="33">
        <v>325</v>
      </c>
      <c r="B335" s="53" t="s">
        <v>437</v>
      </c>
      <c r="C335" s="31">
        <v>566.54999999999995</v>
      </c>
      <c r="D335" s="36">
        <v>572.51666666666665</v>
      </c>
      <c r="E335" s="36">
        <v>558.0333333333333</v>
      </c>
      <c r="F335" s="36">
        <v>549.51666666666665</v>
      </c>
      <c r="G335" s="36">
        <v>535.0333333333333</v>
      </c>
      <c r="H335" s="36">
        <v>581.0333333333333</v>
      </c>
      <c r="I335" s="36">
        <v>595.51666666666665</v>
      </c>
      <c r="J335" s="36">
        <v>604.0333333333333</v>
      </c>
      <c r="K335" s="31">
        <v>587</v>
      </c>
      <c r="L335" s="31">
        <v>564</v>
      </c>
      <c r="M335" s="31">
        <v>17.51718</v>
      </c>
      <c r="N335" s="1"/>
      <c r="O335" s="1"/>
    </row>
    <row r="336" spans="1:15" ht="12.75" customHeight="1">
      <c r="A336" s="33">
        <v>326</v>
      </c>
      <c r="B336" s="53" t="s">
        <v>178</v>
      </c>
      <c r="C336" s="31">
        <v>2506.15</v>
      </c>
      <c r="D336" s="36">
        <v>2525.7333333333331</v>
      </c>
      <c r="E336" s="36">
        <v>2477.4666666666662</v>
      </c>
      <c r="F336" s="36">
        <v>2448.7833333333333</v>
      </c>
      <c r="G336" s="36">
        <v>2400.5166666666664</v>
      </c>
      <c r="H336" s="36">
        <v>2554.4166666666661</v>
      </c>
      <c r="I336" s="36">
        <v>2602.6833333333334</v>
      </c>
      <c r="J336" s="36">
        <v>2631.3666666666659</v>
      </c>
      <c r="K336" s="31">
        <v>2574</v>
      </c>
      <c r="L336" s="31">
        <v>2497.0500000000002</v>
      </c>
      <c r="M336" s="31">
        <v>13.066979999999999</v>
      </c>
      <c r="N336" s="1"/>
      <c r="O336" s="1"/>
    </row>
    <row r="337" spans="1:15" ht="12.75" customHeight="1">
      <c r="A337" s="33">
        <v>327</v>
      </c>
      <c r="B337" s="53" t="s">
        <v>173</v>
      </c>
      <c r="C337" s="31">
        <v>3874.85</v>
      </c>
      <c r="D337" s="36">
        <v>3864.8833333333332</v>
      </c>
      <c r="E337" s="36">
        <v>3818.9666666666662</v>
      </c>
      <c r="F337" s="36">
        <v>3763.083333333333</v>
      </c>
      <c r="G337" s="36">
        <v>3717.1666666666661</v>
      </c>
      <c r="H337" s="36">
        <v>3920.7666666666664</v>
      </c>
      <c r="I337" s="36">
        <v>3966.6833333333334</v>
      </c>
      <c r="J337" s="36">
        <v>4022.5666666666666</v>
      </c>
      <c r="K337" s="31">
        <v>3910.8</v>
      </c>
      <c r="L337" s="31">
        <v>3809</v>
      </c>
      <c r="M337" s="31">
        <v>4.6634399999999996</v>
      </c>
      <c r="N337" s="1"/>
      <c r="O337" s="1"/>
    </row>
    <row r="338" spans="1:15" ht="12.75" customHeight="1">
      <c r="A338" s="33">
        <v>328</v>
      </c>
      <c r="B338" s="53" t="s">
        <v>180</v>
      </c>
      <c r="C338" s="31">
        <v>1797</v>
      </c>
      <c r="D338" s="36">
        <v>1786.3166666666666</v>
      </c>
      <c r="E338" s="36">
        <v>1766.6833333333332</v>
      </c>
      <c r="F338" s="36">
        <v>1736.3666666666666</v>
      </c>
      <c r="G338" s="36">
        <v>1716.7333333333331</v>
      </c>
      <c r="H338" s="36">
        <v>1816.6333333333332</v>
      </c>
      <c r="I338" s="36">
        <v>1836.2666666666664</v>
      </c>
      <c r="J338" s="36">
        <v>1866.5833333333333</v>
      </c>
      <c r="K338" s="31">
        <v>1805.95</v>
      </c>
      <c r="L338" s="31">
        <v>1756</v>
      </c>
      <c r="M338" s="31">
        <v>6.7698099999999997</v>
      </c>
      <c r="N338" s="1"/>
      <c r="O338" s="1"/>
    </row>
    <row r="339" spans="1:15" ht="12.75" customHeight="1">
      <c r="A339" s="33">
        <v>329</v>
      </c>
      <c r="B339" s="53" t="s">
        <v>438</v>
      </c>
      <c r="C339" s="31">
        <v>1191.95</v>
      </c>
      <c r="D339" s="36">
        <v>1196.8833333333334</v>
      </c>
      <c r="E339" s="36">
        <v>1181.3166666666668</v>
      </c>
      <c r="F339" s="36">
        <v>1170.6833333333334</v>
      </c>
      <c r="G339" s="36">
        <v>1155.1166666666668</v>
      </c>
      <c r="H339" s="36">
        <v>1207.5166666666669</v>
      </c>
      <c r="I339" s="36">
        <v>1223.0833333333335</v>
      </c>
      <c r="J339" s="36">
        <v>1233.7166666666669</v>
      </c>
      <c r="K339" s="31">
        <v>1212.45</v>
      </c>
      <c r="L339" s="31">
        <v>1186.25</v>
      </c>
      <c r="M339" s="31">
        <v>4.6204999999999998</v>
      </c>
      <c r="N339" s="1"/>
      <c r="O339" s="1"/>
    </row>
    <row r="340" spans="1:15" ht="12.75" customHeight="1">
      <c r="A340" s="33">
        <v>330</v>
      </c>
      <c r="B340" s="53" t="s">
        <v>439</v>
      </c>
      <c r="C340" s="31">
        <v>162.28</v>
      </c>
      <c r="D340" s="36">
        <v>160.6</v>
      </c>
      <c r="E340" s="36">
        <v>158</v>
      </c>
      <c r="F340" s="36">
        <v>153.72</v>
      </c>
      <c r="G340" s="36">
        <v>151.12</v>
      </c>
      <c r="H340" s="36">
        <v>164.88</v>
      </c>
      <c r="I340" s="36">
        <v>167.47999999999996</v>
      </c>
      <c r="J340" s="36">
        <v>171.76</v>
      </c>
      <c r="K340" s="31">
        <v>163.19999999999999</v>
      </c>
      <c r="L340" s="31">
        <v>156.32</v>
      </c>
      <c r="M340" s="31">
        <v>278.48430999999999</v>
      </c>
      <c r="N340" s="1"/>
      <c r="O340" s="1"/>
    </row>
    <row r="341" spans="1:15" ht="12.75" customHeight="1">
      <c r="A341" s="33">
        <v>331</v>
      </c>
      <c r="B341" s="53" t="s">
        <v>440</v>
      </c>
      <c r="C341" s="31">
        <v>332.3</v>
      </c>
      <c r="D341" s="36">
        <v>329.98333333333329</v>
      </c>
      <c r="E341" s="36">
        <v>324.96666666666658</v>
      </c>
      <c r="F341" s="36">
        <v>317.63333333333327</v>
      </c>
      <c r="G341" s="36">
        <v>312.61666666666656</v>
      </c>
      <c r="H341" s="36">
        <v>337.31666666666661</v>
      </c>
      <c r="I341" s="36">
        <v>342.33333333333337</v>
      </c>
      <c r="J341" s="36">
        <v>349.66666666666663</v>
      </c>
      <c r="K341" s="31">
        <v>335</v>
      </c>
      <c r="L341" s="31">
        <v>322.64999999999998</v>
      </c>
      <c r="M341" s="31">
        <v>142.80634000000001</v>
      </c>
      <c r="N341" s="1"/>
      <c r="O341" s="1"/>
    </row>
    <row r="342" spans="1:15" ht="12.75" customHeight="1">
      <c r="A342" s="33">
        <v>332</v>
      </c>
      <c r="B342" s="53" t="s">
        <v>441</v>
      </c>
      <c r="C342" s="31">
        <v>99</v>
      </c>
      <c r="D342" s="36">
        <v>99.463333333333324</v>
      </c>
      <c r="E342" s="36">
        <v>98.246666666666641</v>
      </c>
      <c r="F342" s="36">
        <v>97.493333333333311</v>
      </c>
      <c r="G342" s="36">
        <v>96.276666666666628</v>
      </c>
      <c r="H342" s="36">
        <v>100.21666666666665</v>
      </c>
      <c r="I342" s="36">
        <v>101.43333333333332</v>
      </c>
      <c r="J342" s="36">
        <v>102.18666666666667</v>
      </c>
      <c r="K342" s="31">
        <v>100.68</v>
      </c>
      <c r="L342" s="31">
        <v>98.71</v>
      </c>
      <c r="M342" s="31">
        <v>290.96084999999999</v>
      </c>
      <c r="N342" s="1"/>
      <c r="O342" s="1"/>
    </row>
    <row r="343" spans="1:15" ht="12.75" customHeight="1">
      <c r="A343" s="33">
        <v>333</v>
      </c>
      <c r="B343" s="53" t="s">
        <v>442</v>
      </c>
      <c r="C343" s="31">
        <v>257.63</v>
      </c>
      <c r="D343" s="36">
        <v>253.59666666666666</v>
      </c>
      <c r="E343" s="36">
        <v>245.44333333333333</v>
      </c>
      <c r="F343" s="36">
        <v>233.25666666666666</v>
      </c>
      <c r="G343" s="36">
        <v>225.10333333333332</v>
      </c>
      <c r="H343" s="36">
        <v>265.7833333333333</v>
      </c>
      <c r="I343" s="36">
        <v>273.93666666666672</v>
      </c>
      <c r="J343" s="36">
        <v>286.12333333333333</v>
      </c>
      <c r="K343" s="31">
        <v>261.75</v>
      </c>
      <c r="L343" s="31">
        <v>241.41</v>
      </c>
      <c r="M343" s="31">
        <v>337.32553000000001</v>
      </c>
      <c r="N343" s="1"/>
      <c r="O343" s="1"/>
    </row>
    <row r="344" spans="1:15" ht="12.75" customHeight="1">
      <c r="A344" s="33">
        <v>334</v>
      </c>
      <c r="B344" s="53" t="s">
        <v>185</v>
      </c>
      <c r="C344" s="31">
        <v>244.35</v>
      </c>
      <c r="D344" s="36">
        <v>246.29999999999998</v>
      </c>
      <c r="E344" s="36">
        <v>240.44999999999996</v>
      </c>
      <c r="F344" s="36">
        <v>236.54999999999998</v>
      </c>
      <c r="G344" s="36">
        <v>230.69999999999996</v>
      </c>
      <c r="H344" s="36">
        <v>250.19999999999996</v>
      </c>
      <c r="I344" s="36">
        <v>256.04999999999995</v>
      </c>
      <c r="J344" s="36">
        <v>259.94999999999993</v>
      </c>
      <c r="K344" s="31">
        <v>252.15</v>
      </c>
      <c r="L344" s="31">
        <v>242.4</v>
      </c>
      <c r="M344" s="31">
        <v>239.20837</v>
      </c>
      <c r="N344" s="1"/>
      <c r="O344" s="1"/>
    </row>
    <row r="345" spans="1:15" ht="12.75" customHeight="1">
      <c r="A345" s="33">
        <v>335</v>
      </c>
      <c r="B345" s="53" t="s">
        <v>801</v>
      </c>
      <c r="C345" s="31">
        <v>57.04</v>
      </c>
      <c r="D345" s="36">
        <v>57.363333333333323</v>
      </c>
      <c r="E345" s="36">
        <v>56.476666666666645</v>
      </c>
      <c r="F345" s="36">
        <v>55.91333333333332</v>
      </c>
      <c r="G345" s="36">
        <v>55.026666666666642</v>
      </c>
      <c r="H345" s="36">
        <v>57.926666666666648</v>
      </c>
      <c r="I345" s="36">
        <v>58.813333333333318</v>
      </c>
      <c r="J345" s="36">
        <v>59.376666666666651</v>
      </c>
      <c r="K345" s="31">
        <v>58.25</v>
      </c>
      <c r="L345" s="31">
        <v>56.8</v>
      </c>
      <c r="M345" s="31">
        <v>45.298909999999999</v>
      </c>
      <c r="N345" s="1"/>
      <c r="O345" s="1"/>
    </row>
    <row r="346" spans="1:15" ht="12.75" customHeight="1">
      <c r="A346" s="33">
        <v>336</v>
      </c>
      <c r="B346" s="53" t="s">
        <v>187</v>
      </c>
      <c r="C346" s="31">
        <v>370.4</v>
      </c>
      <c r="D346" s="36">
        <v>369.38333333333338</v>
      </c>
      <c r="E346" s="36">
        <v>366.16666666666674</v>
      </c>
      <c r="F346" s="36">
        <v>361.93333333333334</v>
      </c>
      <c r="G346" s="36">
        <v>358.7166666666667</v>
      </c>
      <c r="H346" s="36">
        <v>373.61666666666679</v>
      </c>
      <c r="I346" s="36">
        <v>376.83333333333337</v>
      </c>
      <c r="J346" s="36">
        <v>381.06666666666683</v>
      </c>
      <c r="K346" s="31">
        <v>372.6</v>
      </c>
      <c r="L346" s="31">
        <v>365.15</v>
      </c>
      <c r="M346" s="31">
        <v>137.0283</v>
      </c>
      <c r="N346" s="1"/>
      <c r="O346" s="1"/>
    </row>
    <row r="347" spans="1:15" ht="12.75" customHeight="1">
      <c r="A347" s="33">
        <v>337</v>
      </c>
      <c r="B347" s="53" t="s">
        <v>444</v>
      </c>
      <c r="C347" s="31">
        <v>1222.7</v>
      </c>
      <c r="D347" s="36">
        <v>1220.6499999999999</v>
      </c>
      <c r="E347" s="36">
        <v>1211.2999999999997</v>
      </c>
      <c r="F347" s="36">
        <v>1199.8999999999999</v>
      </c>
      <c r="G347" s="36">
        <v>1190.5499999999997</v>
      </c>
      <c r="H347" s="36">
        <v>1232.0499999999997</v>
      </c>
      <c r="I347" s="36">
        <v>1241.3999999999996</v>
      </c>
      <c r="J347" s="36">
        <v>1252.7999999999997</v>
      </c>
      <c r="K347" s="31">
        <v>1230</v>
      </c>
      <c r="L347" s="31">
        <v>1209.25</v>
      </c>
      <c r="M347" s="31">
        <v>13.27745</v>
      </c>
      <c r="N347" s="1"/>
      <c r="O347" s="1"/>
    </row>
    <row r="348" spans="1:15" ht="12.75" customHeight="1">
      <c r="A348" s="33">
        <v>338</v>
      </c>
      <c r="B348" s="53" t="s">
        <v>181</v>
      </c>
      <c r="C348" s="31">
        <v>192.73</v>
      </c>
      <c r="D348" s="36">
        <v>192.48333333333335</v>
      </c>
      <c r="E348" s="36">
        <v>189.4666666666667</v>
      </c>
      <c r="F348" s="36">
        <v>186.20333333333335</v>
      </c>
      <c r="G348" s="36">
        <v>183.1866666666667</v>
      </c>
      <c r="H348" s="36">
        <v>195.7466666666667</v>
      </c>
      <c r="I348" s="36">
        <v>198.76333333333335</v>
      </c>
      <c r="J348" s="36">
        <v>202.0266666666667</v>
      </c>
      <c r="K348" s="31">
        <v>195.5</v>
      </c>
      <c r="L348" s="31">
        <v>189.22</v>
      </c>
      <c r="M348" s="31">
        <v>138.57919000000001</v>
      </c>
      <c r="N348" s="1"/>
      <c r="O348" s="1"/>
    </row>
    <row r="349" spans="1:15" ht="12.75" customHeight="1">
      <c r="A349" s="33">
        <v>339</v>
      </c>
      <c r="B349" s="53" t="s">
        <v>183</v>
      </c>
      <c r="C349" s="31">
        <v>3604.6</v>
      </c>
      <c r="D349" s="36">
        <v>3631.8666666666668</v>
      </c>
      <c r="E349" s="36">
        <v>3568.7333333333336</v>
      </c>
      <c r="F349" s="36">
        <v>3532.8666666666668</v>
      </c>
      <c r="G349" s="36">
        <v>3469.7333333333336</v>
      </c>
      <c r="H349" s="36">
        <v>3667.7333333333336</v>
      </c>
      <c r="I349" s="36">
        <v>3730.8666666666668</v>
      </c>
      <c r="J349" s="36">
        <v>3766.7333333333336</v>
      </c>
      <c r="K349" s="31">
        <v>3695</v>
      </c>
      <c r="L349" s="31">
        <v>3596</v>
      </c>
      <c r="M349" s="31">
        <v>4.1490400000000003</v>
      </c>
      <c r="N349" s="1"/>
      <c r="O349" s="1"/>
    </row>
    <row r="350" spans="1:15" ht="12.75" customHeight="1">
      <c r="A350" s="33">
        <v>340</v>
      </c>
      <c r="B350" s="53" t="s">
        <v>184</v>
      </c>
      <c r="C350" s="31">
        <v>2544.4499999999998</v>
      </c>
      <c r="D350" s="36">
        <v>2555.2000000000003</v>
      </c>
      <c r="E350" s="36">
        <v>2522.4000000000005</v>
      </c>
      <c r="F350" s="36">
        <v>2500.3500000000004</v>
      </c>
      <c r="G350" s="36">
        <v>2467.5500000000006</v>
      </c>
      <c r="H350" s="36">
        <v>2577.2500000000005</v>
      </c>
      <c r="I350" s="36">
        <v>2610.0500000000006</v>
      </c>
      <c r="J350" s="36">
        <v>2632.1000000000004</v>
      </c>
      <c r="K350" s="31">
        <v>2588</v>
      </c>
      <c r="L350" s="31">
        <v>2533.15</v>
      </c>
      <c r="M350" s="31">
        <v>5.8109999999999999</v>
      </c>
      <c r="N350" s="1"/>
      <c r="O350" s="1"/>
    </row>
    <row r="351" spans="1:15" ht="12.75" customHeight="1">
      <c r="A351" s="33">
        <v>341</v>
      </c>
      <c r="B351" s="53" t="s">
        <v>445</v>
      </c>
      <c r="C351" s="31">
        <v>87.67</v>
      </c>
      <c r="D351" s="36">
        <v>86.123333333333335</v>
      </c>
      <c r="E351" s="36">
        <v>83.846666666666664</v>
      </c>
      <c r="F351" s="36">
        <v>80.023333333333326</v>
      </c>
      <c r="G351" s="36">
        <v>77.746666666666655</v>
      </c>
      <c r="H351" s="36">
        <v>89.946666666666673</v>
      </c>
      <c r="I351" s="36">
        <v>92.223333333333343</v>
      </c>
      <c r="J351" s="36">
        <v>96.046666666666681</v>
      </c>
      <c r="K351" s="31">
        <v>88.4</v>
      </c>
      <c r="L351" s="31">
        <v>82.3</v>
      </c>
      <c r="M351" s="31">
        <v>79.04965</v>
      </c>
      <c r="N351" s="1"/>
      <c r="O351" s="1"/>
    </row>
    <row r="352" spans="1:15" ht="12.75" customHeight="1">
      <c r="A352" s="33">
        <v>342</v>
      </c>
      <c r="B352" s="53" t="s">
        <v>283</v>
      </c>
      <c r="C352" s="31">
        <v>650.75</v>
      </c>
      <c r="D352" s="36">
        <v>654.69999999999993</v>
      </c>
      <c r="E352" s="36">
        <v>640.04999999999984</v>
      </c>
      <c r="F352" s="36">
        <v>629.34999999999991</v>
      </c>
      <c r="G352" s="36">
        <v>614.69999999999982</v>
      </c>
      <c r="H352" s="36">
        <v>665.39999999999986</v>
      </c>
      <c r="I352" s="36">
        <v>680.05</v>
      </c>
      <c r="J352" s="36">
        <v>690.74999999999989</v>
      </c>
      <c r="K352" s="31">
        <v>669.35</v>
      </c>
      <c r="L352" s="31">
        <v>644</v>
      </c>
      <c r="M352" s="31">
        <v>5.3519300000000003</v>
      </c>
      <c r="N352" s="1"/>
      <c r="O352" s="1"/>
    </row>
    <row r="353" spans="1:15" ht="12.75" customHeight="1">
      <c r="A353" s="33">
        <v>343</v>
      </c>
      <c r="B353" s="53" t="s">
        <v>876</v>
      </c>
      <c r="C353" s="31">
        <v>5055.6499999999996</v>
      </c>
      <c r="D353" s="36">
        <v>5024.45</v>
      </c>
      <c r="E353" s="36">
        <v>4901.95</v>
      </c>
      <c r="F353" s="36">
        <v>4748.25</v>
      </c>
      <c r="G353" s="36">
        <v>4625.75</v>
      </c>
      <c r="H353" s="36">
        <v>5178.1499999999996</v>
      </c>
      <c r="I353" s="36">
        <v>5300.65</v>
      </c>
      <c r="J353" s="36">
        <v>5454.3499999999995</v>
      </c>
      <c r="K353" s="31">
        <v>5146.95</v>
      </c>
      <c r="L353" s="31">
        <v>4870.75</v>
      </c>
      <c r="M353" s="31">
        <v>0.84277999999999997</v>
      </c>
      <c r="N353" s="1"/>
      <c r="O353" s="1"/>
    </row>
    <row r="354" spans="1:15" ht="12.75" customHeight="1">
      <c r="A354" s="33">
        <v>344</v>
      </c>
      <c r="B354" s="53" t="s">
        <v>446</v>
      </c>
      <c r="C354" s="31">
        <v>360.85</v>
      </c>
      <c r="D354" s="36">
        <v>364.40000000000003</v>
      </c>
      <c r="E354" s="36">
        <v>356.45000000000005</v>
      </c>
      <c r="F354" s="36">
        <v>352.05</v>
      </c>
      <c r="G354" s="36">
        <v>344.1</v>
      </c>
      <c r="H354" s="36">
        <v>368.80000000000007</v>
      </c>
      <c r="I354" s="36">
        <v>376.75</v>
      </c>
      <c r="J354" s="36">
        <v>381.15000000000009</v>
      </c>
      <c r="K354" s="31">
        <v>372.35</v>
      </c>
      <c r="L354" s="31">
        <v>360</v>
      </c>
      <c r="M354" s="31">
        <v>6.2259000000000002</v>
      </c>
      <c r="N354" s="1"/>
      <c r="O354" s="1"/>
    </row>
    <row r="355" spans="1:15" ht="12.75" customHeight="1">
      <c r="A355" s="33">
        <v>345</v>
      </c>
      <c r="B355" s="53" t="s">
        <v>188</v>
      </c>
      <c r="C355" s="31">
        <v>1803.25</v>
      </c>
      <c r="D355" s="36">
        <v>1791.4666666666665</v>
      </c>
      <c r="E355" s="36">
        <v>1767.9333333333329</v>
      </c>
      <c r="F355" s="36">
        <v>1732.6166666666666</v>
      </c>
      <c r="G355" s="36">
        <v>1709.083333333333</v>
      </c>
      <c r="H355" s="36">
        <v>1826.7833333333328</v>
      </c>
      <c r="I355" s="36">
        <v>1850.3166666666662</v>
      </c>
      <c r="J355" s="36">
        <v>1885.6333333333328</v>
      </c>
      <c r="K355" s="31">
        <v>1815</v>
      </c>
      <c r="L355" s="31">
        <v>1756.15</v>
      </c>
      <c r="M355" s="31">
        <v>9.7682500000000001</v>
      </c>
      <c r="N355" s="1"/>
      <c r="O355" s="1"/>
    </row>
    <row r="356" spans="1:15" ht="12.75" customHeight="1">
      <c r="A356" s="33">
        <v>346</v>
      </c>
      <c r="B356" s="53" t="s">
        <v>190</v>
      </c>
      <c r="C356" s="31">
        <v>274.85000000000002</v>
      </c>
      <c r="D356" s="36">
        <v>275.38333333333338</v>
      </c>
      <c r="E356" s="36">
        <v>270.96666666666675</v>
      </c>
      <c r="F356" s="36">
        <v>267.08333333333337</v>
      </c>
      <c r="G356" s="36">
        <v>262.66666666666674</v>
      </c>
      <c r="H356" s="36">
        <v>279.26666666666677</v>
      </c>
      <c r="I356" s="36">
        <v>283.68333333333339</v>
      </c>
      <c r="J356" s="36">
        <v>287.56666666666678</v>
      </c>
      <c r="K356" s="31">
        <v>279.8</v>
      </c>
      <c r="L356" s="31">
        <v>271.5</v>
      </c>
      <c r="M356" s="31">
        <v>244.70518000000001</v>
      </c>
      <c r="N356" s="1"/>
      <c r="O356" s="1"/>
    </row>
    <row r="357" spans="1:15" ht="12.75" customHeight="1">
      <c r="A357" s="33">
        <v>347</v>
      </c>
      <c r="B357" s="53" t="s">
        <v>284</v>
      </c>
      <c r="C357" s="31">
        <v>485.35</v>
      </c>
      <c r="D357" s="36">
        <v>492.5</v>
      </c>
      <c r="E357" s="36">
        <v>473</v>
      </c>
      <c r="F357" s="36">
        <v>460.65</v>
      </c>
      <c r="G357" s="36">
        <v>441.15</v>
      </c>
      <c r="H357" s="36">
        <v>504.85</v>
      </c>
      <c r="I357" s="36">
        <v>524.35</v>
      </c>
      <c r="J357" s="36">
        <v>536.70000000000005</v>
      </c>
      <c r="K357" s="31">
        <v>512</v>
      </c>
      <c r="L357" s="31">
        <v>480.15</v>
      </c>
      <c r="M357" s="31">
        <v>126.58262999999999</v>
      </c>
      <c r="N357" s="1"/>
      <c r="O357" s="1"/>
    </row>
    <row r="358" spans="1:15" ht="12.75" customHeight="1">
      <c r="A358" s="33">
        <v>348</v>
      </c>
      <c r="B358" s="53" t="s">
        <v>447</v>
      </c>
      <c r="C358" s="31">
        <v>1803.75</v>
      </c>
      <c r="D358" s="36">
        <v>1825.1000000000001</v>
      </c>
      <c r="E358" s="36">
        <v>1774.7000000000003</v>
      </c>
      <c r="F358" s="36">
        <v>1745.65</v>
      </c>
      <c r="G358" s="36">
        <v>1695.2500000000002</v>
      </c>
      <c r="H358" s="36">
        <v>1854.1500000000003</v>
      </c>
      <c r="I358" s="36">
        <v>1904.5500000000004</v>
      </c>
      <c r="J358" s="36">
        <v>1933.6000000000004</v>
      </c>
      <c r="K358" s="31">
        <v>1875.5</v>
      </c>
      <c r="L358" s="31">
        <v>1796.05</v>
      </c>
      <c r="M358" s="31">
        <v>11.34831</v>
      </c>
      <c r="N358" s="1"/>
      <c r="O358" s="1"/>
    </row>
    <row r="359" spans="1:15" ht="12.75" customHeight="1">
      <c r="A359" s="33">
        <v>349</v>
      </c>
      <c r="B359" s="53" t="s">
        <v>285</v>
      </c>
      <c r="C359" s="31">
        <v>421.05</v>
      </c>
      <c r="D359" s="36">
        <v>417.7833333333333</v>
      </c>
      <c r="E359" s="36">
        <v>412.31666666666661</v>
      </c>
      <c r="F359" s="36">
        <v>403.58333333333331</v>
      </c>
      <c r="G359" s="36">
        <v>398.11666666666662</v>
      </c>
      <c r="H359" s="36">
        <v>426.51666666666659</v>
      </c>
      <c r="I359" s="36">
        <v>431.98333333333329</v>
      </c>
      <c r="J359" s="36">
        <v>440.71666666666658</v>
      </c>
      <c r="K359" s="31">
        <v>423.25</v>
      </c>
      <c r="L359" s="31">
        <v>409.05</v>
      </c>
      <c r="M359" s="31">
        <v>40.876750000000001</v>
      </c>
      <c r="N359" s="1"/>
      <c r="O359" s="1"/>
    </row>
    <row r="360" spans="1:15" ht="12.75" customHeight="1">
      <c r="A360" s="33">
        <v>350</v>
      </c>
      <c r="B360" s="53" t="s">
        <v>189</v>
      </c>
      <c r="C360" s="31">
        <v>10234.700000000001</v>
      </c>
      <c r="D360" s="36">
        <v>10219.833333333334</v>
      </c>
      <c r="E360" s="36">
        <v>10096.866666666669</v>
      </c>
      <c r="F360" s="36">
        <v>9959.0333333333347</v>
      </c>
      <c r="G360" s="36">
        <v>9836.0666666666693</v>
      </c>
      <c r="H360" s="36">
        <v>10357.666666666668</v>
      </c>
      <c r="I360" s="36">
        <v>10480.633333333331</v>
      </c>
      <c r="J360" s="36">
        <v>10618.466666666667</v>
      </c>
      <c r="K360" s="31">
        <v>10342.799999999999</v>
      </c>
      <c r="L360" s="31">
        <v>10082</v>
      </c>
      <c r="M360" s="31">
        <v>2.3656199999999998</v>
      </c>
      <c r="N360" s="1"/>
      <c r="O360" s="1"/>
    </row>
    <row r="361" spans="1:15" ht="12.75" customHeight="1">
      <c r="A361" s="33">
        <v>351</v>
      </c>
      <c r="B361" s="53" t="s">
        <v>286</v>
      </c>
      <c r="C361" s="31">
        <v>1485.65</v>
      </c>
      <c r="D361" s="36">
        <v>1487.8166666666666</v>
      </c>
      <c r="E361" s="36">
        <v>1458.8833333333332</v>
      </c>
      <c r="F361" s="36">
        <v>1432.1166666666666</v>
      </c>
      <c r="G361" s="36">
        <v>1403.1833333333332</v>
      </c>
      <c r="H361" s="36">
        <v>1514.5833333333333</v>
      </c>
      <c r="I361" s="36">
        <v>1543.5166666666667</v>
      </c>
      <c r="J361" s="36">
        <v>1570.2833333333333</v>
      </c>
      <c r="K361" s="31">
        <v>1516.75</v>
      </c>
      <c r="L361" s="31">
        <v>1461.05</v>
      </c>
      <c r="M361" s="31">
        <v>21.343910000000001</v>
      </c>
      <c r="N361" s="1"/>
      <c r="O361" s="1"/>
    </row>
    <row r="362" spans="1:15" ht="12.75" customHeight="1">
      <c r="A362" s="33">
        <v>352</v>
      </c>
      <c r="B362" s="53" t="s">
        <v>448</v>
      </c>
      <c r="C362" s="31">
        <v>255.45</v>
      </c>
      <c r="D362" s="36">
        <v>255.38333333333333</v>
      </c>
      <c r="E362" s="36">
        <v>252.06666666666666</v>
      </c>
      <c r="F362" s="36">
        <v>248.68333333333334</v>
      </c>
      <c r="G362" s="36">
        <v>245.36666666666667</v>
      </c>
      <c r="H362" s="36">
        <v>258.76666666666665</v>
      </c>
      <c r="I362" s="36">
        <v>262.08333333333326</v>
      </c>
      <c r="J362" s="36">
        <v>265.46666666666664</v>
      </c>
      <c r="K362" s="31">
        <v>258.7</v>
      </c>
      <c r="L362" s="31">
        <v>252</v>
      </c>
      <c r="M362" s="31">
        <v>14.66513</v>
      </c>
      <c r="N362" s="1"/>
      <c r="O362" s="1"/>
    </row>
    <row r="363" spans="1:15" ht="12.75" customHeight="1">
      <c r="A363" s="33">
        <v>353</v>
      </c>
      <c r="B363" s="53" t="s">
        <v>197</v>
      </c>
      <c r="C363" s="31">
        <v>3756.65</v>
      </c>
      <c r="D363" s="36">
        <v>3776.8333333333335</v>
      </c>
      <c r="E363" s="36">
        <v>3707.8166666666671</v>
      </c>
      <c r="F363" s="36">
        <v>3658.9833333333336</v>
      </c>
      <c r="G363" s="36">
        <v>3589.9666666666672</v>
      </c>
      <c r="H363" s="36">
        <v>3825.666666666667</v>
      </c>
      <c r="I363" s="36">
        <v>3894.6833333333334</v>
      </c>
      <c r="J363" s="36">
        <v>3943.5166666666669</v>
      </c>
      <c r="K363" s="31">
        <v>3845.85</v>
      </c>
      <c r="L363" s="31">
        <v>3728</v>
      </c>
      <c r="M363" s="31">
        <v>2.9340799999999998</v>
      </c>
      <c r="N363" s="1"/>
      <c r="O363" s="1"/>
    </row>
    <row r="364" spans="1:15" ht="12.75" customHeight="1">
      <c r="A364" s="33">
        <v>354</v>
      </c>
      <c r="B364" s="53" t="s">
        <v>449</v>
      </c>
      <c r="C364" s="31">
        <v>796.4</v>
      </c>
      <c r="D364" s="36">
        <v>793.95000000000016</v>
      </c>
      <c r="E364" s="36">
        <v>785.65000000000032</v>
      </c>
      <c r="F364" s="36">
        <v>774.9000000000002</v>
      </c>
      <c r="G364" s="36">
        <v>766.60000000000036</v>
      </c>
      <c r="H364" s="36">
        <v>804.70000000000027</v>
      </c>
      <c r="I364" s="36">
        <v>813.00000000000023</v>
      </c>
      <c r="J364" s="36">
        <v>823.75000000000023</v>
      </c>
      <c r="K364" s="31">
        <v>802.25</v>
      </c>
      <c r="L364" s="31">
        <v>783.2</v>
      </c>
      <c r="M364" s="31">
        <v>8.5873799999999996</v>
      </c>
      <c r="N364" s="1"/>
      <c r="O364" s="1"/>
    </row>
    <row r="365" spans="1:15" ht="12.75" customHeight="1">
      <c r="A365" s="33">
        <v>355</v>
      </c>
      <c r="B365" s="53" t="s">
        <v>450</v>
      </c>
      <c r="C365" s="31">
        <v>477.55</v>
      </c>
      <c r="D365" s="36">
        <v>478.36666666666662</v>
      </c>
      <c r="E365" s="36">
        <v>473.18333333333322</v>
      </c>
      <c r="F365" s="36">
        <v>468.81666666666661</v>
      </c>
      <c r="G365" s="36">
        <v>463.63333333333321</v>
      </c>
      <c r="H365" s="36">
        <v>482.73333333333323</v>
      </c>
      <c r="I365" s="36">
        <v>487.91666666666663</v>
      </c>
      <c r="J365" s="36">
        <v>492.28333333333325</v>
      </c>
      <c r="K365" s="31">
        <v>483.55</v>
      </c>
      <c r="L365" s="31">
        <v>474</v>
      </c>
      <c r="M365" s="31">
        <v>3.7208100000000002</v>
      </c>
      <c r="N365" s="1"/>
      <c r="O365" s="1"/>
    </row>
    <row r="366" spans="1:15" ht="12.75" customHeight="1">
      <c r="A366" s="33">
        <v>356</v>
      </c>
      <c r="B366" s="53" t="s">
        <v>202</v>
      </c>
      <c r="C366" s="31">
        <v>1470.25</v>
      </c>
      <c r="D366" s="36">
        <v>1478.7833333333335</v>
      </c>
      <c r="E366" s="36">
        <v>1452.4666666666672</v>
      </c>
      <c r="F366" s="36">
        <v>1434.6833333333336</v>
      </c>
      <c r="G366" s="36">
        <v>1408.3666666666672</v>
      </c>
      <c r="H366" s="36">
        <v>1496.5666666666671</v>
      </c>
      <c r="I366" s="36">
        <v>1522.8833333333332</v>
      </c>
      <c r="J366" s="36">
        <v>1540.666666666667</v>
      </c>
      <c r="K366" s="31">
        <v>1505.1</v>
      </c>
      <c r="L366" s="31">
        <v>1461</v>
      </c>
      <c r="M366" s="31">
        <v>8.8869399999999992</v>
      </c>
      <c r="N366" s="1"/>
      <c r="O366" s="1"/>
    </row>
    <row r="367" spans="1:15" ht="12.75" customHeight="1">
      <c r="A367" s="33">
        <v>357</v>
      </c>
      <c r="B367" s="53" t="s">
        <v>191</v>
      </c>
      <c r="C367" s="31">
        <v>38815.449999999997</v>
      </c>
      <c r="D367" s="36">
        <v>39040.799999999996</v>
      </c>
      <c r="E367" s="36">
        <v>38475.649999999994</v>
      </c>
      <c r="F367" s="36">
        <v>38135.85</v>
      </c>
      <c r="G367" s="36">
        <v>37570.699999999997</v>
      </c>
      <c r="H367" s="36">
        <v>39380.599999999991</v>
      </c>
      <c r="I367" s="36">
        <v>39945.75</v>
      </c>
      <c r="J367" s="36">
        <v>40285.549999999988</v>
      </c>
      <c r="K367" s="31">
        <v>39605.949999999997</v>
      </c>
      <c r="L367" s="31">
        <v>38701</v>
      </c>
      <c r="M367" s="31">
        <v>0.14105999999999999</v>
      </c>
      <c r="N367" s="1"/>
      <c r="O367" s="1"/>
    </row>
    <row r="368" spans="1:15" ht="12.75" customHeight="1">
      <c r="A368" s="33">
        <v>358</v>
      </c>
      <c r="B368" s="53" t="s">
        <v>287</v>
      </c>
      <c r="C368" s="31">
        <v>1660.95</v>
      </c>
      <c r="D368" s="36">
        <v>1683.7833333333335</v>
      </c>
      <c r="E368" s="36">
        <v>1603.166666666667</v>
      </c>
      <c r="F368" s="36">
        <v>1545.3833333333334</v>
      </c>
      <c r="G368" s="36">
        <v>1464.7666666666669</v>
      </c>
      <c r="H368" s="36">
        <v>1741.5666666666671</v>
      </c>
      <c r="I368" s="36">
        <v>1822.1833333333334</v>
      </c>
      <c r="J368" s="36">
        <v>1879.9666666666672</v>
      </c>
      <c r="K368" s="31">
        <v>1764.4</v>
      </c>
      <c r="L368" s="31">
        <v>1626</v>
      </c>
      <c r="M368" s="31">
        <v>49.580280000000002</v>
      </c>
      <c r="N368" s="1"/>
      <c r="O368" s="1"/>
    </row>
    <row r="369" spans="1:15" ht="12.75" customHeight="1">
      <c r="A369" s="33">
        <v>359</v>
      </c>
      <c r="B369" s="53" t="s">
        <v>193</v>
      </c>
      <c r="C369" s="31">
        <v>4501.75</v>
      </c>
      <c r="D369" s="36">
        <v>4492.916666666667</v>
      </c>
      <c r="E369" s="36">
        <v>4431.8333333333339</v>
      </c>
      <c r="F369" s="36">
        <v>4361.916666666667</v>
      </c>
      <c r="G369" s="36">
        <v>4300.8333333333339</v>
      </c>
      <c r="H369" s="36">
        <v>4562.8333333333339</v>
      </c>
      <c r="I369" s="36">
        <v>4623.9166666666679</v>
      </c>
      <c r="J369" s="36">
        <v>4693.8333333333339</v>
      </c>
      <c r="K369" s="31">
        <v>4554</v>
      </c>
      <c r="L369" s="31">
        <v>4423</v>
      </c>
      <c r="M369" s="31">
        <v>7.0411999999999999</v>
      </c>
      <c r="N369" s="1"/>
      <c r="O369" s="1"/>
    </row>
    <row r="370" spans="1:15" ht="12.75" customHeight="1">
      <c r="A370" s="33">
        <v>360</v>
      </c>
      <c r="B370" s="53" t="s">
        <v>194</v>
      </c>
      <c r="C370" s="31">
        <v>336.3</v>
      </c>
      <c r="D370" s="36">
        <v>336.93333333333334</v>
      </c>
      <c r="E370" s="36">
        <v>332.86666666666667</v>
      </c>
      <c r="F370" s="36">
        <v>329.43333333333334</v>
      </c>
      <c r="G370" s="36">
        <v>325.36666666666667</v>
      </c>
      <c r="H370" s="36">
        <v>340.36666666666667</v>
      </c>
      <c r="I370" s="36">
        <v>344.43333333333339</v>
      </c>
      <c r="J370" s="36">
        <v>347.86666666666667</v>
      </c>
      <c r="K370" s="31">
        <v>341</v>
      </c>
      <c r="L370" s="31">
        <v>333.5</v>
      </c>
      <c r="M370" s="31">
        <v>47.34046</v>
      </c>
      <c r="N370" s="1"/>
      <c r="O370" s="1"/>
    </row>
    <row r="371" spans="1:15" ht="12.75" customHeight="1">
      <c r="A371" s="33">
        <v>361</v>
      </c>
      <c r="B371" s="53" t="s">
        <v>451</v>
      </c>
      <c r="C371" s="31">
        <v>3578.8</v>
      </c>
      <c r="D371" s="36">
        <v>3565.4</v>
      </c>
      <c r="E371" s="36">
        <v>3532.4</v>
      </c>
      <c r="F371" s="36">
        <v>3486</v>
      </c>
      <c r="G371" s="36">
        <v>3453</v>
      </c>
      <c r="H371" s="36">
        <v>3611.8</v>
      </c>
      <c r="I371" s="36">
        <v>3644.8</v>
      </c>
      <c r="J371" s="36">
        <v>3691.2000000000003</v>
      </c>
      <c r="K371" s="31">
        <v>3598.4</v>
      </c>
      <c r="L371" s="31">
        <v>3519</v>
      </c>
      <c r="M371" s="31">
        <v>1.43824</v>
      </c>
      <c r="N371" s="1"/>
      <c r="O371" s="1"/>
    </row>
    <row r="372" spans="1:15" ht="12.75" customHeight="1">
      <c r="A372" s="33">
        <v>362</v>
      </c>
      <c r="B372" s="53" t="s">
        <v>196</v>
      </c>
      <c r="C372" s="31">
        <v>3085.15</v>
      </c>
      <c r="D372" s="36">
        <v>3095.15</v>
      </c>
      <c r="E372" s="36">
        <v>3058.3500000000004</v>
      </c>
      <c r="F372" s="36">
        <v>3031.55</v>
      </c>
      <c r="G372" s="36">
        <v>2994.7500000000005</v>
      </c>
      <c r="H372" s="36">
        <v>3121.9500000000003</v>
      </c>
      <c r="I372" s="36">
        <v>3158.7500000000005</v>
      </c>
      <c r="J372" s="36">
        <v>3185.55</v>
      </c>
      <c r="K372" s="31">
        <v>3131.95</v>
      </c>
      <c r="L372" s="31">
        <v>3068.35</v>
      </c>
      <c r="M372" s="31">
        <v>6.19224</v>
      </c>
      <c r="N372" s="1"/>
      <c r="O372" s="1"/>
    </row>
    <row r="373" spans="1:15" ht="12.75" customHeight="1">
      <c r="A373" s="33">
        <v>363</v>
      </c>
      <c r="B373" s="53" t="s">
        <v>192</v>
      </c>
      <c r="C373" s="31">
        <v>905.55</v>
      </c>
      <c r="D373" s="36">
        <v>912.16666666666663</v>
      </c>
      <c r="E373" s="36">
        <v>895.93333333333328</v>
      </c>
      <c r="F373" s="36">
        <v>886.31666666666661</v>
      </c>
      <c r="G373" s="36">
        <v>870.08333333333326</v>
      </c>
      <c r="H373" s="36">
        <v>921.7833333333333</v>
      </c>
      <c r="I373" s="36">
        <v>938.01666666666665</v>
      </c>
      <c r="J373" s="36">
        <v>947.63333333333333</v>
      </c>
      <c r="K373" s="31">
        <v>928.4</v>
      </c>
      <c r="L373" s="31">
        <v>902.55</v>
      </c>
      <c r="M373" s="31">
        <v>5.9915599999999998</v>
      </c>
      <c r="N373" s="1"/>
      <c r="O373" s="1"/>
    </row>
    <row r="374" spans="1:15" ht="12.75" customHeight="1">
      <c r="A374" s="33">
        <v>364</v>
      </c>
      <c r="B374" s="53" t="s">
        <v>452</v>
      </c>
      <c r="C374" s="31">
        <v>160.84</v>
      </c>
      <c r="D374" s="36">
        <v>159.85000000000002</v>
      </c>
      <c r="E374" s="36">
        <v>158.20000000000005</v>
      </c>
      <c r="F374" s="36">
        <v>155.56000000000003</v>
      </c>
      <c r="G374" s="36">
        <v>153.91000000000005</v>
      </c>
      <c r="H374" s="36">
        <v>162.49000000000004</v>
      </c>
      <c r="I374" s="36">
        <v>164.14000000000001</v>
      </c>
      <c r="J374" s="36">
        <v>166.78000000000003</v>
      </c>
      <c r="K374" s="31">
        <v>161.5</v>
      </c>
      <c r="L374" s="31">
        <v>157.21</v>
      </c>
      <c r="M374" s="31">
        <v>39.014490000000002</v>
      </c>
      <c r="N374" s="1"/>
      <c r="O374" s="1"/>
    </row>
    <row r="375" spans="1:15" ht="12.75" customHeight="1">
      <c r="A375" s="33">
        <v>365</v>
      </c>
      <c r="B375" s="53" t="s">
        <v>453</v>
      </c>
      <c r="C375" s="31">
        <v>1966.7</v>
      </c>
      <c r="D375" s="36">
        <v>1982.7166666666665</v>
      </c>
      <c r="E375" s="36">
        <v>1945.4833333333329</v>
      </c>
      <c r="F375" s="36">
        <v>1924.2666666666664</v>
      </c>
      <c r="G375" s="36">
        <v>1887.0333333333328</v>
      </c>
      <c r="H375" s="36">
        <v>2003.9333333333329</v>
      </c>
      <c r="I375" s="36">
        <v>2041.1666666666665</v>
      </c>
      <c r="J375" s="36">
        <v>2062.3833333333332</v>
      </c>
      <c r="K375" s="31">
        <v>2019.95</v>
      </c>
      <c r="L375" s="31">
        <v>1961.5</v>
      </c>
      <c r="M375" s="31">
        <v>0.48581000000000002</v>
      </c>
      <c r="N375" s="1"/>
      <c r="O375" s="1"/>
    </row>
    <row r="376" spans="1:15" ht="12.75" customHeight="1">
      <c r="A376" s="33">
        <v>366</v>
      </c>
      <c r="B376" s="53" t="s">
        <v>199</v>
      </c>
      <c r="C376" s="31">
        <v>6628.1</v>
      </c>
      <c r="D376" s="36">
        <v>6652.7333333333336</v>
      </c>
      <c r="E376" s="36">
        <v>6519.4666666666672</v>
      </c>
      <c r="F376" s="36">
        <v>6410.8333333333339</v>
      </c>
      <c r="G376" s="36">
        <v>6277.5666666666675</v>
      </c>
      <c r="H376" s="36">
        <v>6761.3666666666668</v>
      </c>
      <c r="I376" s="36">
        <v>6894.6333333333332</v>
      </c>
      <c r="J376" s="36">
        <v>7003.2666666666664</v>
      </c>
      <c r="K376" s="31">
        <v>6786</v>
      </c>
      <c r="L376" s="31">
        <v>6544.1</v>
      </c>
      <c r="M376" s="31">
        <v>8.1825200000000002</v>
      </c>
      <c r="N376" s="1"/>
      <c r="O376" s="1"/>
    </row>
    <row r="377" spans="1:15" ht="12.75" customHeight="1">
      <c r="A377" s="33">
        <v>367</v>
      </c>
      <c r="B377" s="53" t="s">
        <v>288</v>
      </c>
      <c r="C377" s="31">
        <v>419.65</v>
      </c>
      <c r="D377" s="36">
        <v>421.11666666666662</v>
      </c>
      <c r="E377" s="36">
        <v>416.73333333333323</v>
      </c>
      <c r="F377" s="36">
        <v>413.81666666666661</v>
      </c>
      <c r="G377" s="36">
        <v>409.43333333333322</v>
      </c>
      <c r="H377" s="36">
        <v>424.03333333333325</v>
      </c>
      <c r="I377" s="36">
        <v>428.41666666666657</v>
      </c>
      <c r="J377" s="36">
        <v>431.33333333333326</v>
      </c>
      <c r="K377" s="31">
        <v>425.5</v>
      </c>
      <c r="L377" s="31">
        <v>418.2</v>
      </c>
      <c r="M377" s="31">
        <v>13.68657</v>
      </c>
      <c r="N377" s="1"/>
      <c r="O377" s="1"/>
    </row>
    <row r="378" spans="1:15" ht="12.75" customHeight="1">
      <c r="A378" s="33">
        <v>368</v>
      </c>
      <c r="B378" s="53" t="s">
        <v>195</v>
      </c>
      <c r="C378" s="31">
        <v>502.65</v>
      </c>
      <c r="D378" s="36">
        <v>501.68333333333339</v>
      </c>
      <c r="E378" s="36">
        <v>496.56666666666678</v>
      </c>
      <c r="F378" s="36">
        <v>490.48333333333341</v>
      </c>
      <c r="G378" s="36">
        <v>485.36666666666679</v>
      </c>
      <c r="H378" s="36">
        <v>507.76666666666677</v>
      </c>
      <c r="I378" s="36">
        <v>512.88333333333333</v>
      </c>
      <c r="J378" s="36">
        <v>518.9666666666667</v>
      </c>
      <c r="K378" s="31">
        <v>506.8</v>
      </c>
      <c r="L378" s="31">
        <v>495.6</v>
      </c>
      <c r="M378" s="31">
        <v>260.68619000000001</v>
      </c>
      <c r="N378" s="1"/>
      <c r="O378" s="1"/>
    </row>
    <row r="379" spans="1:15" ht="12.75" customHeight="1">
      <c r="A379" s="33">
        <v>369</v>
      </c>
      <c r="B379" s="53" t="s">
        <v>200</v>
      </c>
      <c r="C379" s="31">
        <v>330.8</v>
      </c>
      <c r="D379" s="36">
        <v>331.08333333333331</v>
      </c>
      <c r="E379" s="36">
        <v>327.76666666666665</v>
      </c>
      <c r="F379" s="36">
        <v>324.73333333333335</v>
      </c>
      <c r="G379" s="36">
        <v>321.41666666666669</v>
      </c>
      <c r="H379" s="36">
        <v>334.11666666666662</v>
      </c>
      <c r="I379" s="36">
        <v>337.43333333333334</v>
      </c>
      <c r="J379" s="36">
        <v>340.46666666666658</v>
      </c>
      <c r="K379" s="31">
        <v>334.4</v>
      </c>
      <c r="L379" s="31">
        <v>328.05</v>
      </c>
      <c r="M379" s="31">
        <v>126.84459</v>
      </c>
      <c r="N379" s="1"/>
      <c r="O379" s="1"/>
    </row>
    <row r="380" spans="1:15" ht="12.75" customHeight="1">
      <c r="A380" s="33">
        <v>370</v>
      </c>
      <c r="B380" s="53" t="s">
        <v>454</v>
      </c>
      <c r="C380" s="31">
        <v>745.1</v>
      </c>
      <c r="D380" s="36">
        <v>744.76666666666677</v>
      </c>
      <c r="E380" s="36">
        <v>731.58333333333348</v>
      </c>
      <c r="F380" s="36">
        <v>718.06666666666672</v>
      </c>
      <c r="G380" s="36">
        <v>704.88333333333344</v>
      </c>
      <c r="H380" s="36">
        <v>758.28333333333353</v>
      </c>
      <c r="I380" s="36">
        <v>771.4666666666667</v>
      </c>
      <c r="J380" s="36">
        <v>784.98333333333358</v>
      </c>
      <c r="K380" s="31">
        <v>757.95</v>
      </c>
      <c r="L380" s="31">
        <v>731.25</v>
      </c>
      <c r="M380" s="31">
        <v>17.418970000000002</v>
      </c>
      <c r="N380" s="1"/>
      <c r="O380" s="1"/>
    </row>
    <row r="381" spans="1:15" ht="12.75" customHeight="1">
      <c r="A381" s="33">
        <v>371</v>
      </c>
      <c r="B381" s="53" t="s">
        <v>289</v>
      </c>
      <c r="C381" s="31">
        <v>1843.65</v>
      </c>
      <c r="D381" s="36">
        <v>1848.6000000000001</v>
      </c>
      <c r="E381" s="36">
        <v>1812.7000000000003</v>
      </c>
      <c r="F381" s="36">
        <v>1781.7500000000002</v>
      </c>
      <c r="G381" s="36">
        <v>1745.8500000000004</v>
      </c>
      <c r="H381" s="36">
        <v>1879.5500000000002</v>
      </c>
      <c r="I381" s="36">
        <v>1915.4500000000003</v>
      </c>
      <c r="J381" s="36">
        <v>1946.4</v>
      </c>
      <c r="K381" s="31">
        <v>1884.5</v>
      </c>
      <c r="L381" s="31">
        <v>1817.65</v>
      </c>
      <c r="M381" s="31">
        <v>15.708740000000001</v>
      </c>
      <c r="N381" s="1"/>
      <c r="O381" s="1"/>
    </row>
    <row r="382" spans="1:15" ht="12.75" customHeight="1">
      <c r="A382" s="33">
        <v>372</v>
      </c>
      <c r="B382" s="53" t="s">
        <v>455</v>
      </c>
      <c r="C382" s="31">
        <v>696.85</v>
      </c>
      <c r="D382" s="36">
        <v>696.94999999999993</v>
      </c>
      <c r="E382" s="36">
        <v>685.89999999999986</v>
      </c>
      <c r="F382" s="36">
        <v>674.94999999999993</v>
      </c>
      <c r="G382" s="36">
        <v>663.89999999999986</v>
      </c>
      <c r="H382" s="36">
        <v>707.89999999999986</v>
      </c>
      <c r="I382" s="36">
        <v>718.94999999999982</v>
      </c>
      <c r="J382" s="36">
        <v>729.89999999999986</v>
      </c>
      <c r="K382" s="31">
        <v>708</v>
      </c>
      <c r="L382" s="31">
        <v>686</v>
      </c>
      <c r="M382" s="31">
        <v>4.3519600000000001</v>
      </c>
      <c r="N382" s="1"/>
      <c r="O382" s="1"/>
    </row>
    <row r="383" spans="1:15" ht="12.75" customHeight="1">
      <c r="A383" s="33">
        <v>373</v>
      </c>
      <c r="B383" s="53" t="s">
        <v>456</v>
      </c>
      <c r="C383" s="31">
        <v>169.82</v>
      </c>
      <c r="D383" s="36">
        <v>172.26</v>
      </c>
      <c r="E383" s="36">
        <v>166.57</v>
      </c>
      <c r="F383" s="36">
        <v>163.32</v>
      </c>
      <c r="G383" s="36">
        <v>157.63</v>
      </c>
      <c r="H383" s="36">
        <v>175.51</v>
      </c>
      <c r="I383" s="36">
        <v>181.2</v>
      </c>
      <c r="J383" s="36">
        <v>184.45</v>
      </c>
      <c r="K383" s="31">
        <v>177.95</v>
      </c>
      <c r="L383" s="31">
        <v>169.01</v>
      </c>
      <c r="M383" s="31">
        <v>6.0232599999999996</v>
      </c>
      <c r="N383" s="1"/>
      <c r="O383" s="1"/>
    </row>
    <row r="384" spans="1:15" ht="12.75" customHeight="1">
      <c r="A384" s="33">
        <v>374</v>
      </c>
      <c r="B384" s="53" t="s">
        <v>290</v>
      </c>
      <c r="C384" s="31">
        <v>16536.25</v>
      </c>
      <c r="D384" s="36">
        <v>16604.75</v>
      </c>
      <c r="E384" s="36">
        <v>16411.5</v>
      </c>
      <c r="F384" s="36">
        <v>16286.75</v>
      </c>
      <c r="G384" s="36">
        <v>16093.5</v>
      </c>
      <c r="H384" s="36">
        <v>16729.5</v>
      </c>
      <c r="I384" s="36">
        <v>16922.75</v>
      </c>
      <c r="J384" s="36">
        <v>17047.5</v>
      </c>
      <c r="K384" s="31">
        <v>16798</v>
      </c>
      <c r="L384" s="31">
        <v>16480</v>
      </c>
      <c r="M384" s="31">
        <v>3.3050000000000003E-2</v>
      </c>
      <c r="N384" s="1"/>
      <c r="O384" s="1"/>
    </row>
    <row r="385" spans="1:15" ht="12.75" customHeight="1">
      <c r="A385" s="33">
        <v>375</v>
      </c>
      <c r="B385" s="53" t="s">
        <v>198</v>
      </c>
      <c r="C385" s="31">
        <v>120.63</v>
      </c>
      <c r="D385" s="36">
        <v>121.21999999999998</v>
      </c>
      <c r="E385" s="36">
        <v>119.30999999999997</v>
      </c>
      <c r="F385" s="36">
        <v>117.99</v>
      </c>
      <c r="G385" s="36">
        <v>116.07999999999998</v>
      </c>
      <c r="H385" s="36">
        <v>122.53999999999996</v>
      </c>
      <c r="I385" s="36">
        <v>124.44999999999996</v>
      </c>
      <c r="J385" s="36">
        <v>125.76999999999995</v>
      </c>
      <c r="K385" s="31">
        <v>123.13</v>
      </c>
      <c r="L385" s="31">
        <v>119.9</v>
      </c>
      <c r="M385" s="31">
        <v>415.19074000000001</v>
      </c>
      <c r="N385" s="1"/>
      <c r="O385" s="1"/>
    </row>
    <row r="386" spans="1:15" ht="12.75" customHeight="1">
      <c r="A386" s="33">
        <v>376</v>
      </c>
      <c r="B386" s="53" t="s">
        <v>457</v>
      </c>
      <c r="C386" s="31">
        <v>640.45000000000005</v>
      </c>
      <c r="D386" s="36">
        <v>637.88333333333333</v>
      </c>
      <c r="E386" s="36">
        <v>631.06666666666661</v>
      </c>
      <c r="F386" s="36">
        <v>621.68333333333328</v>
      </c>
      <c r="G386" s="36">
        <v>614.86666666666656</v>
      </c>
      <c r="H386" s="36">
        <v>647.26666666666665</v>
      </c>
      <c r="I386" s="36">
        <v>654.08333333333348</v>
      </c>
      <c r="J386" s="36">
        <v>663.4666666666667</v>
      </c>
      <c r="K386" s="31">
        <v>644.70000000000005</v>
      </c>
      <c r="L386" s="31">
        <v>628.5</v>
      </c>
      <c r="M386" s="31">
        <v>3.45126</v>
      </c>
      <c r="N386" s="1"/>
      <c r="O386" s="1"/>
    </row>
    <row r="387" spans="1:15" ht="12.75" customHeight="1">
      <c r="A387" s="33">
        <v>377</v>
      </c>
      <c r="B387" s="53" t="s">
        <v>877</v>
      </c>
      <c r="C387" s="31">
        <v>1754.85</v>
      </c>
      <c r="D387" s="36">
        <v>1753.25</v>
      </c>
      <c r="E387" s="36">
        <v>1740.7</v>
      </c>
      <c r="F387" s="36">
        <v>1726.55</v>
      </c>
      <c r="G387" s="36">
        <v>1714</v>
      </c>
      <c r="H387" s="36">
        <v>1767.4</v>
      </c>
      <c r="I387" s="36">
        <v>1779.9500000000003</v>
      </c>
      <c r="J387" s="36">
        <v>1794.1000000000001</v>
      </c>
      <c r="K387" s="31">
        <v>1765.8</v>
      </c>
      <c r="L387" s="31">
        <v>1739.1</v>
      </c>
      <c r="M387" s="31">
        <v>1.0078499999999999</v>
      </c>
      <c r="N387" s="1"/>
      <c r="O387" s="1"/>
    </row>
    <row r="388" spans="1:15" ht="12.75" customHeight="1">
      <c r="A388" s="33">
        <v>378</v>
      </c>
      <c r="B388" s="53" t="s">
        <v>204</v>
      </c>
      <c r="C388" s="31">
        <v>258.25</v>
      </c>
      <c r="D388" s="36">
        <v>260.33333333333331</v>
      </c>
      <c r="E388" s="36">
        <v>255.41666666666663</v>
      </c>
      <c r="F388" s="36">
        <v>252.58333333333331</v>
      </c>
      <c r="G388" s="36">
        <v>247.66666666666663</v>
      </c>
      <c r="H388" s="36">
        <v>263.16666666666663</v>
      </c>
      <c r="I388" s="36">
        <v>268.08333333333326</v>
      </c>
      <c r="J388" s="36">
        <v>270.91666666666663</v>
      </c>
      <c r="K388" s="31">
        <v>265.25</v>
      </c>
      <c r="L388" s="31">
        <v>257.5</v>
      </c>
      <c r="M388" s="31">
        <v>38.48077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539.20000000000005</v>
      </c>
      <c r="D389" s="36">
        <v>541.55000000000007</v>
      </c>
      <c r="E389" s="36">
        <v>528.15000000000009</v>
      </c>
      <c r="F389" s="36">
        <v>517.1</v>
      </c>
      <c r="G389" s="36">
        <v>503.70000000000005</v>
      </c>
      <c r="H389" s="36">
        <v>552.60000000000014</v>
      </c>
      <c r="I389" s="36">
        <v>566</v>
      </c>
      <c r="J389" s="36">
        <v>577.05000000000018</v>
      </c>
      <c r="K389" s="31">
        <v>554.95000000000005</v>
      </c>
      <c r="L389" s="31">
        <v>530.5</v>
      </c>
      <c r="M389" s="31">
        <v>174.55153999999999</v>
      </c>
      <c r="N389" s="1"/>
      <c r="O389" s="1"/>
    </row>
    <row r="390" spans="1:15" ht="12.75" customHeight="1">
      <c r="A390" s="33">
        <v>380</v>
      </c>
      <c r="B390" s="53" t="s">
        <v>458</v>
      </c>
      <c r="C390" s="31">
        <v>636.70000000000005</v>
      </c>
      <c r="D390" s="36">
        <v>642.7833333333333</v>
      </c>
      <c r="E390" s="36">
        <v>628.31666666666661</v>
      </c>
      <c r="F390" s="36">
        <v>619.93333333333328</v>
      </c>
      <c r="G390" s="36">
        <v>605.46666666666658</v>
      </c>
      <c r="H390" s="36">
        <v>651.16666666666663</v>
      </c>
      <c r="I390" s="36">
        <v>665.63333333333333</v>
      </c>
      <c r="J390" s="36">
        <v>674.01666666666665</v>
      </c>
      <c r="K390" s="31">
        <v>657.25</v>
      </c>
      <c r="L390" s="31">
        <v>634.4</v>
      </c>
      <c r="M390" s="31">
        <v>1.3400099999999999</v>
      </c>
      <c r="N390" s="1"/>
      <c r="O390" s="1"/>
    </row>
    <row r="391" spans="1:15" ht="12.75" customHeight="1">
      <c r="A391" s="33">
        <v>381</v>
      </c>
      <c r="B391" s="53" t="s">
        <v>459</v>
      </c>
      <c r="C391" s="31">
        <v>700.35</v>
      </c>
      <c r="D391" s="36">
        <v>701.15</v>
      </c>
      <c r="E391" s="36">
        <v>690.69999999999993</v>
      </c>
      <c r="F391" s="36">
        <v>681.05</v>
      </c>
      <c r="G391" s="36">
        <v>670.59999999999991</v>
      </c>
      <c r="H391" s="36">
        <v>710.8</v>
      </c>
      <c r="I391" s="36">
        <v>721.25</v>
      </c>
      <c r="J391" s="36">
        <v>730.9</v>
      </c>
      <c r="K391" s="31">
        <v>711.6</v>
      </c>
      <c r="L391" s="31">
        <v>691.5</v>
      </c>
      <c r="M391" s="31">
        <v>12.17756</v>
      </c>
      <c r="N391" s="1"/>
      <c r="O391" s="1"/>
    </row>
    <row r="392" spans="1:15" ht="12.75" customHeight="1">
      <c r="A392" s="33">
        <v>382</v>
      </c>
      <c r="B392" s="53" t="s">
        <v>460</v>
      </c>
      <c r="C392" s="31">
        <v>1748.45</v>
      </c>
      <c r="D392" s="36">
        <v>1762.1166666666668</v>
      </c>
      <c r="E392" s="36">
        <v>1716.3333333333335</v>
      </c>
      <c r="F392" s="36">
        <v>1684.2166666666667</v>
      </c>
      <c r="G392" s="36">
        <v>1638.4333333333334</v>
      </c>
      <c r="H392" s="36">
        <v>1794.2333333333336</v>
      </c>
      <c r="I392" s="36">
        <v>1840.0166666666669</v>
      </c>
      <c r="J392" s="36">
        <v>1872.1333333333337</v>
      </c>
      <c r="K392" s="31">
        <v>1807.9</v>
      </c>
      <c r="L392" s="31">
        <v>1730</v>
      </c>
      <c r="M392" s="31">
        <v>2.7560500000000001</v>
      </c>
      <c r="N392" s="1"/>
      <c r="O392" s="1"/>
    </row>
    <row r="393" spans="1:15" ht="12.75" customHeight="1">
      <c r="A393" s="33">
        <v>383</v>
      </c>
      <c r="B393" s="53" t="s">
        <v>461</v>
      </c>
      <c r="C393" s="31">
        <v>411</v>
      </c>
      <c r="D393" s="36">
        <v>410.7833333333333</v>
      </c>
      <c r="E393" s="36">
        <v>404.51666666666659</v>
      </c>
      <c r="F393" s="36">
        <v>398.0333333333333</v>
      </c>
      <c r="G393" s="36">
        <v>391.76666666666659</v>
      </c>
      <c r="H393" s="36">
        <v>417.26666666666659</v>
      </c>
      <c r="I393" s="36">
        <v>423.53333333333325</v>
      </c>
      <c r="J393" s="36">
        <v>430.01666666666659</v>
      </c>
      <c r="K393" s="31">
        <v>417.05</v>
      </c>
      <c r="L393" s="31">
        <v>404.3</v>
      </c>
      <c r="M393" s="31">
        <v>113.65895</v>
      </c>
      <c r="N393" s="1"/>
      <c r="O393" s="1"/>
    </row>
    <row r="394" spans="1:15" ht="12.75" customHeight="1">
      <c r="A394" s="33">
        <v>384</v>
      </c>
      <c r="B394" s="53" t="s">
        <v>878</v>
      </c>
      <c r="C394" s="31">
        <v>480.3</v>
      </c>
      <c r="D394" s="36">
        <v>477.43333333333334</v>
      </c>
      <c r="E394" s="36">
        <v>470.86666666666667</v>
      </c>
      <c r="F394" s="36">
        <v>461.43333333333334</v>
      </c>
      <c r="G394" s="36">
        <v>454.86666666666667</v>
      </c>
      <c r="H394" s="36">
        <v>486.86666666666667</v>
      </c>
      <c r="I394" s="36">
        <v>493.43333333333339</v>
      </c>
      <c r="J394" s="36">
        <v>502.86666666666667</v>
      </c>
      <c r="K394" s="31">
        <v>484</v>
      </c>
      <c r="L394" s="31">
        <v>468</v>
      </c>
      <c r="M394" s="31">
        <v>57.201599999999999</v>
      </c>
      <c r="N394" s="1"/>
      <c r="O394" s="1"/>
    </row>
    <row r="395" spans="1:15" ht="12.75" customHeight="1">
      <c r="A395" s="33">
        <v>385</v>
      </c>
      <c r="B395" s="53" t="s">
        <v>462</v>
      </c>
      <c r="C395" s="31">
        <v>1256.55</v>
      </c>
      <c r="D395" s="36">
        <v>1254.9166666666667</v>
      </c>
      <c r="E395" s="36">
        <v>1246.6333333333334</v>
      </c>
      <c r="F395" s="36">
        <v>1236.7166666666667</v>
      </c>
      <c r="G395" s="36">
        <v>1228.4333333333334</v>
      </c>
      <c r="H395" s="36">
        <v>1264.8333333333335</v>
      </c>
      <c r="I395" s="36">
        <v>1273.1166666666668</v>
      </c>
      <c r="J395" s="36">
        <v>1283.0333333333335</v>
      </c>
      <c r="K395" s="31">
        <v>1263.2</v>
      </c>
      <c r="L395" s="31">
        <v>1245</v>
      </c>
      <c r="M395" s="31">
        <v>0.98134999999999994</v>
      </c>
      <c r="N395" s="1"/>
      <c r="O395" s="1"/>
    </row>
    <row r="396" spans="1:15" ht="12.75" customHeight="1">
      <c r="A396" s="33">
        <v>386</v>
      </c>
      <c r="B396" s="53" t="s">
        <v>463</v>
      </c>
      <c r="C396" s="31">
        <v>284.25</v>
      </c>
      <c r="D396" s="36">
        <v>285.2</v>
      </c>
      <c r="E396" s="36">
        <v>282.39999999999998</v>
      </c>
      <c r="F396" s="36">
        <v>280.55</v>
      </c>
      <c r="G396" s="36">
        <v>277.75</v>
      </c>
      <c r="H396" s="36">
        <v>287.04999999999995</v>
      </c>
      <c r="I396" s="36">
        <v>289.85000000000002</v>
      </c>
      <c r="J396" s="36">
        <v>291.69999999999993</v>
      </c>
      <c r="K396" s="31">
        <v>288</v>
      </c>
      <c r="L396" s="31">
        <v>283.35000000000002</v>
      </c>
      <c r="M396" s="31">
        <v>2.4577800000000001</v>
      </c>
      <c r="N396" s="1"/>
      <c r="O396" s="1"/>
    </row>
    <row r="397" spans="1:15" ht="12.75" customHeight="1">
      <c r="A397" s="33">
        <v>387</v>
      </c>
      <c r="B397" s="53" t="s">
        <v>805</v>
      </c>
      <c r="C397" s="31">
        <v>915.75</v>
      </c>
      <c r="D397" s="36">
        <v>916.7166666666667</v>
      </c>
      <c r="E397" s="36">
        <v>905.73333333333335</v>
      </c>
      <c r="F397" s="36">
        <v>895.7166666666667</v>
      </c>
      <c r="G397" s="36">
        <v>884.73333333333335</v>
      </c>
      <c r="H397" s="36">
        <v>926.73333333333335</v>
      </c>
      <c r="I397" s="36">
        <v>937.7166666666667</v>
      </c>
      <c r="J397" s="36">
        <v>947.73333333333335</v>
      </c>
      <c r="K397" s="31">
        <v>927.7</v>
      </c>
      <c r="L397" s="31">
        <v>906.7</v>
      </c>
      <c r="M397" s="31">
        <v>13.74776</v>
      </c>
      <c r="N397" s="1"/>
      <c r="O397" s="1"/>
    </row>
    <row r="398" spans="1:15" ht="12.75" customHeight="1">
      <c r="A398" s="33">
        <v>388</v>
      </c>
      <c r="B398" s="53" t="s">
        <v>464</v>
      </c>
      <c r="C398" s="31">
        <v>196.37</v>
      </c>
      <c r="D398" s="36">
        <v>195.95666666666668</v>
      </c>
      <c r="E398" s="36">
        <v>192.91333333333336</v>
      </c>
      <c r="F398" s="36">
        <v>189.45666666666668</v>
      </c>
      <c r="G398" s="36">
        <v>186.41333333333336</v>
      </c>
      <c r="H398" s="36">
        <v>199.41333333333336</v>
      </c>
      <c r="I398" s="36">
        <v>202.45666666666671</v>
      </c>
      <c r="J398" s="36">
        <v>205.91333333333336</v>
      </c>
      <c r="K398" s="31">
        <v>199</v>
      </c>
      <c r="L398" s="31">
        <v>192.5</v>
      </c>
      <c r="M398" s="31">
        <v>60.719000000000001</v>
      </c>
      <c r="N398" s="1"/>
      <c r="O398" s="1"/>
    </row>
    <row r="399" spans="1:15" ht="12.75" customHeight="1">
      <c r="A399" s="33">
        <v>389</v>
      </c>
      <c r="B399" s="53" t="s">
        <v>465</v>
      </c>
      <c r="C399" s="31">
        <v>3618.55</v>
      </c>
      <c r="D399" s="36">
        <v>3626.9333333333329</v>
      </c>
      <c r="E399" s="36">
        <v>3589.6166666666659</v>
      </c>
      <c r="F399" s="36">
        <v>3560.6833333333329</v>
      </c>
      <c r="G399" s="36">
        <v>3523.3666666666659</v>
      </c>
      <c r="H399" s="36">
        <v>3655.8666666666659</v>
      </c>
      <c r="I399" s="36">
        <v>3693.1833333333325</v>
      </c>
      <c r="J399" s="36">
        <v>3722.1166666666659</v>
      </c>
      <c r="K399" s="31">
        <v>3664.25</v>
      </c>
      <c r="L399" s="31">
        <v>3598</v>
      </c>
      <c r="M399" s="31">
        <v>0.21010000000000001</v>
      </c>
      <c r="N399" s="1"/>
      <c r="O399" s="1"/>
    </row>
    <row r="400" spans="1:15" ht="12.75" customHeight="1">
      <c r="A400" s="33">
        <v>390</v>
      </c>
      <c r="B400" s="53" t="s">
        <v>466</v>
      </c>
      <c r="C400" s="31">
        <v>81.98</v>
      </c>
      <c r="D400" s="36">
        <v>81.99</v>
      </c>
      <c r="E400" s="36">
        <v>80.589999999999989</v>
      </c>
      <c r="F400" s="36">
        <v>79.199999999999989</v>
      </c>
      <c r="G400" s="36">
        <v>77.799999999999983</v>
      </c>
      <c r="H400" s="36">
        <v>83.38</v>
      </c>
      <c r="I400" s="36">
        <v>84.78</v>
      </c>
      <c r="J400" s="36">
        <v>86.17</v>
      </c>
      <c r="K400" s="31">
        <v>83.39</v>
      </c>
      <c r="L400" s="31">
        <v>80.599999999999994</v>
      </c>
      <c r="M400" s="31">
        <v>32.903300000000002</v>
      </c>
      <c r="N400" s="1"/>
      <c r="O400" s="1"/>
    </row>
    <row r="401" spans="1:15" ht="12.75" customHeight="1">
      <c r="A401" s="33">
        <v>391</v>
      </c>
      <c r="B401" s="53" t="s">
        <v>467</v>
      </c>
      <c r="C401" s="31">
        <v>2978.25</v>
      </c>
      <c r="D401" s="36">
        <v>3001.7666666666664</v>
      </c>
      <c r="E401" s="36">
        <v>2927.5333333333328</v>
      </c>
      <c r="F401" s="36">
        <v>2876.8166666666666</v>
      </c>
      <c r="G401" s="36">
        <v>2802.583333333333</v>
      </c>
      <c r="H401" s="36">
        <v>3052.4833333333327</v>
      </c>
      <c r="I401" s="36">
        <v>3126.7166666666662</v>
      </c>
      <c r="J401" s="36">
        <v>3177.4333333333325</v>
      </c>
      <c r="K401" s="31">
        <v>3076</v>
      </c>
      <c r="L401" s="31">
        <v>2951.05</v>
      </c>
      <c r="M401" s="31">
        <v>3.8311700000000002</v>
      </c>
      <c r="N401" s="1"/>
      <c r="O401" s="1"/>
    </row>
    <row r="402" spans="1:15" ht="12.75" customHeight="1">
      <c r="A402" s="33">
        <v>392</v>
      </c>
      <c r="B402" s="53" t="s">
        <v>468</v>
      </c>
      <c r="C402" s="31">
        <v>218.73</v>
      </c>
      <c r="D402" s="36">
        <v>220.91</v>
      </c>
      <c r="E402" s="36">
        <v>215.92</v>
      </c>
      <c r="F402" s="36">
        <v>213.10999999999999</v>
      </c>
      <c r="G402" s="36">
        <v>208.11999999999998</v>
      </c>
      <c r="H402" s="36">
        <v>223.72</v>
      </c>
      <c r="I402" s="36">
        <v>228.71</v>
      </c>
      <c r="J402" s="36">
        <v>231.52</v>
      </c>
      <c r="K402" s="31">
        <v>225.9</v>
      </c>
      <c r="L402" s="31">
        <v>218.1</v>
      </c>
      <c r="M402" s="31">
        <v>14.350379999999999</v>
      </c>
      <c r="N402" s="1"/>
      <c r="O402" s="1"/>
    </row>
    <row r="403" spans="1:15" ht="12.75" customHeight="1">
      <c r="A403" s="33">
        <v>393</v>
      </c>
      <c r="B403" s="53" t="s">
        <v>206</v>
      </c>
      <c r="C403" s="31">
        <v>3130.35</v>
      </c>
      <c r="D403" s="36">
        <v>3130.4500000000003</v>
      </c>
      <c r="E403" s="36">
        <v>3113.9000000000005</v>
      </c>
      <c r="F403" s="36">
        <v>3097.4500000000003</v>
      </c>
      <c r="G403" s="36">
        <v>3080.9000000000005</v>
      </c>
      <c r="H403" s="36">
        <v>3146.9000000000005</v>
      </c>
      <c r="I403" s="36">
        <v>3163.4500000000007</v>
      </c>
      <c r="J403" s="36">
        <v>3179.9000000000005</v>
      </c>
      <c r="K403" s="31">
        <v>3147</v>
      </c>
      <c r="L403" s="31">
        <v>3114</v>
      </c>
      <c r="M403" s="31">
        <v>38.746229999999997</v>
      </c>
      <c r="N403" s="1"/>
      <c r="O403" s="1"/>
    </row>
    <row r="404" spans="1:15" ht="12.75" customHeight="1">
      <c r="A404" s="33">
        <v>394</v>
      </c>
      <c r="B404" s="53" t="s">
        <v>469</v>
      </c>
      <c r="C404" s="31">
        <v>102.21</v>
      </c>
      <c r="D404" s="36">
        <v>102.98666666666666</v>
      </c>
      <c r="E404" s="36">
        <v>100.72333333333333</v>
      </c>
      <c r="F404" s="36">
        <v>99.236666666666665</v>
      </c>
      <c r="G404" s="36">
        <v>96.973333333333329</v>
      </c>
      <c r="H404" s="36">
        <v>104.47333333333333</v>
      </c>
      <c r="I404" s="36">
        <v>106.73666666666668</v>
      </c>
      <c r="J404" s="36">
        <v>108.22333333333333</v>
      </c>
      <c r="K404" s="31">
        <v>105.25</v>
      </c>
      <c r="L404" s="31">
        <v>101.5</v>
      </c>
      <c r="M404" s="31">
        <v>19.7941</v>
      </c>
      <c r="N404" s="1"/>
      <c r="O404" s="1"/>
    </row>
    <row r="405" spans="1:15" ht="12.75" customHeight="1">
      <c r="A405" s="33">
        <v>395</v>
      </c>
      <c r="B405" s="53" t="s">
        <v>470</v>
      </c>
      <c r="C405" s="31">
        <v>1816.7</v>
      </c>
      <c r="D405" s="36">
        <v>1831.6666666666667</v>
      </c>
      <c r="E405" s="36">
        <v>1794.0333333333335</v>
      </c>
      <c r="F405" s="36">
        <v>1771.3666666666668</v>
      </c>
      <c r="G405" s="36">
        <v>1733.7333333333336</v>
      </c>
      <c r="H405" s="36">
        <v>1854.3333333333335</v>
      </c>
      <c r="I405" s="36">
        <v>1891.9666666666667</v>
      </c>
      <c r="J405" s="36">
        <v>1914.6333333333334</v>
      </c>
      <c r="K405" s="31">
        <v>1869.3</v>
      </c>
      <c r="L405" s="31">
        <v>1809</v>
      </c>
      <c r="M405" s="31">
        <v>2.8385199999999999</v>
      </c>
      <c r="N405" s="1"/>
      <c r="O405" s="1"/>
    </row>
    <row r="406" spans="1:15" ht="12.75" customHeight="1">
      <c r="A406" s="33">
        <v>396</v>
      </c>
      <c r="B406" s="53" t="s">
        <v>879</v>
      </c>
      <c r="C406" s="31">
        <v>82.72</v>
      </c>
      <c r="D406" s="36">
        <v>83.156666666666666</v>
      </c>
      <c r="E406" s="36">
        <v>81.963333333333338</v>
      </c>
      <c r="F406" s="36">
        <v>81.206666666666678</v>
      </c>
      <c r="G406" s="36">
        <v>80.01333333333335</v>
      </c>
      <c r="H406" s="36">
        <v>83.913333333333327</v>
      </c>
      <c r="I406" s="36">
        <v>85.106666666666655</v>
      </c>
      <c r="J406" s="36">
        <v>85.863333333333316</v>
      </c>
      <c r="K406" s="31">
        <v>84.35</v>
      </c>
      <c r="L406" s="31">
        <v>82.4</v>
      </c>
      <c r="M406" s="31">
        <v>11.15804</v>
      </c>
      <c r="N406" s="1"/>
      <c r="O406" s="1"/>
    </row>
    <row r="407" spans="1:15" ht="12.75" customHeight="1">
      <c r="A407" s="33">
        <v>397</v>
      </c>
      <c r="B407" s="53" t="s">
        <v>208</v>
      </c>
      <c r="C407" s="31">
        <v>711.15</v>
      </c>
      <c r="D407" s="36">
        <v>715.91666666666663</v>
      </c>
      <c r="E407" s="36">
        <v>703.98333333333323</v>
      </c>
      <c r="F407" s="36">
        <v>696.81666666666661</v>
      </c>
      <c r="G407" s="36">
        <v>684.88333333333321</v>
      </c>
      <c r="H407" s="36">
        <v>723.08333333333326</v>
      </c>
      <c r="I407" s="36">
        <v>735.01666666666665</v>
      </c>
      <c r="J407" s="36">
        <v>742.18333333333328</v>
      </c>
      <c r="K407" s="31">
        <v>727.85</v>
      </c>
      <c r="L407" s="31">
        <v>708.75</v>
      </c>
      <c r="M407" s="31">
        <v>25.966629999999999</v>
      </c>
      <c r="N407" s="1"/>
      <c r="O407" s="1"/>
    </row>
    <row r="408" spans="1:15" ht="12.75" customHeight="1">
      <c r="A408" s="33">
        <v>398</v>
      </c>
      <c r="B408" t="s">
        <v>209</v>
      </c>
      <c r="C408" s="31">
        <v>1494.9</v>
      </c>
      <c r="D408" s="36">
        <v>1491.1166666666668</v>
      </c>
      <c r="E408" s="36">
        <v>1471.8833333333337</v>
      </c>
      <c r="F408" s="36">
        <v>1448.8666666666668</v>
      </c>
      <c r="G408" s="36">
        <v>1429.6333333333337</v>
      </c>
      <c r="H408" s="36">
        <v>1514.1333333333337</v>
      </c>
      <c r="I408" s="36">
        <v>1533.3666666666668</v>
      </c>
      <c r="J408" s="36">
        <v>1556.3833333333337</v>
      </c>
      <c r="K408" s="31">
        <v>1510.35</v>
      </c>
      <c r="L408" s="31">
        <v>1468.1</v>
      </c>
      <c r="M408" s="31">
        <v>14.6226</v>
      </c>
      <c r="N408" s="1"/>
      <c r="O408" s="1"/>
    </row>
    <row r="409" spans="1:15" ht="12.75" customHeight="1">
      <c r="A409" s="33">
        <v>399</v>
      </c>
      <c r="B409" s="53" t="s">
        <v>471</v>
      </c>
      <c r="C409" s="31">
        <v>131</v>
      </c>
      <c r="D409" s="36">
        <v>131.43666666666667</v>
      </c>
      <c r="E409" s="36">
        <v>130.07333333333332</v>
      </c>
      <c r="F409" s="36">
        <v>129.14666666666665</v>
      </c>
      <c r="G409" s="36">
        <v>127.7833333333333</v>
      </c>
      <c r="H409" s="36">
        <v>132.36333333333334</v>
      </c>
      <c r="I409" s="36">
        <v>133.72666666666669</v>
      </c>
      <c r="J409" s="36">
        <v>134.65333333333336</v>
      </c>
      <c r="K409" s="31">
        <v>132.80000000000001</v>
      </c>
      <c r="L409" s="31">
        <v>130.51</v>
      </c>
      <c r="M409" s="31">
        <v>68.309830000000005</v>
      </c>
      <c r="N409" s="1"/>
      <c r="O409" s="1"/>
    </row>
    <row r="410" spans="1:15" ht="12.75" customHeight="1">
      <c r="A410" s="33">
        <v>400</v>
      </c>
      <c r="B410" s="53" t="s">
        <v>472</v>
      </c>
      <c r="C410" s="31">
        <v>6499.15</v>
      </c>
      <c r="D410" s="36">
        <v>6577.7166666666672</v>
      </c>
      <c r="E410" s="36">
        <v>6405.4333333333343</v>
      </c>
      <c r="F410" s="36">
        <v>6311.7166666666672</v>
      </c>
      <c r="G410" s="36">
        <v>6139.4333333333343</v>
      </c>
      <c r="H410" s="36">
        <v>6671.4333333333343</v>
      </c>
      <c r="I410" s="36">
        <v>6843.7166666666672</v>
      </c>
      <c r="J410" s="36">
        <v>6937.4333333333343</v>
      </c>
      <c r="K410" s="31">
        <v>6750</v>
      </c>
      <c r="L410" s="31">
        <v>6484</v>
      </c>
      <c r="M410" s="31">
        <v>0.84913000000000005</v>
      </c>
      <c r="N410" s="1"/>
      <c r="O410" s="1"/>
    </row>
    <row r="411" spans="1:15" ht="12.75" customHeight="1">
      <c r="A411" s="33">
        <v>401</v>
      </c>
      <c r="B411" s="53" t="s">
        <v>213</v>
      </c>
      <c r="C411" s="31">
        <v>2393.6999999999998</v>
      </c>
      <c r="D411" s="36">
        <v>2409.5666666666666</v>
      </c>
      <c r="E411" s="36">
        <v>2354.1333333333332</v>
      </c>
      <c r="F411" s="36">
        <v>2314.5666666666666</v>
      </c>
      <c r="G411" s="36">
        <v>2259.1333333333332</v>
      </c>
      <c r="H411" s="36">
        <v>2449.1333333333332</v>
      </c>
      <c r="I411" s="36">
        <v>2504.5666666666666</v>
      </c>
      <c r="J411" s="36">
        <v>2544.1333333333332</v>
      </c>
      <c r="K411" s="31">
        <v>2465</v>
      </c>
      <c r="L411" s="31">
        <v>2370</v>
      </c>
      <c r="M411" s="31">
        <v>8.4595500000000001</v>
      </c>
      <c r="N411" s="1"/>
      <c r="O411" s="1"/>
    </row>
    <row r="412" spans="1:15" ht="12.75" customHeight="1">
      <c r="A412" s="33">
        <v>402</v>
      </c>
      <c r="B412" s="53" t="s">
        <v>834</v>
      </c>
      <c r="C412" s="31">
        <v>2167.35</v>
      </c>
      <c r="D412" s="36">
        <v>2149.8000000000002</v>
      </c>
      <c r="E412" s="36">
        <v>2099.6000000000004</v>
      </c>
      <c r="F412" s="36">
        <v>2031.8500000000004</v>
      </c>
      <c r="G412" s="36">
        <v>1981.6500000000005</v>
      </c>
      <c r="H412" s="36">
        <v>2217.5500000000002</v>
      </c>
      <c r="I412" s="36">
        <v>2267.75</v>
      </c>
      <c r="J412" s="36">
        <v>2335.5</v>
      </c>
      <c r="K412" s="31">
        <v>2200</v>
      </c>
      <c r="L412" s="31">
        <v>2082.0500000000002</v>
      </c>
      <c r="M412" s="31">
        <v>1.9099200000000001</v>
      </c>
      <c r="N412" s="1"/>
      <c r="O412" s="1"/>
    </row>
    <row r="413" spans="1:15" ht="12.75" customHeight="1">
      <c r="A413" s="33">
        <v>403</v>
      </c>
      <c r="B413" s="53" t="s">
        <v>177</v>
      </c>
      <c r="C413" s="31">
        <v>202.96</v>
      </c>
      <c r="D413" s="36">
        <v>202.32666666666668</v>
      </c>
      <c r="E413" s="36">
        <v>197.53333333333336</v>
      </c>
      <c r="F413" s="36">
        <v>192.10666666666668</v>
      </c>
      <c r="G413" s="36">
        <v>187.31333333333336</v>
      </c>
      <c r="H413" s="36">
        <v>207.75333333333336</v>
      </c>
      <c r="I413" s="36">
        <v>212.54666666666671</v>
      </c>
      <c r="J413" s="36">
        <v>217.97333333333336</v>
      </c>
      <c r="K413" s="31">
        <v>207.12</v>
      </c>
      <c r="L413" s="31">
        <v>196.9</v>
      </c>
      <c r="M413" s="31">
        <v>484.25790999999998</v>
      </c>
      <c r="N413" s="1"/>
      <c r="O413" s="1"/>
    </row>
    <row r="414" spans="1:15" ht="12.75" customHeight="1">
      <c r="A414" s="33">
        <v>404</v>
      </c>
      <c r="B414" s="53" t="s">
        <v>473</v>
      </c>
      <c r="C414" s="31">
        <v>6591.85</v>
      </c>
      <c r="D414" s="36">
        <v>6581.6333333333341</v>
      </c>
      <c r="E414" s="36">
        <v>6534.2666666666682</v>
      </c>
      <c r="F414" s="36">
        <v>6476.6833333333343</v>
      </c>
      <c r="G414" s="36">
        <v>6429.3166666666684</v>
      </c>
      <c r="H414" s="36">
        <v>6639.2166666666681</v>
      </c>
      <c r="I414" s="36">
        <v>6686.5833333333348</v>
      </c>
      <c r="J414" s="36">
        <v>6744.1666666666679</v>
      </c>
      <c r="K414" s="31">
        <v>6629</v>
      </c>
      <c r="L414" s="31">
        <v>6524.05</v>
      </c>
      <c r="M414" s="31">
        <v>0.19467000000000001</v>
      </c>
      <c r="N414" s="1"/>
      <c r="O414" s="1"/>
    </row>
    <row r="415" spans="1:15" ht="12.75" customHeight="1">
      <c r="A415" s="33">
        <v>405</v>
      </c>
      <c r="B415" s="53" t="s">
        <v>474</v>
      </c>
      <c r="C415" s="31">
        <v>1561.15</v>
      </c>
      <c r="D415" s="36">
        <v>1565.7666666666667</v>
      </c>
      <c r="E415" s="36">
        <v>1549.6333333333332</v>
      </c>
      <c r="F415" s="36">
        <v>1538.1166666666666</v>
      </c>
      <c r="G415" s="36">
        <v>1521.9833333333331</v>
      </c>
      <c r="H415" s="36">
        <v>1577.2833333333333</v>
      </c>
      <c r="I415" s="36">
        <v>1593.416666666667</v>
      </c>
      <c r="J415" s="36">
        <v>1604.9333333333334</v>
      </c>
      <c r="K415" s="31">
        <v>1581.9</v>
      </c>
      <c r="L415" s="31">
        <v>1554.25</v>
      </c>
      <c r="M415" s="31">
        <v>0.55950999999999995</v>
      </c>
      <c r="N415" s="1"/>
      <c r="O415" s="1"/>
    </row>
    <row r="416" spans="1:15" ht="12.75" customHeight="1">
      <c r="A416" s="33">
        <v>406</v>
      </c>
      <c r="B416" s="53" t="s">
        <v>835</v>
      </c>
      <c r="C416" s="31">
        <v>545.5</v>
      </c>
      <c r="D416" s="36">
        <v>548.1</v>
      </c>
      <c r="E416" s="36">
        <v>540.45000000000005</v>
      </c>
      <c r="F416" s="36">
        <v>535.4</v>
      </c>
      <c r="G416" s="36">
        <v>527.75</v>
      </c>
      <c r="H416" s="36">
        <v>553.15000000000009</v>
      </c>
      <c r="I416" s="36">
        <v>560.79999999999995</v>
      </c>
      <c r="J416" s="36">
        <v>565.85000000000014</v>
      </c>
      <c r="K416" s="31">
        <v>555.75</v>
      </c>
      <c r="L416" s="31">
        <v>543.04999999999995</v>
      </c>
      <c r="M416" s="31">
        <v>1.38124</v>
      </c>
      <c r="N416" s="1"/>
      <c r="O416" s="1"/>
    </row>
    <row r="417" spans="1:15" ht="12.75" customHeight="1">
      <c r="A417" s="33">
        <v>407</v>
      </c>
      <c r="B417" s="53" t="s">
        <v>475</v>
      </c>
      <c r="C417" s="31">
        <v>4686.25</v>
      </c>
      <c r="D417" s="36">
        <v>4666.25</v>
      </c>
      <c r="E417" s="36">
        <v>4637.5</v>
      </c>
      <c r="F417" s="36">
        <v>4588.75</v>
      </c>
      <c r="G417" s="36">
        <v>4560</v>
      </c>
      <c r="H417" s="36">
        <v>4715</v>
      </c>
      <c r="I417" s="36">
        <v>4743.75</v>
      </c>
      <c r="J417" s="36">
        <v>4792.5</v>
      </c>
      <c r="K417" s="31">
        <v>4695</v>
      </c>
      <c r="L417" s="31">
        <v>4617.5</v>
      </c>
      <c r="M417" s="31">
        <v>0.95801000000000003</v>
      </c>
      <c r="N417" s="1"/>
      <c r="O417" s="1"/>
    </row>
    <row r="418" spans="1:15" ht="12.75" customHeight="1">
      <c r="A418" s="33">
        <v>408</v>
      </c>
      <c r="B418" s="53" t="s">
        <v>880</v>
      </c>
      <c r="C418" s="31">
        <v>907.95</v>
      </c>
      <c r="D418" s="36">
        <v>912.66666666666663</v>
      </c>
      <c r="E418" s="36">
        <v>895.33333333333326</v>
      </c>
      <c r="F418" s="36">
        <v>882.71666666666658</v>
      </c>
      <c r="G418" s="36">
        <v>865.38333333333321</v>
      </c>
      <c r="H418" s="36">
        <v>925.2833333333333</v>
      </c>
      <c r="I418" s="36">
        <v>942.61666666666656</v>
      </c>
      <c r="J418" s="36">
        <v>955.23333333333335</v>
      </c>
      <c r="K418" s="31">
        <v>930</v>
      </c>
      <c r="L418" s="31">
        <v>900.05</v>
      </c>
      <c r="M418" s="31">
        <v>2.83142</v>
      </c>
      <c r="N418" s="1"/>
      <c r="O418" s="1"/>
    </row>
    <row r="419" spans="1:15" ht="12.75" customHeight="1">
      <c r="A419" s="33">
        <v>409</v>
      </c>
      <c r="B419" s="53" t="s">
        <v>211</v>
      </c>
      <c r="C419" s="31">
        <v>27697.75</v>
      </c>
      <c r="D419" s="36">
        <v>27944.233333333337</v>
      </c>
      <c r="E419" s="36">
        <v>27361.166666666675</v>
      </c>
      <c r="F419" s="36">
        <v>27024.583333333339</v>
      </c>
      <c r="G419" s="36">
        <v>26441.516666666677</v>
      </c>
      <c r="H419" s="36">
        <v>28280.816666666673</v>
      </c>
      <c r="I419" s="36">
        <v>28863.883333333339</v>
      </c>
      <c r="J419" s="36">
        <v>29200.466666666671</v>
      </c>
      <c r="K419" s="31">
        <v>28527.3</v>
      </c>
      <c r="L419" s="31">
        <v>27607.65</v>
      </c>
      <c r="M419" s="31">
        <v>0.21260999999999999</v>
      </c>
      <c r="N419" s="1"/>
      <c r="O419" s="1"/>
    </row>
    <row r="420" spans="1:15" ht="12.75" customHeight="1">
      <c r="A420" s="33">
        <v>410</v>
      </c>
      <c r="B420" s="53" t="s">
        <v>476</v>
      </c>
      <c r="C420" s="31">
        <v>49.52</v>
      </c>
      <c r="D420" s="36">
        <v>49.35</v>
      </c>
      <c r="E420" s="36">
        <v>48.120000000000005</v>
      </c>
      <c r="F420" s="36">
        <v>46.720000000000006</v>
      </c>
      <c r="G420" s="36">
        <v>45.490000000000009</v>
      </c>
      <c r="H420" s="36">
        <v>50.75</v>
      </c>
      <c r="I420" s="36">
        <v>51.980000000000004</v>
      </c>
      <c r="J420" s="36">
        <v>53.379999999999995</v>
      </c>
      <c r="K420" s="31">
        <v>50.58</v>
      </c>
      <c r="L420" s="31">
        <v>47.95</v>
      </c>
      <c r="M420" s="31">
        <v>234.52079000000001</v>
      </c>
      <c r="N420" s="1"/>
      <c r="O420" s="1"/>
    </row>
    <row r="421" spans="1:15" ht="12.75" customHeight="1">
      <c r="A421" s="33">
        <v>411</v>
      </c>
      <c r="B421" s="53" t="s">
        <v>214</v>
      </c>
      <c r="C421" s="31">
        <v>2824.9</v>
      </c>
      <c r="D421" s="36">
        <v>2860.1833333333329</v>
      </c>
      <c r="E421" s="36">
        <v>2780.3666666666659</v>
      </c>
      <c r="F421" s="36">
        <v>2735.833333333333</v>
      </c>
      <c r="G421" s="36">
        <v>2656.016666666666</v>
      </c>
      <c r="H421" s="36">
        <v>2904.7166666666658</v>
      </c>
      <c r="I421" s="36">
        <v>2984.5333333333324</v>
      </c>
      <c r="J421" s="36">
        <v>3029.0666666666657</v>
      </c>
      <c r="K421" s="31">
        <v>2940</v>
      </c>
      <c r="L421" s="31">
        <v>2815.65</v>
      </c>
      <c r="M421" s="31">
        <v>25.277450000000002</v>
      </c>
      <c r="N421" s="1"/>
      <c r="O421" s="1"/>
    </row>
    <row r="422" spans="1:15" ht="12.75" customHeight="1">
      <c r="A422" s="33">
        <v>412</v>
      </c>
      <c r="B422" s="53" t="s">
        <v>477</v>
      </c>
      <c r="C422" s="31">
        <v>704.45</v>
      </c>
      <c r="D422" s="36">
        <v>710.93333333333339</v>
      </c>
      <c r="E422" s="36">
        <v>693.71666666666681</v>
      </c>
      <c r="F422" s="36">
        <v>682.98333333333346</v>
      </c>
      <c r="G422" s="36">
        <v>665.76666666666688</v>
      </c>
      <c r="H422" s="36">
        <v>721.66666666666674</v>
      </c>
      <c r="I422" s="36">
        <v>738.88333333333344</v>
      </c>
      <c r="J422" s="36">
        <v>749.61666666666667</v>
      </c>
      <c r="K422" s="31">
        <v>728.15</v>
      </c>
      <c r="L422" s="31">
        <v>700.2</v>
      </c>
      <c r="M422" s="31">
        <v>14.472720000000001</v>
      </c>
      <c r="N422" s="1"/>
      <c r="O422" s="1"/>
    </row>
    <row r="423" spans="1:15" ht="12.75" customHeight="1">
      <c r="A423" s="33">
        <v>413</v>
      </c>
      <c r="B423" s="53" t="s">
        <v>212</v>
      </c>
      <c r="C423" s="31">
        <v>7772.25</v>
      </c>
      <c r="D423" s="36">
        <v>7774.45</v>
      </c>
      <c r="E423" s="36">
        <v>7648.9</v>
      </c>
      <c r="F423" s="36">
        <v>7525.55</v>
      </c>
      <c r="G423" s="36">
        <v>7400</v>
      </c>
      <c r="H423" s="36">
        <v>7897.7999999999993</v>
      </c>
      <c r="I423" s="36">
        <v>8023.35</v>
      </c>
      <c r="J423" s="36">
        <v>8146.6999999999989</v>
      </c>
      <c r="K423" s="31">
        <v>7900</v>
      </c>
      <c r="L423" s="31">
        <v>7651.1</v>
      </c>
      <c r="M423" s="31">
        <v>3.0585499999999999</v>
      </c>
      <c r="N423" s="1"/>
      <c r="O423" s="1"/>
    </row>
    <row r="424" spans="1:15" ht="12.75" customHeight="1">
      <c r="A424" s="33">
        <v>414</v>
      </c>
      <c r="B424" s="53" t="s">
        <v>881</v>
      </c>
      <c r="C424" s="31">
        <v>1419.3</v>
      </c>
      <c r="D424" s="36">
        <v>1428.5833333333333</v>
      </c>
      <c r="E424" s="36">
        <v>1403.1666666666665</v>
      </c>
      <c r="F424" s="36">
        <v>1387.0333333333333</v>
      </c>
      <c r="G424" s="36">
        <v>1361.6166666666666</v>
      </c>
      <c r="H424" s="36">
        <v>1444.7166666666665</v>
      </c>
      <c r="I424" s="36">
        <v>1470.133333333333</v>
      </c>
      <c r="J424" s="36">
        <v>1486.2666666666664</v>
      </c>
      <c r="K424" s="31">
        <v>1454</v>
      </c>
      <c r="L424" s="31">
        <v>1412.45</v>
      </c>
      <c r="M424" s="31">
        <v>6.1271399999999998</v>
      </c>
      <c r="N424" s="1"/>
      <c r="O424" s="1"/>
    </row>
    <row r="425" spans="1:15" ht="12.75" customHeight="1">
      <c r="A425" s="33">
        <v>415</v>
      </c>
      <c r="B425" s="53" t="s">
        <v>478</v>
      </c>
      <c r="C425" s="31">
        <v>1991.5</v>
      </c>
      <c r="D425" s="36">
        <v>1969.3333333333333</v>
      </c>
      <c r="E425" s="36">
        <v>1927.7166666666665</v>
      </c>
      <c r="F425" s="36">
        <v>1863.9333333333332</v>
      </c>
      <c r="G425" s="36">
        <v>1822.3166666666664</v>
      </c>
      <c r="H425" s="36">
        <v>2033.1166666666666</v>
      </c>
      <c r="I425" s="36">
        <v>2074.7333333333336</v>
      </c>
      <c r="J425" s="36">
        <v>2138.5166666666664</v>
      </c>
      <c r="K425" s="31">
        <v>2010.95</v>
      </c>
      <c r="L425" s="31">
        <v>1905.55</v>
      </c>
      <c r="M425" s="31">
        <v>2.0018799999999999</v>
      </c>
      <c r="N425" s="1"/>
      <c r="O425" s="1"/>
    </row>
    <row r="426" spans="1:15" ht="12.75" customHeight="1">
      <c r="A426" s="33">
        <v>416</v>
      </c>
      <c r="B426" s="53" t="s">
        <v>479</v>
      </c>
      <c r="C426" s="31">
        <v>11019.1</v>
      </c>
      <c r="D426" s="36">
        <v>10803.433333333332</v>
      </c>
      <c r="E426" s="36">
        <v>10416.866666666665</v>
      </c>
      <c r="F426" s="36">
        <v>9814.6333333333332</v>
      </c>
      <c r="G426" s="36">
        <v>9428.0666666666657</v>
      </c>
      <c r="H426" s="36">
        <v>11405.666666666664</v>
      </c>
      <c r="I426" s="36">
        <v>11792.233333333334</v>
      </c>
      <c r="J426" s="36">
        <v>12394.466666666664</v>
      </c>
      <c r="K426" s="31">
        <v>11190</v>
      </c>
      <c r="L426" s="31">
        <v>10201.200000000001</v>
      </c>
      <c r="M426" s="31">
        <v>7.2009600000000002</v>
      </c>
      <c r="N426" s="1"/>
      <c r="O426" s="1"/>
    </row>
    <row r="427" spans="1:15" ht="12.75" customHeight="1">
      <c r="A427" s="33">
        <v>417</v>
      </c>
      <c r="B427" s="53" t="s">
        <v>291</v>
      </c>
      <c r="C427" s="31">
        <v>670.95</v>
      </c>
      <c r="D427" s="36">
        <v>674.08333333333337</v>
      </c>
      <c r="E427" s="36">
        <v>663.86666666666679</v>
      </c>
      <c r="F427" s="36">
        <v>656.78333333333342</v>
      </c>
      <c r="G427" s="36">
        <v>646.56666666666683</v>
      </c>
      <c r="H427" s="36">
        <v>681.16666666666674</v>
      </c>
      <c r="I427" s="36">
        <v>691.38333333333321</v>
      </c>
      <c r="J427" s="36">
        <v>698.4666666666667</v>
      </c>
      <c r="K427" s="31">
        <v>684.3</v>
      </c>
      <c r="L427" s="31">
        <v>667</v>
      </c>
      <c r="M427" s="31">
        <v>15.918810000000001</v>
      </c>
      <c r="N427" s="1"/>
      <c r="O427" s="1"/>
    </row>
    <row r="428" spans="1:15" ht="12.75" customHeight="1">
      <c r="A428" s="33">
        <v>418</v>
      </c>
      <c r="B428" s="53" t="s">
        <v>480</v>
      </c>
      <c r="C428" s="31">
        <v>630.20000000000005</v>
      </c>
      <c r="D428" s="36">
        <v>626.23333333333323</v>
      </c>
      <c r="E428" s="36">
        <v>617.56666666666649</v>
      </c>
      <c r="F428" s="36">
        <v>604.93333333333328</v>
      </c>
      <c r="G428" s="36">
        <v>596.26666666666654</v>
      </c>
      <c r="H428" s="36">
        <v>638.86666666666645</v>
      </c>
      <c r="I428" s="36">
        <v>647.53333333333319</v>
      </c>
      <c r="J428" s="36">
        <v>660.1666666666664</v>
      </c>
      <c r="K428" s="31">
        <v>634.9</v>
      </c>
      <c r="L428" s="31">
        <v>613.6</v>
      </c>
      <c r="M428" s="31">
        <v>10.5198</v>
      </c>
      <c r="N428" s="1"/>
      <c r="O428" s="1"/>
    </row>
    <row r="429" spans="1:15" ht="12.75" customHeight="1">
      <c r="A429" s="33">
        <v>419</v>
      </c>
      <c r="B429" s="53" t="s">
        <v>481</v>
      </c>
      <c r="C429" s="31">
        <v>569.20000000000005</v>
      </c>
      <c r="D429" s="36">
        <v>568.45000000000005</v>
      </c>
      <c r="E429" s="36">
        <v>558.95000000000005</v>
      </c>
      <c r="F429" s="36">
        <v>548.70000000000005</v>
      </c>
      <c r="G429" s="36">
        <v>539.20000000000005</v>
      </c>
      <c r="H429" s="36">
        <v>578.70000000000005</v>
      </c>
      <c r="I429" s="36">
        <v>588.20000000000005</v>
      </c>
      <c r="J429" s="36">
        <v>598.45000000000005</v>
      </c>
      <c r="K429" s="31">
        <v>577.95000000000005</v>
      </c>
      <c r="L429" s="31">
        <v>558.20000000000005</v>
      </c>
      <c r="M429" s="31">
        <v>9.21692</v>
      </c>
      <c r="N429" s="1"/>
      <c r="O429" s="1"/>
    </row>
    <row r="430" spans="1:15" ht="12.75" customHeight="1">
      <c r="A430" s="33">
        <v>420</v>
      </c>
      <c r="B430" s="53" t="s">
        <v>210</v>
      </c>
      <c r="C430" s="31">
        <v>826.15</v>
      </c>
      <c r="D430" s="36">
        <v>831.86666666666667</v>
      </c>
      <c r="E430" s="36">
        <v>817.43333333333339</v>
      </c>
      <c r="F430" s="36">
        <v>808.7166666666667</v>
      </c>
      <c r="G430" s="36">
        <v>794.28333333333342</v>
      </c>
      <c r="H430" s="36">
        <v>840.58333333333337</v>
      </c>
      <c r="I430" s="36">
        <v>855.01666666666654</v>
      </c>
      <c r="J430" s="36">
        <v>863.73333333333335</v>
      </c>
      <c r="K430" s="31">
        <v>846.3</v>
      </c>
      <c r="L430" s="31">
        <v>823.15</v>
      </c>
      <c r="M430" s="31">
        <v>211.42840000000001</v>
      </c>
      <c r="N430" s="1"/>
      <c r="O430" s="1"/>
    </row>
    <row r="431" spans="1:15" ht="12.75" customHeight="1">
      <c r="A431" s="33">
        <v>421</v>
      </c>
      <c r="B431" s="53" t="s">
        <v>207</v>
      </c>
      <c r="C431" s="31">
        <v>146.68</v>
      </c>
      <c r="D431" s="36">
        <v>147.32000000000002</v>
      </c>
      <c r="E431" s="36">
        <v>144.76000000000005</v>
      </c>
      <c r="F431" s="36">
        <v>142.84000000000003</v>
      </c>
      <c r="G431" s="36">
        <v>140.28000000000006</v>
      </c>
      <c r="H431" s="36">
        <v>149.24000000000004</v>
      </c>
      <c r="I431" s="36">
        <v>151.80000000000004</v>
      </c>
      <c r="J431" s="36">
        <v>153.72000000000003</v>
      </c>
      <c r="K431" s="31">
        <v>149.88</v>
      </c>
      <c r="L431" s="31">
        <v>145.4</v>
      </c>
      <c r="M431" s="31">
        <v>247.20762999999999</v>
      </c>
      <c r="N431" s="1"/>
      <c r="O431" s="1"/>
    </row>
    <row r="432" spans="1:15" ht="12.75" customHeight="1">
      <c r="A432" s="33">
        <v>422</v>
      </c>
      <c r="B432" s="53" t="s">
        <v>482</v>
      </c>
      <c r="C432" s="31">
        <v>689.35</v>
      </c>
      <c r="D432" s="36">
        <v>697.08333333333337</v>
      </c>
      <c r="E432" s="36">
        <v>679.16666666666674</v>
      </c>
      <c r="F432" s="36">
        <v>668.98333333333335</v>
      </c>
      <c r="G432" s="36">
        <v>651.06666666666672</v>
      </c>
      <c r="H432" s="36">
        <v>707.26666666666677</v>
      </c>
      <c r="I432" s="36">
        <v>725.18333333333351</v>
      </c>
      <c r="J432" s="36">
        <v>735.36666666666679</v>
      </c>
      <c r="K432" s="31">
        <v>715</v>
      </c>
      <c r="L432" s="31">
        <v>686.9</v>
      </c>
      <c r="M432" s="31">
        <v>10.23657</v>
      </c>
      <c r="N432" s="1"/>
      <c r="O432" s="1"/>
    </row>
    <row r="433" spans="1:15" ht="12.75" customHeight="1">
      <c r="A433" s="33">
        <v>423</v>
      </c>
      <c r="B433" s="53" t="s">
        <v>483</v>
      </c>
      <c r="C433" s="31">
        <v>143.13</v>
      </c>
      <c r="D433" s="36">
        <v>144.81333333333333</v>
      </c>
      <c r="E433" s="36">
        <v>140.81666666666666</v>
      </c>
      <c r="F433" s="36">
        <v>138.50333333333333</v>
      </c>
      <c r="G433" s="36">
        <v>134.50666666666666</v>
      </c>
      <c r="H433" s="36">
        <v>147.12666666666667</v>
      </c>
      <c r="I433" s="36">
        <v>151.12333333333333</v>
      </c>
      <c r="J433" s="36">
        <v>153.43666666666667</v>
      </c>
      <c r="K433" s="31">
        <v>148.81</v>
      </c>
      <c r="L433" s="31">
        <v>142.5</v>
      </c>
      <c r="M433" s="31">
        <v>70.049449999999993</v>
      </c>
      <c r="N433" s="1"/>
      <c r="O433" s="1"/>
    </row>
    <row r="434" spans="1:15" ht="12.75" customHeight="1">
      <c r="A434" s="33">
        <v>424</v>
      </c>
      <c r="B434" s="53" t="s">
        <v>484</v>
      </c>
      <c r="C434" s="31">
        <v>512.6</v>
      </c>
      <c r="D434" s="36">
        <v>502.46666666666664</v>
      </c>
      <c r="E434" s="36">
        <v>489.93333333333328</v>
      </c>
      <c r="F434" s="36">
        <v>467.26666666666665</v>
      </c>
      <c r="G434" s="36">
        <v>454.73333333333329</v>
      </c>
      <c r="H434" s="36">
        <v>525.13333333333321</v>
      </c>
      <c r="I434" s="36">
        <v>537.66666666666674</v>
      </c>
      <c r="J434" s="36">
        <v>560.33333333333326</v>
      </c>
      <c r="K434" s="31">
        <v>515</v>
      </c>
      <c r="L434" s="31">
        <v>479.8</v>
      </c>
      <c r="M434" s="31">
        <v>38.203139999999998</v>
      </c>
      <c r="N434" s="1"/>
      <c r="O434" s="1"/>
    </row>
    <row r="435" spans="1:15" ht="12.75" customHeight="1">
      <c r="A435" s="33">
        <v>425</v>
      </c>
      <c r="B435" s="53" t="s">
        <v>485</v>
      </c>
      <c r="C435" s="31">
        <v>235.09</v>
      </c>
      <c r="D435" s="36">
        <v>236.89333333333335</v>
      </c>
      <c r="E435" s="36">
        <v>231.29666666666668</v>
      </c>
      <c r="F435" s="36">
        <v>227.50333333333333</v>
      </c>
      <c r="G435" s="36">
        <v>221.90666666666667</v>
      </c>
      <c r="H435" s="36">
        <v>240.6866666666667</v>
      </c>
      <c r="I435" s="36">
        <v>246.28333333333333</v>
      </c>
      <c r="J435" s="36">
        <v>250.07666666666671</v>
      </c>
      <c r="K435" s="31">
        <v>242.49</v>
      </c>
      <c r="L435" s="31">
        <v>233.1</v>
      </c>
      <c r="M435" s="31">
        <v>7.5762099999999997</v>
      </c>
      <c r="N435" s="1"/>
      <c r="O435" s="1"/>
    </row>
    <row r="436" spans="1:15" ht="12.75" customHeight="1">
      <c r="A436" s="33">
        <v>426</v>
      </c>
      <c r="B436" s="53" t="s">
        <v>215</v>
      </c>
      <c r="C436" s="31">
        <v>1524.05</v>
      </c>
      <c r="D436" s="36">
        <v>1522.3999999999999</v>
      </c>
      <c r="E436" s="36">
        <v>1509.8999999999996</v>
      </c>
      <c r="F436" s="36">
        <v>1495.7499999999998</v>
      </c>
      <c r="G436" s="36">
        <v>1483.2499999999995</v>
      </c>
      <c r="H436" s="36">
        <v>1536.5499999999997</v>
      </c>
      <c r="I436" s="36">
        <v>1549.0500000000002</v>
      </c>
      <c r="J436" s="36">
        <v>1563.1999999999998</v>
      </c>
      <c r="K436" s="31">
        <v>1534.9</v>
      </c>
      <c r="L436" s="31">
        <v>1508.25</v>
      </c>
      <c r="M436" s="31">
        <v>13.36816</v>
      </c>
      <c r="N436" s="1"/>
      <c r="O436" s="1"/>
    </row>
    <row r="437" spans="1:15" ht="12.75" customHeight="1">
      <c r="A437" s="33">
        <v>427</v>
      </c>
      <c r="B437" s="53" t="s">
        <v>216</v>
      </c>
      <c r="C437" s="31">
        <v>784.05</v>
      </c>
      <c r="D437" s="36">
        <v>783.73333333333323</v>
      </c>
      <c r="E437" s="36">
        <v>775.51666666666642</v>
      </c>
      <c r="F437" s="36">
        <v>766.98333333333323</v>
      </c>
      <c r="G437" s="36">
        <v>758.76666666666642</v>
      </c>
      <c r="H437" s="36">
        <v>792.26666666666642</v>
      </c>
      <c r="I437" s="36">
        <v>800.48333333333335</v>
      </c>
      <c r="J437" s="36">
        <v>809.01666666666642</v>
      </c>
      <c r="K437" s="31">
        <v>791.95</v>
      </c>
      <c r="L437" s="31">
        <v>775.2</v>
      </c>
      <c r="M437" s="31">
        <v>16.357140000000001</v>
      </c>
      <c r="N437" s="1"/>
      <c r="O437" s="1"/>
    </row>
    <row r="438" spans="1:15" ht="12.75" customHeight="1">
      <c r="A438" s="33">
        <v>428</v>
      </c>
      <c r="B438" s="53" t="s">
        <v>486</v>
      </c>
      <c r="C438" s="31">
        <v>4582.95</v>
      </c>
      <c r="D438" s="36">
        <v>4598.8166666666666</v>
      </c>
      <c r="E438" s="36">
        <v>4536.1833333333334</v>
      </c>
      <c r="F438" s="36">
        <v>4489.416666666667</v>
      </c>
      <c r="G438" s="36">
        <v>4426.7833333333338</v>
      </c>
      <c r="H438" s="36">
        <v>4645.583333333333</v>
      </c>
      <c r="I438" s="36">
        <v>4708.2166666666662</v>
      </c>
      <c r="J438" s="36">
        <v>4754.9833333333327</v>
      </c>
      <c r="K438" s="31">
        <v>4661.45</v>
      </c>
      <c r="L438" s="31">
        <v>4552.05</v>
      </c>
      <c r="M438" s="31">
        <v>0.71672999999999998</v>
      </c>
      <c r="N438" s="1"/>
      <c r="O438" s="1"/>
    </row>
    <row r="439" spans="1:15" ht="12.75" customHeight="1">
      <c r="A439" s="33">
        <v>429</v>
      </c>
      <c r="B439" s="53" t="s">
        <v>487</v>
      </c>
      <c r="C439" s="31">
        <v>1392.7</v>
      </c>
      <c r="D439" s="36">
        <v>1384.7666666666667</v>
      </c>
      <c r="E439" s="36">
        <v>1361.1333333333332</v>
      </c>
      <c r="F439" s="36">
        <v>1329.5666666666666</v>
      </c>
      <c r="G439" s="36">
        <v>1305.9333333333332</v>
      </c>
      <c r="H439" s="36">
        <v>1416.3333333333333</v>
      </c>
      <c r="I439" s="36">
        <v>1439.9666666666669</v>
      </c>
      <c r="J439" s="36">
        <v>1471.5333333333333</v>
      </c>
      <c r="K439" s="31">
        <v>1408.4</v>
      </c>
      <c r="L439" s="31">
        <v>1353.2</v>
      </c>
      <c r="M439" s="31">
        <v>3.2756799999999999</v>
      </c>
      <c r="N439" s="1"/>
      <c r="O439" s="1"/>
    </row>
    <row r="440" spans="1:15" ht="12.75" customHeight="1">
      <c r="A440" s="33">
        <v>430</v>
      </c>
      <c r="B440" s="53" t="s">
        <v>488</v>
      </c>
      <c r="C440" s="31">
        <v>555.95000000000005</v>
      </c>
      <c r="D440" s="36">
        <v>558.33333333333337</v>
      </c>
      <c r="E440" s="36">
        <v>549.7166666666667</v>
      </c>
      <c r="F440" s="36">
        <v>543.48333333333335</v>
      </c>
      <c r="G440" s="36">
        <v>534.86666666666667</v>
      </c>
      <c r="H440" s="36">
        <v>564.56666666666672</v>
      </c>
      <c r="I440" s="36">
        <v>573.18333333333328</v>
      </c>
      <c r="J440" s="36">
        <v>579.41666666666674</v>
      </c>
      <c r="K440" s="31">
        <v>566.95000000000005</v>
      </c>
      <c r="L440" s="31">
        <v>552.1</v>
      </c>
      <c r="M440" s="31">
        <v>4.2779299999999996</v>
      </c>
      <c r="N440" s="1"/>
      <c r="O440" s="1"/>
    </row>
    <row r="441" spans="1:15" ht="12.75" customHeight="1">
      <c r="A441" s="33">
        <v>431</v>
      </c>
      <c r="B441" s="53" t="s">
        <v>489</v>
      </c>
      <c r="C441" s="31">
        <v>6022.55</v>
      </c>
      <c r="D441" s="36">
        <v>5986.8666666666659</v>
      </c>
      <c r="E441" s="36">
        <v>5903.6833333333316</v>
      </c>
      <c r="F441" s="36">
        <v>5784.8166666666657</v>
      </c>
      <c r="G441" s="36">
        <v>5701.6333333333314</v>
      </c>
      <c r="H441" s="36">
        <v>6105.7333333333318</v>
      </c>
      <c r="I441" s="36">
        <v>6188.9166666666661</v>
      </c>
      <c r="J441" s="36">
        <v>6307.7833333333319</v>
      </c>
      <c r="K441" s="31">
        <v>6070.05</v>
      </c>
      <c r="L441" s="31">
        <v>5868</v>
      </c>
      <c r="M441" s="31">
        <v>2.0756000000000001</v>
      </c>
      <c r="N441" s="1"/>
      <c r="O441" s="1"/>
    </row>
    <row r="442" spans="1:15" ht="12.75" customHeight="1">
      <c r="A442" s="33">
        <v>432</v>
      </c>
      <c r="B442" s="53" t="s">
        <v>490</v>
      </c>
      <c r="C442" s="31">
        <v>834</v>
      </c>
      <c r="D442" s="36">
        <v>827.05000000000007</v>
      </c>
      <c r="E442" s="36">
        <v>817.70000000000016</v>
      </c>
      <c r="F442" s="36">
        <v>801.40000000000009</v>
      </c>
      <c r="G442" s="36">
        <v>792.05000000000018</v>
      </c>
      <c r="H442" s="36">
        <v>843.35000000000014</v>
      </c>
      <c r="I442" s="36">
        <v>852.7</v>
      </c>
      <c r="J442" s="36">
        <v>869.00000000000011</v>
      </c>
      <c r="K442" s="31">
        <v>836.4</v>
      </c>
      <c r="L442" s="31">
        <v>810.75</v>
      </c>
      <c r="M442" s="31">
        <v>3.49213</v>
      </c>
      <c r="N442" s="1"/>
      <c r="O442" s="1"/>
    </row>
    <row r="443" spans="1:15" ht="12.75" customHeight="1">
      <c r="A443" s="33">
        <v>433</v>
      </c>
      <c r="B443" s="53" t="s">
        <v>491</v>
      </c>
      <c r="C443" s="31">
        <v>53.03</v>
      </c>
      <c r="D443" s="36">
        <v>52.946666666666665</v>
      </c>
      <c r="E443" s="36">
        <v>52.513333333333328</v>
      </c>
      <c r="F443" s="36">
        <v>51.996666666666663</v>
      </c>
      <c r="G443" s="36">
        <v>51.563333333333325</v>
      </c>
      <c r="H443" s="36">
        <v>53.463333333333331</v>
      </c>
      <c r="I443" s="36">
        <v>53.896666666666668</v>
      </c>
      <c r="J443" s="36">
        <v>54.413333333333334</v>
      </c>
      <c r="K443" s="31">
        <v>53.38</v>
      </c>
      <c r="L443" s="31">
        <v>52.43</v>
      </c>
      <c r="M443" s="31">
        <v>245.02330000000001</v>
      </c>
      <c r="N443" s="1"/>
      <c r="O443" s="1"/>
    </row>
    <row r="444" spans="1:15" ht="12.75" customHeight="1">
      <c r="A444" s="33">
        <v>434</v>
      </c>
      <c r="B444" s="53" t="s">
        <v>492</v>
      </c>
      <c r="C444" s="31">
        <v>619.95000000000005</v>
      </c>
      <c r="D444" s="36">
        <v>622.98333333333335</v>
      </c>
      <c r="E444" s="36">
        <v>611.9666666666667</v>
      </c>
      <c r="F444" s="36">
        <v>603.98333333333335</v>
      </c>
      <c r="G444" s="36">
        <v>592.9666666666667</v>
      </c>
      <c r="H444" s="36">
        <v>630.9666666666667</v>
      </c>
      <c r="I444" s="36">
        <v>641.98333333333335</v>
      </c>
      <c r="J444" s="36">
        <v>649.9666666666667</v>
      </c>
      <c r="K444" s="31">
        <v>634</v>
      </c>
      <c r="L444" s="31">
        <v>615</v>
      </c>
      <c r="M444" s="31">
        <v>11.42755</v>
      </c>
      <c r="N444" s="1"/>
      <c r="O444" s="1"/>
    </row>
    <row r="445" spans="1:15" ht="12.75" customHeight="1">
      <c r="A445" s="33">
        <v>435</v>
      </c>
      <c r="B445" s="53" t="s">
        <v>217</v>
      </c>
      <c r="C445" s="31">
        <v>715.75</v>
      </c>
      <c r="D445" s="36">
        <v>714.25</v>
      </c>
      <c r="E445" s="36">
        <v>707.5</v>
      </c>
      <c r="F445" s="36">
        <v>699.25</v>
      </c>
      <c r="G445" s="36">
        <v>692.5</v>
      </c>
      <c r="H445" s="36">
        <v>722.5</v>
      </c>
      <c r="I445" s="36">
        <v>729.25</v>
      </c>
      <c r="J445" s="36">
        <v>737.5</v>
      </c>
      <c r="K445" s="31">
        <v>721</v>
      </c>
      <c r="L445" s="31">
        <v>706</v>
      </c>
      <c r="M445" s="31">
        <v>5.2508600000000003</v>
      </c>
      <c r="N445" s="1"/>
      <c r="O445" s="1"/>
    </row>
    <row r="446" spans="1:15" ht="12.75" customHeight="1">
      <c r="A446" s="33">
        <v>436</v>
      </c>
      <c r="B446" s="53" t="s">
        <v>836</v>
      </c>
      <c r="C446" s="31">
        <v>485.9</v>
      </c>
      <c r="D446" s="36">
        <v>489.76666666666665</v>
      </c>
      <c r="E446" s="36">
        <v>480.13333333333333</v>
      </c>
      <c r="F446" s="36">
        <v>474.36666666666667</v>
      </c>
      <c r="G446" s="36">
        <v>464.73333333333335</v>
      </c>
      <c r="H446" s="36">
        <v>495.5333333333333</v>
      </c>
      <c r="I446" s="36">
        <v>505.16666666666663</v>
      </c>
      <c r="J446" s="36">
        <v>510.93333333333328</v>
      </c>
      <c r="K446" s="31">
        <v>499.4</v>
      </c>
      <c r="L446" s="31">
        <v>484</v>
      </c>
      <c r="M446" s="31">
        <v>5.9403499999999996</v>
      </c>
      <c r="N446" s="1"/>
      <c r="O446" s="1"/>
    </row>
    <row r="447" spans="1:15" ht="12.75" customHeight="1">
      <c r="A447" s="33">
        <v>437</v>
      </c>
      <c r="B447" s="53" t="s">
        <v>493</v>
      </c>
      <c r="C447" s="31">
        <v>45.55</v>
      </c>
      <c r="D447" s="36">
        <v>44.29</v>
      </c>
      <c r="E447" s="36">
        <v>42.9</v>
      </c>
      <c r="F447" s="36">
        <v>40.25</v>
      </c>
      <c r="G447" s="36">
        <v>38.86</v>
      </c>
      <c r="H447" s="36">
        <v>46.94</v>
      </c>
      <c r="I447" s="36">
        <v>48.33</v>
      </c>
      <c r="J447" s="36">
        <v>50.98</v>
      </c>
      <c r="K447" s="31">
        <v>45.68</v>
      </c>
      <c r="L447" s="31">
        <v>41.64</v>
      </c>
      <c r="M447" s="31">
        <v>386.50839999999999</v>
      </c>
      <c r="N447" s="1"/>
      <c r="O447" s="1"/>
    </row>
    <row r="448" spans="1:15" ht="12.75" customHeight="1">
      <c r="A448" s="33">
        <v>438</v>
      </c>
      <c r="B448" s="53" t="s">
        <v>229</v>
      </c>
      <c r="C448" s="31">
        <v>2338.35</v>
      </c>
      <c r="D448" s="36">
        <v>2340.8333333333335</v>
      </c>
      <c r="E448" s="36">
        <v>2312.2666666666669</v>
      </c>
      <c r="F448" s="36">
        <v>2286.1833333333334</v>
      </c>
      <c r="G448" s="36">
        <v>2257.6166666666668</v>
      </c>
      <c r="H448" s="36">
        <v>2366.916666666667</v>
      </c>
      <c r="I448" s="36">
        <v>2395.4833333333336</v>
      </c>
      <c r="J448" s="36">
        <v>2421.5666666666671</v>
      </c>
      <c r="K448" s="31">
        <v>2369.4</v>
      </c>
      <c r="L448" s="31">
        <v>2314.75</v>
      </c>
      <c r="M448" s="31">
        <v>8.7989999999999995</v>
      </c>
      <c r="N448" s="1"/>
      <c r="O448" s="1"/>
    </row>
    <row r="449" spans="1:15" ht="12.75" customHeight="1">
      <c r="A449" s="33">
        <v>439</v>
      </c>
      <c r="B449" s="53" t="s">
        <v>882</v>
      </c>
      <c r="C449" s="31">
        <v>182.06</v>
      </c>
      <c r="D449" s="36">
        <v>182.69333333333336</v>
      </c>
      <c r="E449" s="36">
        <v>180.48666666666671</v>
      </c>
      <c r="F449" s="36">
        <v>178.91333333333336</v>
      </c>
      <c r="G449" s="36">
        <v>176.70666666666671</v>
      </c>
      <c r="H449" s="36">
        <v>184.26666666666671</v>
      </c>
      <c r="I449" s="36">
        <v>186.47333333333336</v>
      </c>
      <c r="J449" s="36">
        <v>188.04666666666671</v>
      </c>
      <c r="K449" s="31">
        <v>184.9</v>
      </c>
      <c r="L449" s="31">
        <v>181.12</v>
      </c>
      <c r="M449" s="31">
        <v>7.93893</v>
      </c>
      <c r="N449" s="1"/>
      <c r="O449" s="1"/>
    </row>
    <row r="450" spans="1:15" ht="12.75" customHeight="1">
      <c r="A450" s="33">
        <v>440</v>
      </c>
      <c r="B450" s="53" t="s">
        <v>883</v>
      </c>
      <c r="C450" s="31">
        <v>481.2</v>
      </c>
      <c r="D450" s="36">
        <v>480.01666666666665</v>
      </c>
      <c r="E450" s="36">
        <v>474.58333333333331</v>
      </c>
      <c r="F450" s="36">
        <v>467.96666666666664</v>
      </c>
      <c r="G450" s="36">
        <v>462.5333333333333</v>
      </c>
      <c r="H450" s="36">
        <v>486.63333333333333</v>
      </c>
      <c r="I450" s="36">
        <v>492.06666666666672</v>
      </c>
      <c r="J450" s="36">
        <v>498.68333333333334</v>
      </c>
      <c r="K450" s="31">
        <v>485.45</v>
      </c>
      <c r="L450" s="31">
        <v>473.4</v>
      </c>
      <c r="M450" s="31">
        <v>1.29356</v>
      </c>
      <c r="N450" s="1"/>
      <c r="O450" s="1"/>
    </row>
    <row r="451" spans="1:15" ht="12.75" customHeight="1">
      <c r="A451" s="33">
        <v>441</v>
      </c>
      <c r="B451" s="53" t="s">
        <v>494</v>
      </c>
      <c r="C451" s="31">
        <v>961.2</v>
      </c>
      <c r="D451" s="36">
        <v>969.4</v>
      </c>
      <c r="E451" s="36">
        <v>950.34999999999991</v>
      </c>
      <c r="F451" s="36">
        <v>939.49999999999989</v>
      </c>
      <c r="G451" s="36">
        <v>920.44999999999982</v>
      </c>
      <c r="H451" s="36">
        <v>980.25</v>
      </c>
      <c r="I451" s="36">
        <v>999.3</v>
      </c>
      <c r="J451" s="36">
        <v>1010.1500000000001</v>
      </c>
      <c r="K451" s="31">
        <v>988.45</v>
      </c>
      <c r="L451" s="31">
        <v>958.55</v>
      </c>
      <c r="M451" s="31">
        <v>4.7515900000000002</v>
      </c>
      <c r="N451" s="1"/>
      <c r="O451" s="1"/>
    </row>
    <row r="452" spans="1:15" ht="12.75" customHeight="1">
      <c r="A452" s="33">
        <v>442</v>
      </c>
      <c r="B452" s="53" t="s">
        <v>218</v>
      </c>
      <c r="C452" s="31">
        <v>1095.3</v>
      </c>
      <c r="D452" s="36">
        <v>1100.5666666666666</v>
      </c>
      <c r="E452" s="36">
        <v>1085.0833333333333</v>
      </c>
      <c r="F452" s="36">
        <v>1074.8666666666666</v>
      </c>
      <c r="G452" s="36">
        <v>1059.3833333333332</v>
      </c>
      <c r="H452" s="36">
        <v>1110.7833333333333</v>
      </c>
      <c r="I452" s="36">
        <v>1126.2666666666669</v>
      </c>
      <c r="J452" s="36">
        <v>1136.4833333333333</v>
      </c>
      <c r="K452" s="31">
        <v>1116.05</v>
      </c>
      <c r="L452" s="31">
        <v>1090.3499999999999</v>
      </c>
      <c r="M452" s="31">
        <v>8.6307299999999998</v>
      </c>
      <c r="N452" s="1"/>
      <c r="O452" s="1"/>
    </row>
    <row r="453" spans="1:15" ht="12.75" customHeight="1">
      <c r="A453" s="33">
        <v>443</v>
      </c>
      <c r="B453" s="53" t="s">
        <v>219</v>
      </c>
      <c r="C453" s="31">
        <v>1889.5</v>
      </c>
      <c r="D453" s="36">
        <v>1877.1833333333334</v>
      </c>
      <c r="E453" s="36">
        <v>1848.8666666666668</v>
      </c>
      <c r="F453" s="36">
        <v>1808.2333333333333</v>
      </c>
      <c r="G453" s="36">
        <v>1779.9166666666667</v>
      </c>
      <c r="H453" s="36">
        <v>1917.8166666666668</v>
      </c>
      <c r="I453" s="36">
        <v>1946.1333333333334</v>
      </c>
      <c r="J453" s="36">
        <v>1986.7666666666669</v>
      </c>
      <c r="K453" s="31">
        <v>1905.5</v>
      </c>
      <c r="L453" s="31">
        <v>1836.55</v>
      </c>
      <c r="M453" s="31">
        <v>12.80752</v>
      </c>
      <c r="N453" s="1"/>
      <c r="O453" s="1"/>
    </row>
    <row r="454" spans="1:15" ht="12.75" customHeight="1">
      <c r="A454" s="33">
        <v>444</v>
      </c>
      <c r="B454" s="53" t="s">
        <v>224</v>
      </c>
      <c r="C454" s="31">
        <v>4017.4</v>
      </c>
      <c r="D454" s="36">
        <v>4007.7833333333333</v>
      </c>
      <c r="E454" s="36">
        <v>3992.1666666666665</v>
      </c>
      <c r="F454" s="36">
        <v>3966.9333333333334</v>
      </c>
      <c r="G454" s="36">
        <v>3951.3166666666666</v>
      </c>
      <c r="H454" s="36">
        <v>4033.0166666666664</v>
      </c>
      <c r="I454" s="36">
        <v>4048.6333333333332</v>
      </c>
      <c r="J454" s="36">
        <v>4073.8666666666663</v>
      </c>
      <c r="K454" s="31">
        <v>4023.4</v>
      </c>
      <c r="L454" s="31">
        <v>3982.55</v>
      </c>
      <c r="M454" s="31">
        <v>23.074490000000001</v>
      </c>
      <c r="N454" s="1"/>
      <c r="O454" s="1"/>
    </row>
    <row r="455" spans="1:15" ht="12.75" customHeight="1">
      <c r="A455" s="33">
        <v>445</v>
      </c>
      <c r="B455" s="53" t="s">
        <v>220</v>
      </c>
      <c r="C455" s="31">
        <v>1105</v>
      </c>
      <c r="D455" s="36">
        <v>1098.3333333333333</v>
      </c>
      <c r="E455" s="36">
        <v>1086.6666666666665</v>
      </c>
      <c r="F455" s="36">
        <v>1068.3333333333333</v>
      </c>
      <c r="G455" s="36">
        <v>1056.6666666666665</v>
      </c>
      <c r="H455" s="36">
        <v>1116.6666666666665</v>
      </c>
      <c r="I455" s="36">
        <v>1128.333333333333</v>
      </c>
      <c r="J455" s="36">
        <v>1146.6666666666665</v>
      </c>
      <c r="K455" s="31">
        <v>1110</v>
      </c>
      <c r="L455" s="31">
        <v>1080</v>
      </c>
      <c r="M455" s="31">
        <v>20.261890000000001</v>
      </c>
      <c r="N455" s="1"/>
      <c r="O455" s="1"/>
    </row>
    <row r="456" spans="1:15" ht="12.75" customHeight="1">
      <c r="A456" s="33">
        <v>446</v>
      </c>
      <c r="B456" s="53" t="s">
        <v>292</v>
      </c>
      <c r="C456" s="31">
        <v>7057.75</v>
      </c>
      <c r="D456" s="36">
        <v>7068.5666666666666</v>
      </c>
      <c r="E456" s="36">
        <v>7019.6333333333332</v>
      </c>
      <c r="F456" s="36">
        <v>6981.5166666666664</v>
      </c>
      <c r="G456" s="36">
        <v>6932.583333333333</v>
      </c>
      <c r="H456" s="36">
        <v>7106.6833333333334</v>
      </c>
      <c r="I456" s="36">
        <v>7155.6166666666659</v>
      </c>
      <c r="J456" s="36">
        <v>7193.7333333333336</v>
      </c>
      <c r="K456" s="31">
        <v>7117.5</v>
      </c>
      <c r="L456" s="31">
        <v>7030.45</v>
      </c>
      <c r="M456" s="31">
        <v>0.69081000000000004</v>
      </c>
      <c r="N456" s="1"/>
      <c r="O456" s="1"/>
    </row>
    <row r="457" spans="1:15" ht="12.75" customHeight="1">
      <c r="A457" s="33">
        <v>447</v>
      </c>
      <c r="B457" s="53" t="s">
        <v>495</v>
      </c>
      <c r="C457" s="31">
        <v>6667.95</v>
      </c>
      <c r="D457" s="36">
        <v>6645.8833333333341</v>
      </c>
      <c r="E457" s="36">
        <v>6592.0666666666684</v>
      </c>
      <c r="F457" s="36">
        <v>6516.1833333333343</v>
      </c>
      <c r="G457" s="36">
        <v>6462.3666666666686</v>
      </c>
      <c r="H457" s="36">
        <v>6721.7666666666682</v>
      </c>
      <c r="I457" s="36">
        <v>6775.5833333333339</v>
      </c>
      <c r="J457" s="36">
        <v>6851.4666666666681</v>
      </c>
      <c r="K457" s="31">
        <v>6699.7</v>
      </c>
      <c r="L457" s="31">
        <v>6570</v>
      </c>
      <c r="M457" s="31">
        <v>0.41526000000000002</v>
      </c>
      <c r="N457" s="1"/>
      <c r="O457" s="1"/>
    </row>
    <row r="458" spans="1:15" ht="12.75" customHeight="1">
      <c r="A458" s="33">
        <v>448</v>
      </c>
      <c r="B458" s="53" t="s">
        <v>496</v>
      </c>
      <c r="C458" s="31">
        <v>659.3</v>
      </c>
      <c r="D458" s="36">
        <v>664.16666666666663</v>
      </c>
      <c r="E458" s="36">
        <v>653.13333333333321</v>
      </c>
      <c r="F458" s="36">
        <v>646.96666666666658</v>
      </c>
      <c r="G458" s="36">
        <v>635.93333333333317</v>
      </c>
      <c r="H458" s="36">
        <v>670.33333333333326</v>
      </c>
      <c r="I458" s="36">
        <v>681.36666666666679</v>
      </c>
      <c r="J458" s="36">
        <v>687.5333333333333</v>
      </c>
      <c r="K458" s="31">
        <v>675.2</v>
      </c>
      <c r="L458" s="31">
        <v>658</v>
      </c>
      <c r="M458" s="31">
        <v>16.254529999999999</v>
      </c>
      <c r="N458" s="1"/>
      <c r="O458" s="1"/>
    </row>
    <row r="459" spans="1:15" ht="12.75" customHeight="1">
      <c r="A459" s="33">
        <v>449</v>
      </c>
      <c r="B459" s="53" t="s">
        <v>221</v>
      </c>
      <c r="C459" s="31">
        <v>981.3</v>
      </c>
      <c r="D459" s="36">
        <v>988.4666666666667</v>
      </c>
      <c r="E459" s="36">
        <v>971.93333333333339</v>
      </c>
      <c r="F459" s="36">
        <v>962.56666666666672</v>
      </c>
      <c r="G459" s="36">
        <v>946.03333333333342</v>
      </c>
      <c r="H459" s="36">
        <v>997.83333333333337</v>
      </c>
      <c r="I459" s="36">
        <v>1014.3666666666667</v>
      </c>
      <c r="J459" s="36">
        <v>1023.7333333333333</v>
      </c>
      <c r="K459" s="31">
        <v>1005</v>
      </c>
      <c r="L459" s="31">
        <v>979.1</v>
      </c>
      <c r="M459" s="31">
        <v>122.84132</v>
      </c>
      <c r="N459" s="1"/>
      <c r="O459" s="1"/>
    </row>
    <row r="460" spans="1:15" ht="12.75" customHeight="1">
      <c r="A460" s="33">
        <v>450</v>
      </c>
      <c r="B460" s="53" t="s">
        <v>222</v>
      </c>
      <c r="C460" s="31">
        <v>432.75</v>
      </c>
      <c r="D460" s="36">
        <v>432.58333333333331</v>
      </c>
      <c r="E460" s="36">
        <v>428.16666666666663</v>
      </c>
      <c r="F460" s="36">
        <v>423.58333333333331</v>
      </c>
      <c r="G460" s="36">
        <v>419.16666666666663</v>
      </c>
      <c r="H460" s="36">
        <v>437.16666666666663</v>
      </c>
      <c r="I460" s="36">
        <v>441.58333333333326</v>
      </c>
      <c r="J460" s="36">
        <v>446.16666666666663</v>
      </c>
      <c r="K460" s="31">
        <v>437</v>
      </c>
      <c r="L460" s="31">
        <v>428</v>
      </c>
      <c r="M460" s="31">
        <v>75.119399999999999</v>
      </c>
      <c r="N460" s="1"/>
      <c r="O460" s="1"/>
    </row>
    <row r="461" spans="1:15" ht="12.75" customHeight="1">
      <c r="A461" s="33">
        <v>451</v>
      </c>
      <c r="B461" s="53" t="s">
        <v>223</v>
      </c>
      <c r="C461" s="31">
        <v>174.54</v>
      </c>
      <c r="D461" s="36">
        <v>174.63</v>
      </c>
      <c r="E461" s="36">
        <v>173.51</v>
      </c>
      <c r="F461" s="36">
        <v>172.48</v>
      </c>
      <c r="G461" s="36">
        <v>171.35999999999999</v>
      </c>
      <c r="H461" s="36">
        <v>175.66</v>
      </c>
      <c r="I461" s="36">
        <v>176.78</v>
      </c>
      <c r="J461" s="36">
        <v>177.81</v>
      </c>
      <c r="K461" s="31">
        <v>175.75</v>
      </c>
      <c r="L461" s="31">
        <v>173.6</v>
      </c>
      <c r="M461" s="31">
        <v>333.59494999999998</v>
      </c>
      <c r="N461" s="1"/>
      <c r="O461" s="1"/>
    </row>
    <row r="462" spans="1:15" ht="12.75" customHeight="1">
      <c r="A462" s="33">
        <v>452</v>
      </c>
      <c r="B462" s="53" t="s">
        <v>884</v>
      </c>
      <c r="C462" s="31">
        <v>1009.6</v>
      </c>
      <c r="D462" s="36">
        <v>1011.8166666666666</v>
      </c>
      <c r="E462" s="36">
        <v>1004.5333333333332</v>
      </c>
      <c r="F462" s="36">
        <v>999.46666666666658</v>
      </c>
      <c r="G462" s="36">
        <v>992.18333333333317</v>
      </c>
      <c r="H462" s="36">
        <v>1016.8833333333332</v>
      </c>
      <c r="I462" s="36">
        <v>1024.1666666666665</v>
      </c>
      <c r="J462" s="36">
        <v>1029.2333333333331</v>
      </c>
      <c r="K462" s="31">
        <v>1019.1</v>
      </c>
      <c r="L462" s="31">
        <v>1006.75</v>
      </c>
      <c r="M462" s="31">
        <v>4.3325100000000001</v>
      </c>
      <c r="N462" s="1"/>
      <c r="O462" s="1"/>
    </row>
    <row r="463" spans="1:15" ht="12.75" customHeight="1">
      <c r="A463" s="33">
        <v>453</v>
      </c>
      <c r="B463" s="53" t="s">
        <v>293</v>
      </c>
      <c r="C463" s="31">
        <v>76.63</v>
      </c>
      <c r="D463" s="36">
        <v>77.183333333333337</v>
      </c>
      <c r="E463" s="36">
        <v>75.946666666666673</v>
      </c>
      <c r="F463" s="36">
        <v>75.263333333333335</v>
      </c>
      <c r="G463" s="36">
        <v>74.026666666666671</v>
      </c>
      <c r="H463" s="36">
        <v>77.866666666666674</v>
      </c>
      <c r="I463" s="36">
        <v>79.103333333333353</v>
      </c>
      <c r="J463" s="36">
        <v>79.786666666666676</v>
      </c>
      <c r="K463" s="31">
        <v>78.42</v>
      </c>
      <c r="L463" s="31">
        <v>76.5</v>
      </c>
      <c r="M463" s="31">
        <v>25.511109999999999</v>
      </c>
      <c r="N463" s="1"/>
      <c r="O463" s="1"/>
    </row>
    <row r="464" spans="1:15" ht="12.75" customHeight="1">
      <c r="A464" s="33">
        <v>454</v>
      </c>
      <c r="B464" s="53" t="s">
        <v>225</v>
      </c>
      <c r="C464" s="31">
        <v>1472.15</v>
      </c>
      <c r="D464" s="36">
        <v>1480.05</v>
      </c>
      <c r="E464" s="36">
        <v>1462.1</v>
      </c>
      <c r="F464" s="36">
        <v>1452.05</v>
      </c>
      <c r="G464" s="36">
        <v>1434.1</v>
      </c>
      <c r="H464" s="36">
        <v>1490.1</v>
      </c>
      <c r="I464" s="36">
        <v>1508.0500000000002</v>
      </c>
      <c r="J464" s="36">
        <v>1518.1</v>
      </c>
      <c r="K464" s="31">
        <v>1498</v>
      </c>
      <c r="L464" s="31">
        <v>1470</v>
      </c>
      <c r="M464" s="31">
        <v>20.92643</v>
      </c>
      <c r="N464" s="1"/>
      <c r="O464" s="1"/>
    </row>
    <row r="465" spans="1:15" ht="12.75" customHeight="1">
      <c r="A465" s="33">
        <v>455</v>
      </c>
      <c r="B465" s="53" t="s">
        <v>497</v>
      </c>
      <c r="C465" s="31">
        <v>1435.7</v>
      </c>
      <c r="D465" s="36">
        <v>1441.8999999999999</v>
      </c>
      <c r="E465" s="36">
        <v>1408.7999999999997</v>
      </c>
      <c r="F465" s="36">
        <v>1381.8999999999999</v>
      </c>
      <c r="G465" s="36">
        <v>1348.7999999999997</v>
      </c>
      <c r="H465" s="36">
        <v>1468.7999999999997</v>
      </c>
      <c r="I465" s="36">
        <v>1501.8999999999996</v>
      </c>
      <c r="J465" s="36">
        <v>1528.7999999999997</v>
      </c>
      <c r="K465" s="31">
        <v>1475</v>
      </c>
      <c r="L465" s="31">
        <v>1415</v>
      </c>
      <c r="M465" s="31">
        <v>7.9864899999999999</v>
      </c>
      <c r="N465" s="1"/>
      <c r="O465" s="1"/>
    </row>
    <row r="466" spans="1:15" ht="12.75" customHeight="1">
      <c r="A466" s="33">
        <v>456</v>
      </c>
      <c r="B466" s="53" t="s">
        <v>498</v>
      </c>
      <c r="C466" s="31">
        <v>242.23</v>
      </c>
      <c r="D466" s="36">
        <v>243.50666666666666</v>
      </c>
      <c r="E466" s="36">
        <v>238.01333333333332</v>
      </c>
      <c r="F466" s="36">
        <v>233.79666666666665</v>
      </c>
      <c r="G466" s="36">
        <v>228.30333333333331</v>
      </c>
      <c r="H466" s="36">
        <v>247.72333333333333</v>
      </c>
      <c r="I466" s="36">
        <v>253.21666666666667</v>
      </c>
      <c r="J466" s="36">
        <v>257.43333333333334</v>
      </c>
      <c r="K466" s="31">
        <v>249</v>
      </c>
      <c r="L466" s="31">
        <v>239.29</v>
      </c>
      <c r="M466" s="31">
        <v>9.2629599999999996</v>
      </c>
      <c r="N466" s="1"/>
      <c r="O466" s="1"/>
    </row>
    <row r="467" spans="1:15" ht="12.75" customHeight="1">
      <c r="A467" s="33">
        <v>457</v>
      </c>
      <c r="B467" s="53" t="s">
        <v>203</v>
      </c>
      <c r="C467" s="31">
        <v>845.2</v>
      </c>
      <c r="D467" s="36">
        <v>851.04999999999984</v>
      </c>
      <c r="E467" s="36">
        <v>832.4499999999997</v>
      </c>
      <c r="F467" s="36">
        <v>819.69999999999982</v>
      </c>
      <c r="G467" s="36">
        <v>801.09999999999968</v>
      </c>
      <c r="H467" s="36">
        <v>863.79999999999973</v>
      </c>
      <c r="I467" s="36">
        <v>882.39999999999986</v>
      </c>
      <c r="J467" s="36">
        <v>895.14999999999975</v>
      </c>
      <c r="K467" s="31">
        <v>869.65</v>
      </c>
      <c r="L467" s="31">
        <v>838.3</v>
      </c>
      <c r="M467" s="31">
        <v>8.6898199999999992</v>
      </c>
      <c r="N467" s="1"/>
      <c r="O467" s="1"/>
    </row>
    <row r="468" spans="1:15" ht="12.75" customHeight="1">
      <c r="A468" s="33">
        <v>458</v>
      </c>
      <c r="B468" s="53" t="s">
        <v>499</v>
      </c>
      <c r="C468" s="31">
        <v>5168.6499999999996</v>
      </c>
      <c r="D468" s="36">
        <v>5211.1833333333334</v>
      </c>
      <c r="E468" s="36">
        <v>5101.416666666667</v>
      </c>
      <c r="F468" s="36">
        <v>5034.1833333333334</v>
      </c>
      <c r="G468" s="36">
        <v>4924.416666666667</v>
      </c>
      <c r="H468" s="36">
        <v>5278.416666666667</v>
      </c>
      <c r="I468" s="36">
        <v>5388.1833333333334</v>
      </c>
      <c r="J468" s="36">
        <v>5455.416666666667</v>
      </c>
      <c r="K468" s="31">
        <v>5320.95</v>
      </c>
      <c r="L468" s="31">
        <v>5143.95</v>
      </c>
      <c r="M468" s="31">
        <v>1.9047099999999999</v>
      </c>
      <c r="N468" s="1"/>
      <c r="O468" s="1"/>
    </row>
    <row r="469" spans="1:15" ht="12.75" customHeight="1">
      <c r="A469" s="33">
        <v>459</v>
      </c>
      <c r="B469" s="53" t="s">
        <v>500</v>
      </c>
      <c r="C469" s="31">
        <v>4281.6000000000004</v>
      </c>
      <c r="D469" s="36">
        <v>4296.5166666666664</v>
      </c>
      <c r="E469" s="36">
        <v>4243.083333333333</v>
      </c>
      <c r="F469" s="36">
        <v>4204.5666666666666</v>
      </c>
      <c r="G469" s="36">
        <v>4151.1333333333332</v>
      </c>
      <c r="H469" s="36">
        <v>4335.0333333333328</v>
      </c>
      <c r="I469" s="36">
        <v>4388.4666666666672</v>
      </c>
      <c r="J469" s="36">
        <v>4426.9833333333327</v>
      </c>
      <c r="K469" s="31">
        <v>4349.95</v>
      </c>
      <c r="L469" s="31">
        <v>4258</v>
      </c>
      <c r="M469" s="31">
        <v>0.40477999999999997</v>
      </c>
      <c r="N469" s="1"/>
      <c r="O469" s="1"/>
    </row>
    <row r="470" spans="1:15" ht="12.75" customHeight="1">
      <c r="A470" s="33">
        <v>460</v>
      </c>
      <c r="B470" s="53" t="s">
        <v>885</v>
      </c>
      <c r="C470" s="31">
        <v>1804.6</v>
      </c>
      <c r="D470" s="36">
        <v>1816.2</v>
      </c>
      <c r="E470" s="36">
        <v>1766.4</v>
      </c>
      <c r="F470" s="36">
        <v>1728.2</v>
      </c>
      <c r="G470" s="36">
        <v>1678.4</v>
      </c>
      <c r="H470" s="36">
        <v>1854.4</v>
      </c>
      <c r="I470" s="36">
        <v>1904.1999999999998</v>
      </c>
      <c r="J470" s="36">
        <v>1942.4</v>
      </c>
      <c r="K470" s="31">
        <v>1866</v>
      </c>
      <c r="L470" s="31">
        <v>1778</v>
      </c>
      <c r="M470" s="31">
        <v>11.0375</v>
      </c>
      <c r="N470" s="1"/>
      <c r="O470" s="1"/>
    </row>
    <row r="471" spans="1:15" ht="12.75" customHeight="1">
      <c r="A471" s="33">
        <v>461</v>
      </c>
      <c r="B471" s="53" t="s">
        <v>226</v>
      </c>
      <c r="C471" s="31">
        <v>3399.65</v>
      </c>
      <c r="D471" s="36">
        <v>3411.65</v>
      </c>
      <c r="E471" s="36">
        <v>3373.3</v>
      </c>
      <c r="F471" s="36">
        <v>3346.9500000000003</v>
      </c>
      <c r="G471" s="36">
        <v>3308.6000000000004</v>
      </c>
      <c r="H471" s="36">
        <v>3438</v>
      </c>
      <c r="I471" s="36">
        <v>3476.3499999999995</v>
      </c>
      <c r="J471" s="36">
        <v>3502.7</v>
      </c>
      <c r="K471" s="31">
        <v>3450</v>
      </c>
      <c r="L471" s="31">
        <v>3385.3</v>
      </c>
      <c r="M471" s="31">
        <v>8.7894699999999997</v>
      </c>
      <c r="N471" s="1"/>
      <c r="O471" s="1"/>
    </row>
    <row r="472" spans="1:15" ht="12.75" customHeight="1">
      <c r="A472" s="33">
        <v>462</v>
      </c>
      <c r="B472" s="53" t="s">
        <v>227</v>
      </c>
      <c r="C472" s="31">
        <v>2819.65</v>
      </c>
      <c r="D472" s="36">
        <v>2813.9</v>
      </c>
      <c r="E472" s="36">
        <v>2790.8</v>
      </c>
      <c r="F472" s="36">
        <v>2761.9500000000003</v>
      </c>
      <c r="G472" s="36">
        <v>2738.8500000000004</v>
      </c>
      <c r="H472" s="36">
        <v>2842.75</v>
      </c>
      <c r="I472" s="36">
        <v>2865.8499999999995</v>
      </c>
      <c r="J472" s="36">
        <v>2894.7</v>
      </c>
      <c r="K472" s="31">
        <v>2837</v>
      </c>
      <c r="L472" s="31">
        <v>2785.05</v>
      </c>
      <c r="M472" s="31">
        <v>4.6891299999999996</v>
      </c>
      <c r="N472" s="1"/>
      <c r="O472" s="1"/>
    </row>
    <row r="473" spans="1:15" ht="12.75" customHeight="1">
      <c r="A473" s="33">
        <v>463</v>
      </c>
      <c r="B473" s="53" t="s">
        <v>294</v>
      </c>
      <c r="C473" s="31">
        <v>1473.95</v>
      </c>
      <c r="D473" s="36">
        <v>1470.3333333333333</v>
      </c>
      <c r="E473" s="36">
        <v>1458.6166666666666</v>
      </c>
      <c r="F473" s="36">
        <v>1443.2833333333333</v>
      </c>
      <c r="G473" s="36">
        <v>1431.5666666666666</v>
      </c>
      <c r="H473" s="36">
        <v>1485.6666666666665</v>
      </c>
      <c r="I473" s="36">
        <v>1497.3833333333332</v>
      </c>
      <c r="J473" s="36">
        <v>1512.7166666666665</v>
      </c>
      <c r="K473" s="31">
        <v>1482.05</v>
      </c>
      <c r="L473" s="31">
        <v>1455</v>
      </c>
      <c r="M473" s="31">
        <v>2.0386799999999998</v>
      </c>
      <c r="N473" s="1"/>
      <c r="O473" s="1"/>
    </row>
    <row r="474" spans="1:15" ht="12.75" customHeight="1">
      <c r="A474" s="33">
        <v>464</v>
      </c>
      <c r="B474" s="53" t="s">
        <v>228</v>
      </c>
      <c r="C474" s="31">
        <v>5535.9</v>
      </c>
      <c r="D474" s="36">
        <v>5521.4833333333336</v>
      </c>
      <c r="E474" s="36">
        <v>5474.416666666667</v>
      </c>
      <c r="F474" s="36">
        <v>5412.9333333333334</v>
      </c>
      <c r="G474" s="36">
        <v>5365.8666666666668</v>
      </c>
      <c r="H474" s="36">
        <v>5582.9666666666672</v>
      </c>
      <c r="I474" s="36">
        <v>5630.0333333333328</v>
      </c>
      <c r="J474" s="36">
        <v>5691.5166666666673</v>
      </c>
      <c r="K474" s="31">
        <v>5568.55</v>
      </c>
      <c r="L474" s="31">
        <v>5460</v>
      </c>
      <c r="M474" s="31">
        <v>4.2809799999999996</v>
      </c>
      <c r="N474" s="1"/>
      <c r="O474" s="1"/>
    </row>
    <row r="475" spans="1:15" ht="12.75" customHeight="1">
      <c r="A475" s="33">
        <v>465</v>
      </c>
      <c r="B475" s="53" t="s">
        <v>295</v>
      </c>
      <c r="C475" s="31">
        <v>38.659999999999997</v>
      </c>
      <c r="D475" s="36">
        <v>39.119999999999997</v>
      </c>
      <c r="E475" s="36">
        <v>38.049999999999997</v>
      </c>
      <c r="F475" s="36">
        <v>37.44</v>
      </c>
      <c r="G475" s="36">
        <v>36.369999999999997</v>
      </c>
      <c r="H475" s="36">
        <v>39.729999999999997</v>
      </c>
      <c r="I475" s="36">
        <v>40.800000000000004</v>
      </c>
      <c r="J475" s="36">
        <v>41.41</v>
      </c>
      <c r="K475" s="31">
        <v>40.19</v>
      </c>
      <c r="L475" s="31">
        <v>38.51</v>
      </c>
      <c r="M475" s="31">
        <v>167.58593999999999</v>
      </c>
      <c r="N475" s="1"/>
      <c r="O475" s="1"/>
    </row>
    <row r="476" spans="1:15" ht="12.75" customHeight="1">
      <c r="A476" s="33">
        <v>466</v>
      </c>
      <c r="B476" s="53" t="s">
        <v>502</v>
      </c>
      <c r="C476" s="31">
        <v>391.9</v>
      </c>
      <c r="D476" s="36">
        <v>393.9666666666667</v>
      </c>
      <c r="E476" s="36">
        <v>385.93333333333339</v>
      </c>
      <c r="F476" s="36">
        <v>379.9666666666667</v>
      </c>
      <c r="G476" s="36">
        <v>371.93333333333339</v>
      </c>
      <c r="H476" s="36">
        <v>399.93333333333339</v>
      </c>
      <c r="I476" s="36">
        <v>407.9666666666667</v>
      </c>
      <c r="J476" s="36">
        <v>413.93333333333339</v>
      </c>
      <c r="K476" s="31">
        <v>402</v>
      </c>
      <c r="L476" s="31">
        <v>388</v>
      </c>
      <c r="M476" s="31">
        <v>6.5571999999999999</v>
      </c>
      <c r="N476" s="1"/>
      <c r="O476" s="1"/>
    </row>
    <row r="477" spans="1:15" ht="12.75" customHeight="1">
      <c r="A477" s="33">
        <v>467</v>
      </c>
      <c r="B477" s="31" t="s">
        <v>503</v>
      </c>
      <c r="C477" s="36">
        <v>607.5</v>
      </c>
      <c r="D477" s="36">
        <v>609.11666666666667</v>
      </c>
      <c r="E477" s="36">
        <v>603.88333333333333</v>
      </c>
      <c r="F477" s="36">
        <v>600.26666666666665</v>
      </c>
      <c r="G477" s="36">
        <v>595.0333333333333</v>
      </c>
      <c r="H477" s="36">
        <v>612.73333333333335</v>
      </c>
      <c r="I477" s="36">
        <v>617.9666666666667</v>
      </c>
      <c r="J477" s="31">
        <v>621.58333333333337</v>
      </c>
      <c r="K477" s="31">
        <v>614.35</v>
      </c>
      <c r="L477" s="31">
        <v>605.5</v>
      </c>
      <c r="M477" s="53">
        <v>4.0610299999999997</v>
      </c>
      <c r="N477" s="1"/>
      <c r="O477" s="1"/>
    </row>
    <row r="478" spans="1:15" ht="12.75" customHeight="1">
      <c r="A478" s="33">
        <v>468</v>
      </c>
      <c r="B478" s="31" t="s">
        <v>296</v>
      </c>
      <c r="C478" s="36">
        <v>4114.25</v>
      </c>
      <c r="D478" s="36">
        <v>4147.333333333333</v>
      </c>
      <c r="E478" s="36">
        <v>4054.0666666666657</v>
      </c>
      <c r="F478" s="36">
        <v>3993.8833333333328</v>
      </c>
      <c r="G478" s="36">
        <v>3900.6166666666654</v>
      </c>
      <c r="H478" s="36">
        <v>4207.5166666666664</v>
      </c>
      <c r="I478" s="36">
        <v>4300.7833333333347</v>
      </c>
      <c r="J478" s="31">
        <v>4360.9666666666662</v>
      </c>
      <c r="K478" s="31">
        <v>4240.6000000000004</v>
      </c>
      <c r="L478" s="31">
        <v>4087.15</v>
      </c>
      <c r="M478" s="53">
        <v>1.95465</v>
      </c>
      <c r="N478" s="1"/>
      <c r="O478" s="1"/>
    </row>
    <row r="479" spans="1:15" ht="12.75" customHeight="1">
      <c r="A479" s="33">
        <v>469</v>
      </c>
      <c r="B479" s="31" t="s">
        <v>504</v>
      </c>
      <c r="C479" s="31">
        <v>53.94</v>
      </c>
      <c r="D479" s="36">
        <v>54.31</v>
      </c>
      <c r="E479" s="36">
        <v>53.38</v>
      </c>
      <c r="F479" s="36">
        <v>52.82</v>
      </c>
      <c r="G479" s="36">
        <v>51.89</v>
      </c>
      <c r="H479" s="36">
        <v>54.870000000000005</v>
      </c>
      <c r="I479" s="36">
        <v>55.800000000000011</v>
      </c>
      <c r="J479" s="36">
        <v>56.360000000000007</v>
      </c>
      <c r="K479" s="31">
        <v>55.24</v>
      </c>
      <c r="L479" s="31">
        <v>53.75</v>
      </c>
      <c r="M479" s="31">
        <v>60.870719999999999</v>
      </c>
      <c r="N479" s="1"/>
      <c r="O479" s="1"/>
    </row>
    <row r="480" spans="1:15" ht="12.75" customHeight="1">
      <c r="A480" s="33">
        <v>470</v>
      </c>
      <c r="B480" s="31" t="s">
        <v>505</v>
      </c>
      <c r="C480" s="36">
        <v>1150.05</v>
      </c>
      <c r="D480" s="36">
        <v>1166.7666666666667</v>
      </c>
      <c r="E480" s="36">
        <v>1126.2333333333333</v>
      </c>
      <c r="F480" s="36">
        <v>1102.4166666666667</v>
      </c>
      <c r="G480" s="36">
        <v>1061.8833333333334</v>
      </c>
      <c r="H480" s="36">
        <v>1190.5833333333333</v>
      </c>
      <c r="I480" s="36">
        <v>1231.1166666666666</v>
      </c>
      <c r="J480" s="31">
        <v>1254.9333333333332</v>
      </c>
      <c r="K480" s="31">
        <v>1207.3</v>
      </c>
      <c r="L480" s="31">
        <v>1142.95</v>
      </c>
      <c r="M480" s="53">
        <v>21.34291</v>
      </c>
      <c r="N480" s="1"/>
      <c r="O480" s="1"/>
    </row>
    <row r="481" spans="1:15" ht="12.75" customHeight="1">
      <c r="A481" s="33">
        <v>471</v>
      </c>
      <c r="B481" s="31" t="s">
        <v>232</v>
      </c>
      <c r="C481" s="31">
        <v>566.65</v>
      </c>
      <c r="D481" s="36">
        <v>569.61666666666667</v>
      </c>
      <c r="E481" s="36">
        <v>558.93333333333339</v>
      </c>
      <c r="F481" s="36">
        <v>551.2166666666667</v>
      </c>
      <c r="G481" s="36">
        <v>540.53333333333342</v>
      </c>
      <c r="H481" s="36">
        <v>577.33333333333337</v>
      </c>
      <c r="I481" s="36">
        <v>588.01666666666654</v>
      </c>
      <c r="J481" s="36">
        <v>595.73333333333335</v>
      </c>
      <c r="K481" s="31">
        <v>580.29999999999995</v>
      </c>
      <c r="L481" s="31">
        <v>561.9</v>
      </c>
      <c r="M481" s="31">
        <v>27.812010000000001</v>
      </c>
      <c r="N481" s="1"/>
      <c r="O481" s="1"/>
    </row>
    <row r="482" spans="1:15" ht="12.75" customHeight="1">
      <c r="A482" s="33">
        <v>472</v>
      </c>
      <c r="B482" s="31" t="s">
        <v>506</v>
      </c>
      <c r="C482" s="36">
        <v>1027</v>
      </c>
      <c r="D482" s="36">
        <v>1030.5166666666667</v>
      </c>
      <c r="E482" s="36">
        <v>1015.4333333333334</v>
      </c>
      <c r="F482" s="36">
        <v>1003.8666666666668</v>
      </c>
      <c r="G482" s="36">
        <v>988.78333333333353</v>
      </c>
      <c r="H482" s="36">
        <v>1042.0833333333333</v>
      </c>
      <c r="I482" s="36">
        <v>1057.1666666666667</v>
      </c>
      <c r="J482" s="36">
        <v>1068.7333333333331</v>
      </c>
      <c r="K482" s="31">
        <v>1045.5999999999999</v>
      </c>
      <c r="L482" s="31">
        <v>1018.95</v>
      </c>
      <c r="M482" s="31">
        <v>1.25024</v>
      </c>
      <c r="N482" s="1"/>
      <c r="O482" s="1"/>
    </row>
    <row r="483" spans="1:15" ht="12.75" customHeight="1">
      <c r="A483" s="33">
        <v>473</v>
      </c>
      <c r="B483" s="31" t="s">
        <v>837</v>
      </c>
      <c r="C483" s="31">
        <v>44.05</v>
      </c>
      <c r="D483" s="36">
        <v>44.29</v>
      </c>
      <c r="E483" s="36">
        <v>43.54</v>
      </c>
      <c r="F483" s="36">
        <v>43.03</v>
      </c>
      <c r="G483" s="36">
        <v>42.28</v>
      </c>
      <c r="H483" s="36">
        <v>44.8</v>
      </c>
      <c r="I483" s="36">
        <v>45.55</v>
      </c>
      <c r="J483" s="36">
        <v>46.059999999999995</v>
      </c>
      <c r="K483" s="31">
        <v>45.04</v>
      </c>
      <c r="L483" s="31">
        <v>43.78</v>
      </c>
      <c r="M483" s="31">
        <v>234.74492000000001</v>
      </c>
      <c r="N483" s="1"/>
      <c r="O483" s="1"/>
    </row>
    <row r="484" spans="1:15" ht="12.75" customHeight="1">
      <c r="A484" s="33">
        <v>474</v>
      </c>
      <c r="B484" s="31" t="s">
        <v>231</v>
      </c>
      <c r="C484" s="36">
        <v>11853.95</v>
      </c>
      <c r="D484" s="36">
        <v>11910.65</v>
      </c>
      <c r="E484" s="36">
        <v>11743.3</v>
      </c>
      <c r="F484" s="36">
        <v>11632.65</v>
      </c>
      <c r="G484" s="36">
        <v>11465.3</v>
      </c>
      <c r="H484" s="36">
        <v>12021.3</v>
      </c>
      <c r="I484" s="36">
        <v>12188.650000000001</v>
      </c>
      <c r="J484" s="36">
        <v>12299.3</v>
      </c>
      <c r="K484" s="31">
        <v>12078</v>
      </c>
      <c r="L484" s="31">
        <v>11800</v>
      </c>
      <c r="M484" s="31">
        <v>4.22173</v>
      </c>
      <c r="N484" s="1"/>
      <c r="O484" s="1"/>
    </row>
    <row r="485" spans="1:15" ht="12.75" customHeight="1">
      <c r="A485" s="33">
        <v>475</v>
      </c>
      <c r="B485" s="53" t="s">
        <v>297</v>
      </c>
      <c r="C485" s="31">
        <v>134.11000000000001</v>
      </c>
      <c r="D485" s="36">
        <v>134.85333333333332</v>
      </c>
      <c r="E485" s="36">
        <v>132.75666666666666</v>
      </c>
      <c r="F485" s="36">
        <v>131.40333333333334</v>
      </c>
      <c r="G485" s="36">
        <v>129.30666666666667</v>
      </c>
      <c r="H485" s="36">
        <v>136.20666666666665</v>
      </c>
      <c r="I485" s="36">
        <v>138.30333333333328</v>
      </c>
      <c r="J485" s="36">
        <v>139.65666666666664</v>
      </c>
      <c r="K485" s="31">
        <v>136.94999999999999</v>
      </c>
      <c r="L485" s="31">
        <v>133.5</v>
      </c>
      <c r="M485" s="31">
        <v>138.62976</v>
      </c>
      <c r="N485" s="1"/>
      <c r="O485" s="1"/>
    </row>
    <row r="486" spans="1:15" ht="12.75" customHeight="1">
      <c r="A486" s="33">
        <v>476</v>
      </c>
      <c r="B486" s="53" t="s">
        <v>230</v>
      </c>
      <c r="C486" s="36">
        <v>2031.5</v>
      </c>
      <c r="D486" s="36">
        <v>2025.6000000000001</v>
      </c>
      <c r="E486" s="36">
        <v>2007.2000000000003</v>
      </c>
      <c r="F486" s="36">
        <v>1982.9</v>
      </c>
      <c r="G486" s="36">
        <v>1964.5000000000002</v>
      </c>
      <c r="H486" s="36">
        <v>2049.9000000000005</v>
      </c>
      <c r="I486" s="36">
        <v>2068.3000000000002</v>
      </c>
      <c r="J486" s="36">
        <v>2092.6000000000004</v>
      </c>
      <c r="K486" s="31">
        <v>2044</v>
      </c>
      <c r="L486" s="31">
        <v>2001.3</v>
      </c>
      <c r="M486" s="31">
        <v>1.92997</v>
      </c>
      <c r="N486" s="1"/>
      <c r="O486" s="1"/>
    </row>
    <row r="487" spans="1:15" ht="12.75" customHeight="1">
      <c r="A487" s="33">
        <v>477</v>
      </c>
      <c r="B487" s="53" t="s">
        <v>896</v>
      </c>
      <c r="C487" s="31">
        <v>1274.95</v>
      </c>
      <c r="D487" s="36">
        <v>1276.9666666666665</v>
      </c>
      <c r="E487" s="36">
        <v>1261.9333333333329</v>
      </c>
      <c r="F487" s="36">
        <v>1248.9166666666665</v>
      </c>
      <c r="G487" s="36">
        <v>1233.883333333333</v>
      </c>
      <c r="H487" s="36">
        <v>1289.9833333333329</v>
      </c>
      <c r="I487" s="36">
        <v>1305.0166666666662</v>
      </c>
      <c r="J487" s="36">
        <v>1318.0333333333328</v>
      </c>
      <c r="K487" s="31">
        <v>1292</v>
      </c>
      <c r="L487" s="31">
        <v>1263.95</v>
      </c>
      <c r="M487" s="31">
        <v>7.4920600000000004</v>
      </c>
      <c r="N487" s="1"/>
      <c r="O487" s="1"/>
    </row>
    <row r="488" spans="1:15" ht="12.75" customHeight="1">
      <c r="A488" s="33">
        <v>478</v>
      </c>
      <c r="B488" s="53" t="s">
        <v>838</v>
      </c>
      <c r="C488" s="36">
        <v>402.65</v>
      </c>
      <c r="D488" s="36">
        <v>402.18333333333334</v>
      </c>
      <c r="E488" s="36">
        <v>395.9666666666667</v>
      </c>
      <c r="F488" s="36">
        <v>389.28333333333336</v>
      </c>
      <c r="G488" s="36">
        <v>383.06666666666672</v>
      </c>
      <c r="H488" s="36">
        <v>408.86666666666667</v>
      </c>
      <c r="I488" s="36">
        <v>415.08333333333326</v>
      </c>
      <c r="J488" s="36">
        <v>421.76666666666665</v>
      </c>
      <c r="K488" s="31">
        <v>408.4</v>
      </c>
      <c r="L488" s="31">
        <v>395.5</v>
      </c>
      <c r="M488" s="31">
        <v>9.2517700000000005</v>
      </c>
      <c r="N488" s="1"/>
      <c r="O488" s="1"/>
    </row>
    <row r="489" spans="1:15" ht="12.75" customHeight="1">
      <c r="A489" s="33">
        <v>479</v>
      </c>
      <c r="B489" s="53" t="s">
        <v>507</v>
      </c>
      <c r="C489" s="36">
        <v>448.85</v>
      </c>
      <c r="D489" s="36">
        <v>444.2833333333333</v>
      </c>
      <c r="E489" s="36">
        <v>438.56666666666661</v>
      </c>
      <c r="F489" s="36">
        <v>428.2833333333333</v>
      </c>
      <c r="G489" s="36">
        <v>422.56666666666661</v>
      </c>
      <c r="H489" s="36">
        <v>454.56666666666661</v>
      </c>
      <c r="I489" s="36">
        <v>460.2833333333333</v>
      </c>
      <c r="J489" s="36">
        <v>470.56666666666661</v>
      </c>
      <c r="K489" s="31">
        <v>450</v>
      </c>
      <c r="L489" s="31">
        <v>434</v>
      </c>
      <c r="M489" s="31">
        <v>9.4007799999999992</v>
      </c>
      <c r="N489" s="1"/>
      <c r="O489" s="1"/>
    </row>
    <row r="490" spans="1:15" ht="12.75" customHeight="1">
      <c r="A490" s="33">
        <v>480</v>
      </c>
      <c r="B490" s="53" t="s">
        <v>508</v>
      </c>
      <c r="C490" s="36">
        <v>476.55</v>
      </c>
      <c r="D490" s="36">
        <v>479.51666666666665</v>
      </c>
      <c r="E490" s="36">
        <v>472.0333333333333</v>
      </c>
      <c r="F490" s="36">
        <v>467.51666666666665</v>
      </c>
      <c r="G490" s="36">
        <v>460.0333333333333</v>
      </c>
      <c r="H490" s="36">
        <v>484.0333333333333</v>
      </c>
      <c r="I490" s="36">
        <v>491.51666666666665</v>
      </c>
      <c r="J490" s="36">
        <v>496.0333333333333</v>
      </c>
      <c r="K490" s="31">
        <v>487</v>
      </c>
      <c r="L490" s="31">
        <v>475</v>
      </c>
      <c r="M490" s="31">
        <v>4.2180099999999996</v>
      </c>
      <c r="N490" s="1"/>
      <c r="O490" s="1"/>
    </row>
    <row r="491" spans="1:15" ht="12.75" customHeight="1">
      <c r="A491" s="33">
        <v>481</v>
      </c>
      <c r="B491" s="53" t="s">
        <v>509</v>
      </c>
      <c r="C491" s="36">
        <v>326.2</v>
      </c>
      <c r="D491" s="36">
        <v>328.56666666666666</v>
      </c>
      <c r="E491" s="36">
        <v>322.63333333333333</v>
      </c>
      <c r="F491" s="36">
        <v>319.06666666666666</v>
      </c>
      <c r="G491" s="36">
        <v>313.13333333333333</v>
      </c>
      <c r="H491" s="36">
        <v>332.13333333333333</v>
      </c>
      <c r="I491" s="36">
        <v>338.06666666666661</v>
      </c>
      <c r="J491" s="36">
        <v>341.63333333333333</v>
      </c>
      <c r="K491" s="31">
        <v>334.5</v>
      </c>
      <c r="L491" s="31">
        <v>325</v>
      </c>
      <c r="M491" s="31">
        <v>4.65686</v>
      </c>
      <c r="N491" s="1"/>
      <c r="O491" s="1"/>
    </row>
    <row r="492" spans="1:15" ht="12.75" customHeight="1">
      <c r="A492" s="33">
        <v>482</v>
      </c>
      <c r="B492" s="53" t="s">
        <v>510</v>
      </c>
      <c r="C492" s="36">
        <v>484.1</v>
      </c>
      <c r="D492" s="36">
        <v>488.41666666666669</v>
      </c>
      <c r="E492" s="36">
        <v>477.83333333333337</v>
      </c>
      <c r="F492" s="36">
        <v>471.56666666666666</v>
      </c>
      <c r="G492" s="36">
        <v>460.98333333333335</v>
      </c>
      <c r="H492" s="36">
        <v>494.68333333333339</v>
      </c>
      <c r="I492" s="36">
        <v>505.26666666666677</v>
      </c>
      <c r="J492" s="36">
        <v>511.53333333333342</v>
      </c>
      <c r="K492" s="31">
        <v>499</v>
      </c>
      <c r="L492" s="31">
        <v>482.15</v>
      </c>
      <c r="M492" s="31">
        <v>0.99207999999999996</v>
      </c>
      <c r="N492" s="1"/>
      <c r="O492" s="1"/>
    </row>
    <row r="493" spans="1:15" ht="12.75" customHeight="1">
      <c r="A493" s="33">
        <v>483</v>
      </c>
      <c r="B493" s="53" t="s">
        <v>511</v>
      </c>
      <c r="C493" s="36">
        <v>667.85</v>
      </c>
      <c r="D493" s="36">
        <v>667.13333333333333</v>
      </c>
      <c r="E493" s="36">
        <v>659.26666666666665</v>
      </c>
      <c r="F493" s="36">
        <v>650.68333333333328</v>
      </c>
      <c r="G493" s="36">
        <v>642.81666666666661</v>
      </c>
      <c r="H493" s="36">
        <v>675.7166666666667</v>
      </c>
      <c r="I493" s="36">
        <v>683.58333333333326</v>
      </c>
      <c r="J493" s="36">
        <v>692.16666666666674</v>
      </c>
      <c r="K493" s="31">
        <v>675</v>
      </c>
      <c r="L493" s="31">
        <v>658.55</v>
      </c>
      <c r="M493" s="31">
        <v>1.9016500000000001</v>
      </c>
      <c r="N493" s="1"/>
      <c r="O493" s="1"/>
    </row>
    <row r="494" spans="1:15" ht="12.75" customHeight="1">
      <c r="A494" s="33">
        <v>484</v>
      </c>
      <c r="B494" s="53" t="s">
        <v>298</v>
      </c>
      <c r="C494" s="36">
        <v>1577.15</v>
      </c>
      <c r="D494" s="36">
        <v>1586.7</v>
      </c>
      <c r="E494" s="36">
        <v>1565.45</v>
      </c>
      <c r="F494" s="36">
        <v>1553.75</v>
      </c>
      <c r="G494" s="36">
        <v>1532.5</v>
      </c>
      <c r="H494" s="36">
        <v>1598.4</v>
      </c>
      <c r="I494" s="36">
        <v>1619.65</v>
      </c>
      <c r="J494" s="36">
        <v>1631.3500000000001</v>
      </c>
      <c r="K494" s="31">
        <v>1607.95</v>
      </c>
      <c r="L494" s="31">
        <v>1575</v>
      </c>
      <c r="M494" s="31">
        <v>16.281500000000001</v>
      </c>
      <c r="N494" s="1"/>
      <c r="O494" s="1"/>
    </row>
    <row r="495" spans="1:15" ht="12.75" customHeight="1">
      <c r="A495" s="33">
        <v>485</v>
      </c>
      <c r="B495" s="53" t="s">
        <v>512</v>
      </c>
      <c r="C495" s="53">
        <v>1098.3499999999999</v>
      </c>
      <c r="D495" s="36">
        <v>1090.1333333333332</v>
      </c>
      <c r="E495" s="36">
        <v>1078.2666666666664</v>
      </c>
      <c r="F495" s="36">
        <v>1058.1833333333332</v>
      </c>
      <c r="G495" s="36">
        <v>1046.3166666666664</v>
      </c>
      <c r="H495" s="36">
        <v>1110.2166666666665</v>
      </c>
      <c r="I495" s="36">
        <v>1122.0833333333333</v>
      </c>
      <c r="J495" s="36">
        <v>1142.1666666666665</v>
      </c>
      <c r="K495" s="31">
        <v>1102</v>
      </c>
      <c r="L495" s="31">
        <v>1070.05</v>
      </c>
      <c r="M495" s="31">
        <v>1.6361399999999999</v>
      </c>
      <c r="N495" s="1"/>
      <c r="O495" s="1"/>
    </row>
    <row r="496" spans="1:15" ht="12.75" customHeight="1">
      <c r="A496" s="33">
        <v>486</v>
      </c>
      <c r="B496" s="53" t="s">
        <v>233</v>
      </c>
      <c r="C496" s="53">
        <v>457.85</v>
      </c>
      <c r="D496" s="36">
        <v>461.98333333333335</v>
      </c>
      <c r="E496" s="36">
        <v>450.86666666666667</v>
      </c>
      <c r="F496" s="36">
        <v>443.88333333333333</v>
      </c>
      <c r="G496" s="36">
        <v>432.76666666666665</v>
      </c>
      <c r="H496" s="36">
        <v>468.9666666666667</v>
      </c>
      <c r="I496" s="36">
        <v>480.08333333333337</v>
      </c>
      <c r="J496" s="36">
        <v>487.06666666666672</v>
      </c>
      <c r="K496" s="31">
        <v>473.1</v>
      </c>
      <c r="L496" s="31">
        <v>455</v>
      </c>
      <c r="M496" s="31">
        <v>110.50920000000001</v>
      </c>
      <c r="N496" s="1"/>
      <c r="O496" s="1"/>
    </row>
    <row r="497" spans="1:15" ht="12.75" customHeight="1">
      <c r="A497" s="33">
        <v>487</v>
      </c>
      <c r="B497" s="53" t="s">
        <v>513</v>
      </c>
      <c r="C497" s="53">
        <v>781.7</v>
      </c>
      <c r="D497" s="36">
        <v>783.73333333333323</v>
      </c>
      <c r="E497" s="36">
        <v>777.51666666666642</v>
      </c>
      <c r="F497" s="36">
        <v>773.33333333333314</v>
      </c>
      <c r="G497" s="36">
        <v>767.11666666666633</v>
      </c>
      <c r="H497" s="36">
        <v>787.91666666666652</v>
      </c>
      <c r="I497" s="36">
        <v>794.13333333333344</v>
      </c>
      <c r="J497" s="36">
        <v>798.31666666666661</v>
      </c>
      <c r="K497" s="31">
        <v>789.95</v>
      </c>
      <c r="L497" s="31">
        <v>779.55</v>
      </c>
      <c r="M497" s="31">
        <v>0.74805999999999995</v>
      </c>
      <c r="N497" s="1"/>
      <c r="O497" s="1"/>
    </row>
    <row r="498" spans="1:15" ht="12.75" customHeight="1">
      <c r="A498" s="33">
        <v>488</v>
      </c>
      <c r="B498" s="53" t="s">
        <v>138</v>
      </c>
      <c r="C498" s="53">
        <v>17.02</v>
      </c>
      <c r="D498" s="36">
        <v>17.243333333333332</v>
      </c>
      <c r="E498" s="36">
        <v>16.736666666666665</v>
      </c>
      <c r="F498" s="36">
        <v>16.453333333333333</v>
      </c>
      <c r="G498" s="36">
        <v>15.946666666666665</v>
      </c>
      <c r="H498" s="36">
        <v>17.526666666666664</v>
      </c>
      <c r="I498" s="36">
        <v>18.033333333333331</v>
      </c>
      <c r="J498" s="36">
        <v>18.316666666666663</v>
      </c>
      <c r="K498" s="31">
        <v>17.75</v>
      </c>
      <c r="L498" s="31">
        <v>16.96</v>
      </c>
      <c r="M498" s="31">
        <v>8267.9263499999997</v>
      </c>
      <c r="N498" s="1"/>
      <c r="O498" s="1"/>
    </row>
    <row r="499" spans="1:15" ht="12.75" customHeight="1">
      <c r="A499" s="33">
        <v>489</v>
      </c>
      <c r="B499" s="53" t="s">
        <v>234</v>
      </c>
      <c r="C499" s="36">
        <v>1450.05</v>
      </c>
      <c r="D499" s="36">
        <v>1440.8500000000001</v>
      </c>
      <c r="E499" s="36">
        <v>1425.7000000000003</v>
      </c>
      <c r="F499" s="36">
        <v>1401.3500000000001</v>
      </c>
      <c r="G499" s="36">
        <v>1386.2000000000003</v>
      </c>
      <c r="H499" s="36">
        <v>1465.2000000000003</v>
      </c>
      <c r="I499" s="36">
        <v>1480.3500000000004</v>
      </c>
      <c r="J499" s="31">
        <v>1504.7000000000003</v>
      </c>
      <c r="K499" s="31">
        <v>1456</v>
      </c>
      <c r="L499" s="31">
        <v>1416.5</v>
      </c>
      <c r="M499" s="53">
        <v>12.558669999999999</v>
      </c>
      <c r="N499" s="1"/>
      <c r="O499" s="1"/>
    </row>
    <row r="500" spans="1:15" ht="12.75" customHeight="1">
      <c r="A500" s="33">
        <v>490</v>
      </c>
      <c r="B500" s="53" t="s">
        <v>514</v>
      </c>
      <c r="C500" s="36">
        <v>569.65</v>
      </c>
      <c r="D500" s="36">
        <v>566.91666666666663</v>
      </c>
      <c r="E500" s="36">
        <v>559.83333333333326</v>
      </c>
      <c r="F500" s="36">
        <v>550.01666666666665</v>
      </c>
      <c r="G500" s="36">
        <v>542.93333333333328</v>
      </c>
      <c r="H500" s="36">
        <v>576.73333333333323</v>
      </c>
      <c r="I500" s="36">
        <v>583.81666666666649</v>
      </c>
      <c r="J500" s="31">
        <v>593.63333333333321</v>
      </c>
      <c r="K500" s="31">
        <v>574</v>
      </c>
      <c r="L500" s="31">
        <v>557.1</v>
      </c>
      <c r="M500" s="53">
        <v>21.970109999999998</v>
      </c>
      <c r="N500" s="1"/>
      <c r="O500" s="1"/>
    </row>
    <row r="501" spans="1:15" ht="12.75" customHeight="1">
      <c r="A501" s="33">
        <v>491</v>
      </c>
      <c r="B501" s="53" t="s">
        <v>839</v>
      </c>
      <c r="C501" s="53">
        <v>151.08000000000001</v>
      </c>
      <c r="D501" s="36">
        <v>152.54666666666665</v>
      </c>
      <c r="E501" s="36">
        <v>149.0333333333333</v>
      </c>
      <c r="F501" s="36">
        <v>146.98666666666665</v>
      </c>
      <c r="G501" s="36">
        <v>143.4733333333333</v>
      </c>
      <c r="H501" s="36">
        <v>154.59333333333331</v>
      </c>
      <c r="I501" s="36">
        <v>158.10666666666668</v>
      </c>
      <c r="J501" s="36">
        <v>160.15333333333331</v>
      </c>
      <c r="K501" s="31">
        <v>156.06</v>
      </c>
      <c r="L501" s="31">
        <v>150.5</v>
      </c>
      <c r="M501" s="31">
        <v>14.84047</v>
      </c>
      <c r="N501" s="1"/>
      <c r="O501" s="1"/>
    </row>
    <row r="502" spans="1:15" ht="12.75" customHeight="1">
      <c r="A502" s="33">
        <v>492</v>
      </c>
      <c r="B502" s="53" t="s">
        <v>515</v>
      </c>
      <c r="C502" s="53">
        <v>828.1</v>
      </c>
      <c r="D502" s="36">
        <v>826.83333333333337</v>
      </c>
      <c r="E502" s="36">
        <v>817.26666666666677</v>
      </c>
      <c r="F502" s="36">
        <v>806.43333333333339</v>
      </c>
      <c r="G502" s="36">
        <v>796.86666666666679</v>
      </c>
      <c r="H502" s="36">
        <v>837.66666666666674</v>
      </c>
      <c r="I502" s="36">
        <v>847.23333333333335</v>
      </c>
      <c r="J502" s="36">
        <v>858.06666666666672</v>
      </c>
      <c r="K502" s="31">
        <v>836.4</v>
      </c>
      <c r="L502" s="31">
        <v>816</v>
      </c>
      <c r="M502" s="31">
        <v>1.23045</v>
      </c>
      <c r="N502" s="1"/>
      <c r="O502" s="1"/>
    </row>
    <row r="503" spans="1:15" ht="12.75" customHeight="1">
      <c r="A503" s="33">
        <v>493</v>
      </c>
      <c r="B503" s="53" t="s">
        <v>299</v>
      </c>
      <c r="C503" s="36">
        <v>1941.35</v>
      </c>
      <c r="D503" s="36">
        <v>1947.6000000000001</v>
      </c>
      <c r="E503" s="36">
        <v>1918.7500000000002</v>
      </c>
      <c r="F503" s="36">
        <v>1896.15</v>
      </c>
      <c r="G503" s="36">
        <v>1867.3000000000002</v>
      </c>
      <c r="H503" s="36">
        <v>1970.2000000000003</v>
      </c>
      <c r="I503" s="36">
        <v>1999.0500000000002</v>
      </c>
      <c r="J503" s="31">
        <v>2021.6500000000003</v>
      </c>
      <c r="K503" s="31">
        <v>1976.45</v>
      </c>
      <c r="L503" s="31">
        <v>1925</v>
      </c>
      <c r="M503" s="53">
        <v>1.52335</v>
      </c>
      <c r="N503" s="1"/>
      <c r="O503" s="1"/>
    </row>
    <row r="504" spans="1:15" ht="12.75" customHeight="1">
      <c r="A504" s="33">
        <v>494</v>
      </c>
      <c r="B504" s="53" t="s">
        <v>235</v>
      </c>
      <c r="C504" s="53">
        <v>538.20000000000005</v>
      </c>
      <c r="D504" s="36">
        <v>537.16666666666663</v>
      </c>
      <c r="E504" s="36">
        <v>529.33333333333326</v>
      </c>
      <c r="F504" s="36">
        <v>520.46666666666658</v>
      </c>
      <c r="G504" s="36">
        <v>512.63333333333321</v>
      </c>
      <c r="H504" s="36">
        <v>546.0333333333333</v>
      </c>
      <c r="I504" s="36">
        <v>553.86666666666656</v>
      </c>
      <c r="J504" s="36">
        <v>562.73333333333335</v>
      </c>
      <c r="K504" s="31">
        <v>545</v>
      </c>
      <c r="L504" s="31">
        <v>528.29999999999995</v>
      </c>
      <c r="M504" s="31">
        <v>181.38484</v>
      </c>
      <c r="N504" s="1"/>
      <c r="O504" s="1"/>
    </row>
    <row r="505" spans="1:15" ht="12.75" customHeight="1">
      <c r="A505" s="33">
        <v>495</v>
      </c>
      <c r="B505" s="199" t="s">
        <v>300</v>
      </c>
      <c r="C505" s="199">
        <v>23.85</v>
      </c>
      <c r="D505" s="200">
        <v>24.043333333333333</v>
      </c>
      <c r="E505" s="200">
        <v>23.606666666666666</v>
      </c>
      <c r="F505" s="200">
        <v>23.363333333333333</v>
      </c>
      <c r="G505" s="200">
        <v>22.926666666666666</v>
      </c>
      <c r="H505" s="200">
        <v>24.286666666666665</v>
      </c>
      <c r="I505" s="200">
        <v>24.723333333333333</v>
      </c>
      <c r="J505" s="200">
        <v>24.966666666666665</v>
      </c>
      <c r="K505" s="201">
        <v>24.48</v>
      </c>
      <c r="L505" s="201">
        <v>23.8</v>
      </c>
      <c r="M505" s="201">
        <v>1471.88768</v>
      </c>
      <c r="N505" s="1"/>
      <c r="O505" s="1"/>
    </row>
    <row r="506" spans="1:15" ht="12.75" customHeight="1">
      <c r="A506" s="33">
        <v>496</v>
      </c>
      <c r="B506" s="275" t="s">
        <v>516</v>
      </c>
      <c r="C506" s="275">
        <v>16001.9</v>
      </c>
      <c r="D506" s="276">
        <v>16031.300000000001</v>
      </c>
      <c r="E506" s="276">
        <v>15795.600000000002</v>
      </c>
      <c r="F506" s="276">
        <v>15589.300000000001</v>
      </c>
      <c r="G506" s="276">
        <v>15353.600000000002</v>
      </c>
      <c r="H506" s="276">
        <v>16237.600000000002</v>
      </c>
      <c r="I506" s="276">
        <v>16473.300000000003</v>
      </c>
      <c r="J506" s="276">
        <v>16679.600000000002</v>
      </c>
      <c r="K506" s="277">
        <v>16267</v>
      </c>
      <c r="L506" s="277">
        <v>15825</v>
      </c>
      <c r="M506" s="277">
        <v>8.4559999999999996E-2</v>
      </c>
      <c r="N506" s="1"/>
      <c r="O506" s="1"/>
    </row>
    <row r="507" spans="1:15" ht="12.75" customHeight="1">
      <c r="A507" s="33">
        <v>497</v>
      </c>
      <c r="B507" s="214" t="s">
        <v>236</v>
      </c>
      <c r="C507" s="214">
        <v>153.19999999999999</v>
      </c>
      <c r="D507" s="215">
        <v>154.06666666666669</v>
      </c>
      <c r="E507" s="215">
        <v>151.84333333333339</v>
      </c>
      <c r="F507" s="215">
        <v>150.48666666666671</v>
      </c>
      <c r="G507" s="215">
        <v>148.26333333333341</v>
      </c>
      <c r="H507" s="215">
        <v>155.42333333333337</v>
      </c>
      <c r="I507" s="215">
        <v>157.64666666666668</v>
      </c>
      <c r="J507" s="215">
        <v>159.00333333333336</v>
      </c>
      <c r="K507" s="213">
        <v>156.29</v>
      </c>
      <c r="L507" s="213">
        <v>152.71</v>
      </c>
      <c r="M507" s="213">
        <v>98.465649999999997</v>
      </c>
      <c r="N507" s="198"/>
      <c r="O507" s="198"/>
    </row>
    <row r="508" spans="1:15" ht="12.75" customHeight="1">
      <c r="A508" s="33">
        <v>498</v>
      </c>
      <c r="B508" s="278" t="s">
        <v>517</v>
      </c>
      <c r="C508" s="278">
        <v>751.4</v>
      </c>
      <c r="D508" s="278">
        <v>755.36666666666667</v>
      </c>
      <c r="E508" s="278">
        <v>742.93333333333339</v>
      </c>
      <c r="F508" s="278">
        <v>734.4666666666667</v>
      </c>
      <c r="G508" s="278">
        <v>722.03333333333342</v>
      </c>
      <c r="H508" s="278">
        <v>763.83333333333337</v>
      </c>
      <c r="I508" s="278">
        <v>776.26666666666654</v>
      </c>
      <c r="J508" s="278">
        <v>784.73333333333335</v>
      </c>
      <c r="K508" s="278">
        <v>767.8</v>
      </c>
      <c r="L508" s="278">
        <v>746.9</v>
      </c>
      <c r="M508" s="278">
        <v>6.60914</v>
      </c>
      <c r="N508" s="198"/>
      <c r="O508" s="198"/>
    </row>
    <row r="509" spans="1:15" ht="12.75" customHeight="1">
      <c r="A509" s="274">
        <v>499</v>
      </c>
      <c r="B509" s="280" t="s">
        <v>301</v>
      </c>
      <c r="C509" s="280">
        <v>209.09</v>
      </c>
      <c r="D509" s="280">
        <v>207.06000000000003</v>
      </c>
      <c r="E509" s="280">
        <v>204.28000000000006</v>
      </c>
      <c r="F509" s="280">
        <v>199.47000000000003</v>
      </c>
      <c r="G509" s="280">
        <v>196.69000000000005</v>
      </c>
      <c r="H509" s="280">
        <v>211.87000000000006</v>
      </c>
      <c r="I509" s="280">
        <v>214.65000000000003</v>
      </c>
      <c r="J509" s="280">
        <v>219.46000000000006</v>
      </c>
      <c r="K509" s="280">
        <v>209.84</v>
      </c>
      <c r="L509" s="280">
        <v>202.25</v>
      </c>
      <c r="M509" s="280">
        <v>656.98266000000001</v>
      </c>
      <c r="N509" s="198"/>
      <c r="O509" s="198"/>
    </row>
    <row r="510" spans="1:15" ht="12.75" customHeight="1">
      <c r="A510" s="213">
        <v>500</v>
      </c>
      <c r="B510" s="278" t="s">
        <v>237</v>
      </c>
      <c r="C510" s="278">
        <v>1074.5999999999999</v>
      </c>
      <c r="D510" s="278">
        <v>1071.2</v>
      </c>
      <c r="E510" s="278">
        <v>1062.4000000000001</v>
      </c>
      <c r="F510" s="278">
        <v>1050.2</v>
      </c>
      <c r="G510" s="278">
        <v>1041.4000000000001</v>
      </c>
      <c r="H510" s="278">
        <v>1083.4000000000001</v>
      </c>
      <c r="I510" s="278">
        <v>1092.1999999999998</v>
      </c>
      <c r="J510" s="278">
        <v>1104.4000000000001</v>
      </c>
      <c r="K510" s="278">
        <v>1080</v>
      </c>
      <c r="L510" s="278">
        <v>1059</v>
      </c>
      <c r="M510" s="278">
        <v>11.618779999999999</v>
      </c>
      <c r="N510" s="198"/>
      <c r="O510" s="198"/>
    </row>
    <row r="511" spans="1:15" ht="12.75" customHeight="1">
      <c r="A511" s="213">
        <v>501</v>
      </c>
      <c r="B511" s="281" t="s">
        <v>886</v>
      </c>
      <c r="C511" s="281">
        <v>2457.1999999999998</v>
      </c>
      <c r="D511" s="281">
        <v>2456.4166666666665</v>
      </c>
      <c r="E511" s="281">
        <v>2442.833333333333</v>
      </c>
      <c r="F511" s="281">
        <v>2428.4666666666667</v>
      </c>
      <c r="G511" s="281">
        <v>2414.8833333333332</v>
      </c>
      <c r="H511" s="281">
        <v>2470.7833333333328</v>
      </c>
      <c r="I511" s="281">
        <v>2484.3666666666659</v>
      </c>
      <c r="J511" s="281">
        <v>2498.7333333333327</v>
      </c>
      <c r="K511" s="281">
        <v>2470</v>
      </c>
      <c r="L511" s="281">
        <v>2442.0500000000002</v>
      </c>
      <c r="M511" s="281">
        <v>1.1960900000000001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240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241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242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249</v>
      </c>
      <c r="N530" s="1"/>
      <c r="O530" s="1"/>
    </row>
    <row r="531" spans="1:15" ht="12.75" customHeight="1">
      <c r="A531" s="64" t="s">
        <v>250</v>
      </c>
      <c r="N531" s="1"/>
      <c r="O531" s="1"/>
    </row>
    <row r="532" spans="1:15" ht="12.75" customHeight="1">
      <c r="A532" s="64" t="s">
        <v>251</v>
      </c>
      <c r="N532" s="1"/>
      <c r="O532" s="1"/>
    </row>
    <row r="533" spans="1:15" ht="12.75" customHeight="1">
      <c r="A533" s="64" t="s">
        <v>252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4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83" customWidth="1"/>
    <col min="2" max="2" width="14.33203125" style="32" customWidth="1"/>
    <col min="3" max="3" width="28.33203125" style="31" customWidth="1"/>
    <col min="4" max="4" width="55.6640625" style="31" customWidth="1"/>
    <col min="5" max="5" width="12.44140625" style="31" customWidth="1"/>
    <col min="6" max="6" width="13.109375" style="84" customWidth="1"/>
    <col min="7" max="7" width="9.5546875" style="32" customWidth="1"/>
    <col min="8" max="8" width="10.33203125" style="32" customWidth="1"/>
    <col min="9" max="9" width="9.33203125" customWidth="1"/>
    <col min="10" max="10" width="14.33203125" customWidth="1"/>
    <col min="11" max="28" width="9.33203125" customWidth="1"/>
  </cols>
  <sheetData>
    <row r="1" spans="1:28" ht="12" customHeight="1">
      <c r="A1" s="68" t="s">
        <v>306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37"/>
      <c r="B5" s="338"/>
      <c r="C5" s="337"/>
      <c r="D5" s="338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305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519</v>
      </c>
      <c r="B7" s="339" t="s">
        <v>520</v>
      </c>
      <c r="C7" s="339"/>
      <c r="D7" s="7">
        <f>Main!B10</f>
        <v>45476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2.8">
      <c r="A9" s="81" t="s">
        <v>521</v>
      </c>
      <c r="B9" s="82" t="s">
        <v>522</v>
      </c>
      <c r="C9" s="82" t="s">
        <v>523</v>
      </c>
      <c r="D9" s="82" t="s">
        <v>524</v>
      </c>
      <c r="E9" s="82" t="s">
        <v>525</v>
      </c>
      <c r="F9" s="82" t="s">
        <v>526</v>
      </c>
      <c r="G9" s="82" t="s">
        <v>527</v>
      </c>
      <c r="H9" s="82" t="s">
        <v>528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45475</v>
      </c>
      <c r="B10" s="32">
        <v>540874</v>
      </c>
      <c r="C10" s="31" t="s">
        <v>1025</v>
      </c>
      <c r="D10" s="31" t="s">
        <v>1026</v>
      </c>
      <c r="E10" s="31" t="s">
        <v>530</v>
      </c>
      <c r="F10" s="84">
        <v>100000</v>
      </c>
      <c r="G10" s="32">
        <v>63.37</v>
      </c>
      <c r="H10" s="32" t="s">
        <v>325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45475</v>
      </c>
      <c r="B11" s="32">
        <v>543319</v>
      </c>
      <c r="C11" s="31" t="s">
        <v>1027</v>
      </c>
      <c r="D11" s="31" t="s">
        <v>1028</v>
      </c>
      <c r="E11" s="31" t="s">
        <v>530</v>
      </c>
      <c r="F11" s="84">
        <v>1704000</v>
      </c>
      <c r="G11" s="32">
        <v>20.53</v>
      </c>
      <c r="H11" s="32" t="s">
        <v>325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45475</v>
      </c>
      <c r="B12" s="32">
        <v>543319</v>
      </c>
      <c r="C12" s="31" t="s">
        <v>1027</v>
      </c>
      <c r="D12" s="31" t="s">
        <v>1029</v>
      </c>
      <c r="E12" s="31" t="s">
        <v>529</v>
      </c>
      <c r="F12" s="84">
        <v>344000</v>
      </c>
      <c r="G12" s="32">
        <v>20.7</v>
      </c>
      <c r="H12" s="32" t="s">
        <v>325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45475</v>
      </c>
      <c r="B13" s="32">
        <v>543319</v>
      </c>
      <c r="C13" s="31" t="s">
        <v>1027</v>
      </c>
      <c r="D13" s="31" t="s">
        <v>1030</v>
      </c>
      <c r="E13" s="31" t="s">
        <v>529</v>
      </c>
      <c r="F13" s="84">
        <v>240000</v>
      </c>
      <c r="G13" s="32">
        <v>20.7</v>
      </c>
      <c r="H13" s="32" t="s">
        <v>325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45475</v>
      </c>
      <c r="B14" s="32">
        <v>543319</v>
      </c>
      <c r="C14" s="31" t="s">
        <v>1027</v>
      </c>
      <c r="D14" s="31" t="s">
        <v>1031</v>
      </c>
      <c r="E14" s="31" t="s">
        <v>529</v>
      </c>
      <c r="F14" s="84">
        <v>312000</v>
      </c>
      <c r="G14" s="32">
        <v>20.5</v>
      </c>
      <c r="H14" s="32" t="s">
        <v>325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45475</v>
      </c>
      <c r="B15" s="32">
        <v>543319</v>
      </c>
      <c r="C15" s="31" t="s">
        <v>1027</v>
      </c>
      <c r="D15" s="31" t="s">
        <v>1032</v>
      </c>
      <c r="E15" s="31" t="s">
        <v>529</v>
      </c>
      <c r="F15" s="84">
        <v>1144000</v>
      </c>
      <c r="G15" s="32">
        <v>20.5</v>
      </c>
      <c r="H15" s="32" t="s">
        <v>325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45475</v>
      </c>
      <c r="B16" s="32">
        <v>543319</v>
      </c>
      <c r="C16" s="31" t="s">
        <v>1027</v>
      </c>
      <c r="D16" s="31" t="s">
        <v>1033</v>
      </c>
      <c r="E16" s="31" t="s">
        <v>529</v>
      </c>
      <c r="F16" s="84">
        <v>16000</v>
      </c>
      <c r="G16" s="32">
        <v>20.5</v>
      </c>
      <c r="H16" s="32" t="s">
        <v>325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45475</v>
      </c>
      <c r="B17" s="32">
        <v>543319</v>
      </c>
      <c r="C17" s="31" t="s">
        <v>1027</v>
      </c>
      <c r="D17" s="31" t="s">
        <v>1033</v>
      </c>
      <c r="E17" s="31" t="s">
        <v>530</v>
      </c>
      <c r="F17" s="84">
        <v>344000</v>
      </c>
      <c r="G17" s="32">
        <v>20.7</v>
      </c>
      <c r="H17" s="32" t="s">
        <v>325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45475</v>
      </c>
      <c r="B18" s="32">
        <v>538952</v>
      </c>
      <c r="C18" s="31" t="s">
        <v>971</v>
      </c>
      <c r="D18" s="31" t="s">
        <v>1034</v>
      </c>
      <c r="E18" s="31" t="s">
        <v>529</v>
      </c>
      <c r="F18" s="84">
        <v>184650</v>
      </c>
      <c r="G18" s="32">
        <v>3.23</v>
      </c>
      <c r="H18" s="32" t="s">
        <v>325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45475</v>
      </c>
      <c r="B19" s="32">
        <v>538952</v>
      </c>
      <c r="C19" s="31" t="s">
        <v>971</v>
      </c>
      <c r="D19" s="31" t="s">
        <v>1034</v>
      </c>
      <c r="E19" s="31" t="s">
        <v>530</v>
      </c>
      <c r="F19" s="84">
        <v>254650</v>
      </c>
      <c r="G19" s="32">
        <v>3.22</v>
      </c>
      <c r="H19" s="32" t="s">
        <v>325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45475</v>
      </c>
      <c r="B20" s="32">
        <v>531991</v>
      </c>
      <c r="C20" s="31" t="s">
        <v>972</v>
      </c>
      <c r="D20" s="31" t="s">
        <v>1035</v>
      </c>
      <c r="E20" s="31" t="s">
        <v>530</v>
      </c>
      <c r="F20" s="84">
        <v>1424830</v>
      </c>
      <c r="G20" s="32">
        <v>1.44</v>
      </c>
      <c r="H20" s="32" t="s">
        <v>325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45475</v>
      </c>
      <c r="B21" s="32">
        <v>531991</v>
      </c>
      <c r="C21" s="31" t="s">
        <v>972</v>
      </c>
      <c r="D21" s="31" t="s">
        <v>945</v>
      </c>
      <c r="E21" s="31" t="s">
        <v>529</v>
      </c>
      <c r="F21" s="84">
        <v>914380</v>
      </c>
      <c r="G21" s="32">
        <v>1.43</v>
      </c>
      <c r="H21" s="32" t="s">
        <v>325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45475</v>
      </c>
      <c r="B22" s="32">
        <v>531991</v>
      </c>
      <c r="C22" s="31" t="s">
        <v>972</v>
      </c>
      <c r="D22" s="31" t="s">
        <v>945</v>
      </c>
      <c r="E22" s="31" t="s">
        <v>530</v>
      </c>
      <c r="F22" s="84">
        <v>1145010</v>
      </c>
      <c r="G22" s="32">
        <v>1.4</v>
      </c>
      <c r="H22" s="32" t="s">
        <v>325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45475</v>
      </c>
      <c r="B23" s="32">
        <v>531991</v>
      </c>
      <c r="C23" s="31" t="s">
        <v>972</v>
      </c>
      <c r="D23" s="31" t="s">
        <v>1036</v>
      </c>
      <c r="E23" s="31" t="s">
        <v>529</v>
      </c>
      <c r="F23" s="84">
        <v>1000000</v>
      </c>
      <c r="G23" s="32">
        <v>1.45</v>
      </c>
      <c r="H23" s="32" t="s">
        <v>325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45475</v>
      </c>
      <c r="B24" s="32">
        <v>531017</v>
      </c>
      <c r="C24" s="31" t="s">
        <v>1037</v>
      </c>
      <c r="D24" s="31" t="s">
        <v>1038</v>
      </c>
      <c r="E24" s="31" t="s">
        <v>529</v>
      </c>
      <c r="F24" s="84">
        <v>108374</v>
      </c>
      <c r="G24" s="32">
        <v>25.62</v>
      </c>
      <c r="H24" s="32" t="s">
        <v>325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45475</v>
      </c>
      <c r="B25" s="32">
        <v>531017</v>
      </c>
      <c r="C25" s="31" t="s">
        <v>1037</v>
      </c>
      <c r="D25" s="31" t="s">
        <v>1038</v>
      </c>
      <c r="E25" s="31" t="s">
        <v>530</v>
      </c>
      <c r="F25" s="84">
        <v>87365</v>
      </c>
      <c r="G25" s="32">
        <v>25.43</v>
      </c>
      <c r="H25" s="32" t="s">
        <v>325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45475</v>
      </c>
      <c r="B26" s="32">
        <v>531017</v>
      </c>
      <c r="C26" s="31" t="s">
        <v>1037</v>
      </c>
      <c r="D26" s="31" t="s">
        <v>1035</v>
      </c>
      <c r="E26" s="31" t="s">
        <v>530</v>
      </c>
      <c r="F26" s="84">
        <v>113000</v>
      </c>
      <c r="G26" s="32">
        <v>25.74</v>
      </c>
      <c r="H26" s="32" t="s">
        <v>325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45475</v>
      </c>
      <c r="B27" s="32">
        <v>531017</v>
      </c>
      <c r="C27" s="31" t="s">
        <v>1037</v>
      </c>
      <c r="D27" s="31" t="s">
        <v>1035</v>
      </c>
      <c r="E27" s="31" t="s">
        <v>529</v>
      </c>
      <c r="F27" s="84">
        <v>2</v>
      </c>
      <c r="G27" s="32">
        <v>25.06</v>
      </c>
      <c r="H27" s="32" t="s">
        <v>325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45475</v>
      </c>
      <c r="B28" s="32">
        <v>531017</v>
      </c>
      <c r="C28" s="31" t="s">
        <v>1037</v>
      </c>
      <c r="D28" s="31" t="s">
        <v>1039</v>
      </c>
      <c r="E28" s="31" t="s">
        <v>529</v>
      </c>
      <c r="F28" s="84">
        <v>25693</v>
      </c>
      <c r="G28" s="32">
        <v>24.94</v>
      </c>
      <c r="H28" s="32" t="s">
        <v>325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45475</v>
      </c>
      <c r="B29" s="32">
        <v>531017</v>
      </c>
      <c r="C29" s="31" t="s">
        <v>1037</v>
      </c>
      <c r="D29" s="31" t="s">
        <v>1039</v>
      </c>
      <c r="E29" s="31" t="s">
        <v>530</v>
      </c>
      <c r="F29" s="84">
        <v>25693</v>
      </c>
      <c r="G29" s="32">
        <v>25.02</v>
      </c>
      <c r="H29" s="32" t="s">
        <v>325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45475</v>
      </c>
      <c r="B30" s="32">
        <v>543443</v>
      </c>
      <c r="C30" s="31" t="s">
        <v>1040</v>
      </c>
      <c r="D30" s="31" t="s">
        <v>1041</v>
      </c>
      <c r="E30" s="31" t="s">
        <v>529</v>
      </c>
      <c r="F30" s="84">
        <v>50000</v>
      </c>
      <c r="G30" s="32">
        <v>69</v>
      </c>
      <c r="H30" s="32" t="s">
        <v>325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45475</v>
      </c>
      <c r="B31" s="32">
        <v>540788</v>
      </c>
      <c r="C31" s="31" t="s">
        <v>1042</v>
      </c>
      <c r="D31" s="31" t="s">
        <v>1043</v>
      </c>
      <c r="E31" s="31" t="s">
        <v>529</v>
      </c>
      <c r="F31" s="84">
        <v>68682</v>
      </c>
      <c r="G31" s="32">
        <v>28.34</v>
      </c>
      <c r="H31" s="32" t="s">
        <v>325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45475</v>
      </c>
      <c r="B32" s="32">
        <v>540788</v>
      </c>
      <c r="C32" s="31" t="s">
        <v>1042</v>
      </c>
      <c r="D32" s="31" t="s">
        <v>1044</v>
      </c>
      <c r="E32" s="31" t="s">
        <v>530</v>
      </c>
      <c r="F32" s="84">
        <v>125000</v>
      </c>
      <c r="G32" s="32">
        <v>28.85</v>
      </c>
      <c r="H32" s="32" t="s">
        <v>325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45475</v>
      </c>
      <c r="B33" s="32">
        <v>512149</v>
      </c>
      <c r="C33" s="31" t="s">
        <v>973</v>
      </c>
      <c r="D33" s="31" t="s">
        <v>891</v>
      </c>
      <c r="E33" s="31" t="s">
        <v>530</v>
      </c>
      <c r="F33" s="84">
        <v>10000000</v>
      </c>
      <c r="G33" s="32">
        <v>0.97</v>
      </c>
      <c r="H33" s="32" t="s">
        <v>325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45475</v>
      </c>
      <c r="B34" s="32">
        <v>532931</v>
      </c>
      <c r="C34" s="31" t="s">
        <v>991</v>
      </c>
      <c r="D34" s="31" t="s">
        <v>1045</v>
      </c>
      <c r="E34" s="31" t="s">
        <v>530</v>
      </c>
      <c r="F34" s="84">
        <v>59001</v>
      </c>
      <c r="G34" s="32">
        <v>10.17</v>
      </c>
      <c r="H34" s="32" t="s">
        <v>325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45475</v>
      </c>
      <c r="B35" s="32">
        <v>532931</v>
      </c>
      <c r="C35" s="31" t="s">
        <v>991</v>
      </c>
      <c r="D35" s="31" t="s">
        <v>1045</v>
      </c>
      <c r="E35" s="31" t="s">
        <v>529</v>
      </c>
      <c r="F35" s="84">
        <v>439012</v>
      </c>
      <c r="G35" s="32">
        <v>10.199999999999999</v>
      </c>
      <c r="H35" s="32" t="s">
        <v>325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45475</v>
      </c>
      <c r="B36" s="32">
        <v>534732</v>
      </c>
      <c r="C36" s="31" t="s">
        <v>1046</v>
      </c>
      <c r="D36" s="31" t="s">
        <v>1047</v>
      </c>
      <c r="E36" s="31" t="s">
        <v>530</v>
      </c>
      <c r="F36" s="84">
        <v>300000</v>
      </c>
      <c r="G36" s="32">
        <v>72</v>
      </c>
      <c r="H36" s="32" t="s">
        <v>325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45475</v>
      </c>
      <c r="B37" s="32">
        <v>531489</v>
      </c>
      <c r="C37" s="31" t="s">
        <v>1048</v>
      </c>
      <c r="D37" s="31" t="s">
        <v>1049</v>
      </c>
      <c r="E37" s="31" t="s">
        <v>529</v>
      </c>
      <c r="F37" s="84">
        <v>42939</v>
      </c>
      <c r="G37" s="32">
        <v>374.08</v>
      </c>
      <c r="H37" s="32" t="s">
        <v>325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45475</v>
      </c>
      <c r="B38" s="32">
        <v>531489</v>
      </c>
      <c r="C38" s="31" t="s">
        <v>1048</v>
      </c>
      <c r="D38" s="31" t="s">
        <v>1050</v>
      </c>
      <c r="E38" s="31" t="s">
        <v>530</v>
      </c>
      <c r="F38" s="84">
        <v>45000</v>
      </c>
      <c r="G38" s="32">
        <v>365.23</v>
      </c>
      <c r="H38" s="32" t="s">
        <v>325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45475</v>
      </c>
      <c r="B39" s="32">
        <v>504340</v>
      </c>
      <c r="C39" s="31" t="s">
        <v>974</v>
      </c>
      <c r="D39" s="31" t="s">
        <v>1051</v>
      </c>
      <c r="E39" s="31" t="s">
        <v>529</v>
      </c>
      <c r="F39" s="84">
        <v>88148</v>
      </c>
      <c r="G39" s="32">
        <v>7.67</v>
      </c>
      <c r="H39" s="32" t="s">
        <v>325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45475</v>
      </c>
      <c r="B40" s="32">
        <v>542155</v>
      </c>
      <c r="C40" s="31" t="s">
        <v>1052</v>
      </c>
      <c r="D40" s="31" t="s">
        <v>1053</v>
      </c>
      <c r="E40" s="31" t="s">
        <v>529</v>
      </c>
      <c r="F40" s="84">
        <v>100000</v>
      </c>
      <c r="G40" s="32">
        <v>4.9000000000000004</v>
      </c>
      <c r="H40" s="32" t="s">
        <v>325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45475</v>
      </c>
      <c r="B41" s="32">
        <v>542155</v>
      </c>
      <c r="C41" s="31" t="s">
        <v>1052</v>
      </c>
      <c r="D41" s="31" t="s">
        <v>1054</v>
      </c>
      <c r="E41" s="31" t="s">
        <v>530</v>
      </c>
      <c r="F41" s="84">
        <v>74000</v>
      </c>
      <c r="G41" s="32">
        <v>4.9000000000000004</v>
      </c>
      <c r="H41" s="32" t="s">
        <v>325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45475</v>
      </c>
      <c r="B42" s="32">
        <v>543516</v>
      </c>
      <c r="C42" s="31" t="s">
        <v>915</v>
      </c>
      <c r="D42" s="31" t="s">
        <v>975</v>
      </c>
      <c r="E42" s="31" t="s">
        <v>529</v>
      </c>
      <c r="F42" s="84">
        <v>22400</v>
      </c>
      <c r="G42" s="32">
        <v>22.99</v>
      </c>
      <c r="H42" s="32" t="s">
        <v>325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45475</v>
      </c>
      <c r="B43" s="32">
        <v>543516</v>
      </c>
      <c r="C43" s="31" t="s">
        <v>915</v>
      </c>
      <c r="D43" s="31" t="s">
        <v>1055</v>
      </c>
      <c r="E43" s="31" t="s">
        <v>529</v>
      </c>
      <c r="F43" s="84">
        <v>50400</v>
      </c>
      <c r="G43" s="32">
        <v>23</v>
      </c>
      <c r="H43" s="32" t="s">
        <v>325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45475</v>
      </c>
      <c r="B44" s="32">
        <v>543516</v>
      </c>
      <c r="C44" s="31" t="s">
        <v>915</v>
      </c>
      <c r="D44" s="31" t="s">
        <v>919</v>
      </c>
      <c r="E44" s="31" t="s">
        <v>530</v>
      </c>
      <c r="F44" s="84">
        <v>196000</v>
      </c>
      <c r="G44" s="32">
        <v>23</v>
      </c>
      <c r="H44" s="32" t="s">
        <v>325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45475</v>
      </c>
      <c r="B45" s="32">
        <v>543516</v>
      </c>
      <c r="C45" s="31" t="s">
        <v>915</v>
      </c>
      <c r="D45" s="31" t="s">
        <v>1056</v>
      </c>
      <c r="E45" s="31" t="s">
        <v>529</v>
      </c>
      <c r="F45" s="84">
        <v>36400</v>
      </c>
      <c r="G45" s="32">
        <v>23</v>
      </c>
      <c r="H45" s="32" t="s">
        <v>325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45475</v>
      </c>
      <c r="B46" s="32">
        <v>543516</v>
      </c>
      <c r="C46" s="31" t="s">
        <v>915</v>
      </c>
      <c r="D46" s="31" t="s">
        <v>1057</v>
      </c>
      <c r="E46" s="31" t="s">
        <v>529</v>
      </c>
      <c r="F46" s="84">
        <v>28000</v>
      </c>
      <c r="G46" s="32">
        <v>23</v>
      </c>
      <c r="H46" s="32" t="s">
        <v>325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45475</v>
      </c>
      <c r="B47" s="32">
        <v>544156</v>
      </c>
      <c r="C47" s="31" t="s">
        <v>1058</v>
      </c>
      <c r="D47" s="31" t="s">
        <v>1059</v>
      </c>
      <c r="E47" s="31" t="s">
        <v>530</v>
      </c>
      <c r="F47" s="84">
        <v>48000</v>
      </c>
      <c r="G47" s="32">
        <v>77.150000000000006</v>
      </c>
      <c r="H47" s="32" t="s">
        <v>325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45475</v>
      </c>
      <c r="B48" s="32">
        <v>543239</v>
      </c>
      <c r="C48" s="31" t="s">
        <v>1060</v>
      </c>
      <c r="D48" s="31" t="s">
        <v>1061</v>
      </c>
      <c r="E48" s="31" t="s">
        <v>529</v>
      </c>
      <c r="F48" s="84">
        <v>102900</v>
      </c>
      <c r="G48" s="32">
        <v>184</v>
      </c>
      <c r="H48" s="32" t="s">
        <v>325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45475</v>
      </c>
      <c r="B49" s="32">
        <v>543239</v>
      </c>
      <c r="C49" s="31" t="s">
        <v>1060</v>
      </c>
      <c r="D49" s="31" t="s">
        <v>1062</v>
      </c>
      <c r="E49" s="31" t="s">
        <v>530</v>
      </c>
      <c r="F49" s="84">
        <v>102900</v>
      </c>
      <c r="G49" s="32">
        <v>184</v>
      </c>
      <c r="H49" s="32" t="s">
        <v>325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45475</v>
      </c>
      <c r="B50" s="32">
        <v>543538</v>
      </c>
      <c r="C50" s="31" t="s">
        <v>1063</v>
      </c>
      <c r="D50" s="31" t="s">
        <v>1064</v>
      </c>
      <c r="E50" s="31" t="s">
        <v>530</v>
      </c>
      <c r="F50" s="84">
        <v>28800</v>
      </c>
      <c r="G50" s="32">
        <v>175.4</v>
      </c>
      <c r="H50" s="32" t="s">
        <v>325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45475</v>
      </c>
      <c r="B51" s="32">
        <v>514386</v>
      </c>
      <c r="C51" s="31" t="s">
        <v>976</v>
      </c>
      <c r="D51" s="31" t="s">
        <v>891</v>
      </c>
      <c r="E51" s="31" t="s">
        <v>529</v>
      </c>
      <c r="F51" s="84">
        <v>71018</v>
      </c>
      <c r="G51" s="32">
        <v>6.28</v>
      </c>
      <c r="H51" s="32" t="s">
        <v>325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45475</v>
      </c>
      <c r="B52" s="32">
        <v>514386</v>
      </c>
      <c r="C52" s="31" t="s">
        <v>976</v>
      </c>
      <c r="D52" s="31" t="s">
        <v>891</v>
      </c>
      <c r="E52" s="31" t="s">
        <v>530</v>
      </c>
      <c r="F52" s="84">
        <v>93581</v>
      </c>
      <c r="G52" s="32">
        <v>6.28</v>
      </c>
      <c r="H52" s="32" t="s">
        <v>325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5" customHeight="1">
      <c r="A53" s="83">
        <v>45475</v>
      </c>
      <c r="B53" s="32">
        <v>543951</v>
      </c>
      <c r="C53" s="31" t="s">
        <v>1065</v>
      </c>
      <c r="D53" s="31" t="s">
        <v>1066</v>
      </c>
      <c r="E53" s="31" t="s">
        <v>529</v>
      </c>
      <c r="F53" s="84">
        <v>33000</v>
      </c>
      <c r="G53" s="32">
        <v>57.22</v>
      </c>
      <c r="H53" s="32" t="s">
        <v>325</v>
      </c>
    </row>
    <row r="54" spans="1:28" ht="15" customHeight="1">
      <c r="A54" s="83">
        <v>45475</v>
      </c>
      <c r="B54" s="32">
        <v>542924</v>
      </c>
      <c r="C54" s="31" t="s">
        <v>1067</v>
      </c>
      <c r="D54" s="31" t="s">
        <v>1068</v>
      </c>
      <c r="E54" s="31" t="s">
        <v>529</v>
      </c>
      <c r="F54" s="84">
        <v>77000</v>
      </c>
      <c r="G54" s="32">
        <v>6.76</v>
      </c>
      <c r="H54" s="32" t="s">
        <v>325</v>
      </c>
    </row>
    <row r="55" spans="1:28" ht="15" customHeight="1">
      <c r="A55" s="83">
        <v>45475</v>
      </c>
      <c r="B55" s="32">
        <v>542924</v>
      </c>
      <c r="C55" s="31" t="s">
        <v>1067</v>
      </c>
      <c r="D55" s="31" t="s">
        <v>1069</v>
      </c>
      <c r="E55" s="31" t="s">
        <v>530</v>
      </c>
      <c r="F55" s="84">
        <v>73500</v>
      </c>
      <c r="G55" s="32">
        <v>6.76</v>
      </c>
      <c r="H55" s="32" t="s">
        <v>325</v>
      </c>
    </row>
    <row r="56" spans="1:28" ht="15" customHeight="1">
      <c r="A56" s="83">
        <v>45475</v>
      </c>
      <c r="B56" s="32">
        <v>532741</v>
      </c>
      <c r="C56" s="31" t="s">
        <v>1070</v>
      </c>
      <c r="D56" s="31" t="s">
        <v>977</v>
      </c>
      <c r="E56" s="31" t="s">
        <v>529</v>
      </c>
      <c r="F56" s="84">
        <v>129706</v>
      </c>
      <c r="G56" s="32">
        <v>560.73</v>
      </c>
      <c r="H56" s="32" t="s">
        <v>325</v>
      </c>
    </row>
    <row r="57" spans="1:28" ht="15" customHeight="1">
      <c r="A57" s="83">
        <v>45475</v>
      </c>
      <c r="B57" s="32">
        <v>532741</v>
      </c>
      <c r="C57" s="31" t="s">
        <v>1070</v>
      </c>
      <c r="D57" s="31" t="s">
        <v>977</v>
      </c>
      <c r="E57" s="31" t="s">
        <v>530</v>
      </c>
      <c r="F57" s="84">
        <v>200000</v>
      </c>
      <c r="G57" s="32">
        <v>540.69000000000005</v>
      </c>
      <c r="H57" s="32" t="s">
        <v>325</v>
      </c>
    </row>
    <row r="58" spans="1:28" ht="15" customHeight="1">
      <c r="A58" s="83">
        <v>45475</v>
      </c>
      <c r="B58" s="32">
        <v>535730</v>
      </c>
      <c r="C58" s="31" t="s">
        <v>1071</v>
      </c>
      <c r="D58" s="31" t="s">
        <v>1072</v>
      </c>
      <c r="E58" s="31" t="s">
        <v>530</v>
      </c>
      <c r="F58" s="84">
        <v>4675000</v>
      </c>
      <c r="G58" s="32">
        <v>1.2</v>
      </c>
      <c r="H58" s="32" t="s">
        <v>325</v>
      </c>
    </row>
    <row r="59" spans="1:28" ht="15" customHeight="1">
      <c r="A59" s="83">
        <v>45475</v>
      </c>
      <c r="B59" s="32">
        <v>535730</v>
      </c>
      <c r="C59" s="31" t="s">
        <v>1071</v>
      </c>
      <c r="D59" s="31" t="s">
        <v>1073</v>
      </c>
      <c r="E59" s="31" t="s">
        <v>529</v>
      </c>
      <c r="F59" s="84">
        <v>5066000</v>
      </c>
      <c r="G59" s="32">
        <v>1.2</v>
      </c>
      <c r="H59" s="32" t="s">
        <v>325</v>
      </c>
    </row>
    <row r="60" spans="1:28" ht="15" customHeight="1">
      <c r="A60" s="83">
        <v>45475</v>
      </c>
      <c r="B60" s="32">
        <v>535730</v>
      </c>
      <c r="C60" s="31" t="s">
        <v>1071</v>
      </c>
      <c r="D60" s="31" t="s">
        <v>1074</v>
      </c>
      <c r="E60" s="31" t="s">
        <v>529</v>
      </c>
      <c r="F60" s="84">
        <v>4950000</v>
      </c>
      <c r="G60" s="32">
        <v>1.2</v>
      </c>
      <c r="H60" s="32" t="s">
        <v>325</v>
      </c>
    </row>
    <row r="61" spans="1:28" ht="15" customHeight="1">
      <c r="A61" s="83">
        <v>45475</v>
      </c>
      <c r="B61" s="32">
        <v>535730</v>
      </c>
      <c r="C61" s="31" t="s">
        <v>1071</v>
      </c>
      <c r="D61" s="31" t="s">
        <v>1075</v>
      </c>
      <c r="E61" s="31" t="s">
        <v>530</v>
      </c>
      <c r="F61" s="84">
        <v>5000000</v>
      </c>
      <c r="G61" s="32">
        <v>1.2</v>
      </c>
      <c r="H61" s="32" t="s">
        <v>325</v>
      </c>
    </row>
    <row r="62" spans="1:28" ht="15" customHeight="1">
      <c r="A62" s="83">
        <v>45475</v>
      </c>
      <c r="B62" s="32">
        <v>523566</v>
      </c>
      <c r="C62" s="31" t="s">
        <v>1076</v>
      </c>
      <c r="D62" s="31" t="s">
        <v>1077</v>
      </c>
      <c r="E62" s="31" t="s">
        <v>530</v>
      </c>
      <c r="F62" s="84">
        <v>33213</v>
      </c>
      <c r="G62" s="32">
        <v>71.53</v>
      </c>
      <c r="H62" s="32" t="s">
        <v>325</v>
      </c>
    </row>
    <row r="63" spans="1:28" ht="15" customHeight="1">
      <c r="A63" s="83">
        <v>45475</v>
      </c>
      <c r="B63" s="32">
        <v>523566</v>
      </c>
      <c r="C63" s="31" t="s">
        <v>1076</v>
      </c>
      <c r="D63" s="31" t="s">
        <v>1077</v>
      </c>
      <c r="E63" s="31" t="s">
        <v>529</v>
      </c>
      <c r="F63" s="84">
        <v>33213</v>
      </c>
      <c r="G63" s="32">
        <v>70.45</v>
      </c>
      <c r="H63" s="32" t="s">
        <v>325</v>
      </c>
    </row>
    <row r="64" spans="1:28" ht="15" customHeight="1">
      <c r="A64" s="83">
        <v>45475</v>
      </c>
      <c r="B64" s="32">
        <v>538895</v>
      </c>
      <c r="C64" s="31" t="s">
        <v>979</v>
      </c>
      <c r="D64" s="31" t="s">
        <v>980</v>
      </c>
      <c r="E64" s="31" t="s">
        <v>530</v>
      </c>
      <c r="F64" s="84">
        <v>78897</v>
      </c>
      <c r="G64" s="32">
        <v>25.2</v>
      </c>
      <c r="H64" s="32" t="s">
        <v>325</v>
      </c>
    </row>
    <row r="65" spans="1:8" ht="15" customHeight="1">
      <c r="A65" s="83">
        <v>45475</v>
      </c>
      <c r="B65" s="32">
        <v>538895</v>
      </c>
      <c r="C65" s="31" t="s">
        <v>979</v>
      </c>
      <c r="D65" s="31" t="s">
        <v>980</v>
      </c>
      <c r="E65" s="31" t="s">
        <v>529</v>
      </c>
      <c r="F65" s="84">
        <v>840</v>
      </c>
      <c r="G65" s="32">
        <v>25.2</v>
      </c>
      <c r="H65" s="32" t="s">
        <v>325</v>
      </c>
    </row>
    <row r="66" spans="1:8" ht="15" customHeight="1">
      <c r="A66" s="83">
        <v>45475</v>
      </c>
      <c r="B66" s="32">
        <v>523373</v>
      </c>
      <c r="C66" s="31" t="s">
        <v>1078</v>
      </c>
      <c r="D66" s="31" t="s">
        <v>1079</v>
      </c>
      <c r="E66" s="31" t="s">
        <v>530</v>
      </c>
      <c r="F66" s="84">
        <v>45925</v>
      </c>
      <c r="G66" s="32">
        <v>90.04</v>
      </c>
      <c r="H66" s="32" t="s">
        <v>325</v>
      </c>
    </row>
    <row r="67" spans="1:8" ht="15" customHeight="1">
      <c r="A67" s="83">
        <v>45475</v>
      </c>
      <c r="B67" s="32">
        <v>532808</v>
      </c>
      <c r="C67" s="31" t="s">
        <v>1080</v>
      </c>
      <c r="D67" s="31" t="s">
        <v>1081</v>
      </c>
      <c r="E67" s="31" t="s">
        <v>530</v>
      </c>
      <c r="F67" s="84">
        <v>575737</v>
      </c>
      <c r="G67" s="32">
        <v>726.92</v>
      </c>
      <c r="H67" s="32" t="s">
        <v>325</v>
      </c>
    </row>
    <row r="68" spans="1:8" ht="15" customHeight="1">
      <c r="A68" s="83">
        <v>45475</v>
      </c>
      <c r="B68" s="32">
        <v>532808</v>
      </c>
      <c r="C68" s="31" t="s">
        <v>1080</v>
      </c>
      <c r="D68" s="31" t="s">
        <v>1082</v>
      </c>
      <c r="E68" s="31" t="s">
        <v>530</v>
      </c>
      <c r="F68" s="84">
        <v>46691</v>
      </c>
      <c r="G68" s="32">
        <v>736.82</v>
      </c>
      <c r="H68" s="32" t="s">
        <v>325</v>
      </c>
    </row>
    <row r="69" spans="1:8" ht="15" customHeight="1">
      <c r="A69" s="83">
        <v>45475</v>
      </c>
      <c r="B69" s="32">
        <v>532808</v>
      </c>
      <c r="C69" s="31" t="s">
        <v>1080</v>
      </c>
      <c r="D69" s="31" t="s">
        <v>1083</v>
      </c>
      <c r="E69" s="31" t="s">
        <v>530</v>
      </c>
      <c r="F69" s="84">
        <v>177176</v>
      </c>
      <c r="G69" s="32">
        <v>727.88</v>
      </c>
      <c r="H69" s="32" t="s">
        <v>325</v>
      </c>
    </row>
    <row r="70" spans="1:8" ht="15" customHeight="1">
      <c r="A70" s="83">
        <v>45475</v>
      </c>
      <c r="B70" s="32">
        <v>532808</v>
      </c>
      <c r="C70" s="31" t="s">
        <v>1080</v>
      </c>
      <c r="D70" s="31" t="s">
        <v>1082</v>
      </c>
      <c r="E70" s="31" t="s">
        <v>529</v>
      </c>
      <c r="F70" s="84">
        <v>226991</v>
      </c>
      <c r="G70" s="32">
        <v>725.49</v>
      </c>
      <c r="H70" s="32" t="s">
        <v>325</v>
      </c>
    </row>
    <row r="71" spans="1:8" ht="15" customHeight="1">
      <c r="A71" s="83">
        <v>45475</v>
      </c>
      <c r="B71" s="32">
        <v>532808</v>
      </c>
      <c r="C71" s="31" t="s">
        <v>1080</v>
      </c>
      <c r="D71" s="31" t="s">
        <v>1083</v>
      </c>
      <c r="E71" s="31" t="s">
        <v>529</v>
      </c>
      <c r="F71" s="84">
        <v>252177</v>
      </c>
      <c r="G71" s="32">
        <v>726.28</v>
      </c>
      <c r="H71" s="32" t="s">
        <v>325</v>
      </c>
    </row>
    <row r="72" spans="1:8" ht="15" customHeight="1">
      <c r="A72" s="83">
        <v>45475</v>
      </c>
      <c r="B72" s="32">
        <v>539760</v>
      </c>
      <c r="C72" s="31" t="s">
        <v>1084</v>
      </c>
      <c r="D72" s="31" t="s">
        <v>1085</v>
      </c>
      <c r="E72" s="31" t="s">
        <v>530</v>
      </c>
      <c r="F72" s="84">
        <v>62740</v>
      </c>
      <c r="G72" s="32">
        <v>102.74</v>
      </c>
      <c r="H72" s="32" t="s">
        <v>325</v>
      </c>
    </row>
    <row r="73" spans="1:8" ht="15" customHeight="1">
      <c r="A73" s="83">
        <v>45475</v>
      </c>
      <c r="B73" s="32">
        <v>539760</v>
      </c>
      <c r="C73" s="31" t="s">
        <v>1084</v>
      </c>
      <c r="D73" s="31" t="s">
        <v>1086</v>
      </c>
      <c r="E73" s="31" t="s">
        <v>529</v>
      </c>
      <c r="F73" s="84">
        <v>90000</v>
      </c>
      <c r="G73" s="32">
        <v>103.46</v>
      </c>
      <c r="H73" s="32" t="s">
        <v>325</v>
      </c>
    </row>
    <row r="74" spans="1:8" ht="15" customHeight="1">
      <c r="A74" s="83">
        <v>45475</v>
      </c>
      <c r="B74" s="32">
        <v>539561</v>
      </c>
      <c r="C74" s="31" t="s">
        <v>1087</v>
      </c>
      <c r="D74" s="31" t="s">
        <v>1088</v>
      </c>
      <c r="E74" s="31" t="s">
        <v>530</v>
      </c>
      <c r="F74" s="84">
        <v>629281</v>
      </c>
      <c r="G74" s="32">
        <v>83.28</v>
      </c>
      <c r="H74" s="32" t="s">
        <v>325</v>
      </c>
    </row>
    <row r="75" spans="1:8" ht="15" customHeight="1">
      <c r="A75" s="83">
        <v>45475</v>
      </c>
      <c r="B75" s="32">
        <v>539561</v>
      </c>
      <c r="C75" s="31" t="s">
        <v>1087</v>
      </c>
      <c r="D75" s="31" t="s">
        <v>1088</v>
      </c>
      <c r="E75" s="31" t="s">
        <v>529</v>
      </c>
      <c r="F75" s="84">
        <v>749996</v>
      </c>
      <c r="G75" s="32">
        <v>81.400000000000006</v>
      </c>
      <c r="H75" s="32" t="s">
        <v>325</v>
      </c>
    </row>
    <row r="76" spans="1:8" ht="15" customHeight="1">
      <c r="A76" s="83">
        <v>45475</v>
      </c>
      <c r="B76" s="32">
        <v>539561</v>
      </c>
      <c r="C76" s="31" t="s">
        <v>1087</v>
      </c>
      <c r="D76" s="31" t="s">
        <v>1089</v>
      </c>
      <c r="E76" s="31" t="s">
        <v>529</v>
      </c>
      <c r="F76" s="84">
        <v>668735</v>
      </c>
      <c r="G76" s="32">
        <v>81.64</v>
      </c>
      <c r="H76" s="32" t="s">
        <v>325</v>
      </c>
    </row>
    <row r="77" spans="1:8" ht="15" customHeight="1">
      <c r="A77" s="83">
        <v>45475</v>
      </c>
      <c r="B77" s="32">
        <v>539561</v>
      </c>
      <c r="C77" s="31" t="s">
        <v>1087</v>
      </c>
      <c r="D77" s="31" t="s">
        <v>1089</v>
      </c>
      <c r="E77" s="31" t="s">
        <v>530</v>
      </c>
      <c r="F77" s="84">
        <v>668735</v>
      </c>
      <c r="G77" s="32">
        <v>81.760000000000005</v>
      </c>
      <c r="H77" s="32" t="s">
        <v>325</v>
      </c>
    </row>
    <row r="78" spans="1:8" ht="15" customHeight="1">
      <c r="A78" s="83">
        <v>45475</v>
      </c>
      <c r="B78" s="32">
        <v>514010</v>
      </c>
      <c r="C78" s="31" t="s">
        <v>1090</v>
      </c>
      <c r="D78" s="31" t="s">
        <v>1091</v>
      </c>
      <c r="E78" s="31" t="s">
        <v>529</v>
      </c>
      <c r="F78" s="84">
        <v>1000000</v>
      </c>
      <c r="G78" s="32">
        <v>62.5</v>
      </c>
      <c r="H78" s="32" t="s">
        <v>325</v>
      </c>
    </row>
    <row r="79" spans="1:8" ht="15" customHeight="1">
      <c r="A79" s="83">
        <v>45475</v>
      </c>
      <c r="B79" s="32">
        <v>514010</v>
      </c>
      <c r="C79" s="31" t="s">
        <v>1090</v>
      </c>
      <c r="D79" s="31" t="s">
        <v>1092</v>
      </c>
      <c r="E79" s="31" t="s">
        <v>530</v>
      </c>
      <c r="F79" s="84">
        <v>2274433</v>
      </c>
      <c r="G79" s="32">
        <v>62.63</v>
      </c>
      <c r="H79" s="32" t="s">
        <v>325</v>
      </c>
    </row>
    <row r="80" spans="1:8" ht="15" customHeight="1">
      <c r="A80" s="83">
        <v>45475</v>
      </c>
      <c r="B80" s="32">
        <v>531893</v>
      </c>
      <c r="C80" s="31" t="s">
        <v>900</v>
      </c>
      <c r="D80" s="31" t="s">
        <v>903</v>
      </c>
      <c r="E80" s="31" t="s">
        <v>529</v>
      </c>
      <c r="F80" s="84">
        <v>36668280</v>
      </c>
      <c r="G80" s="32">
        <v>0.82</v>
      </c>
      <c r="H80" s="32" t="s">
        <v>325</v>
      </c>
    </row>
    <row r="81" spans="1:8" ht="15" customHeight="1">
      <c r="A81" s="83">
        <v>45475</v>
      </c>
      <c r="B81" s="32">
        <v>531893</v>
      </c>
      <c r="C81" s="31" t="s">
        <v>900</v>
      </c>
      <c r="D81" s="31" t="s">
        <v>1093</v>
      </c>
      <c r="E81" s="31" t="s">
        <v>530</v>
      </c>
      <c r="F81" s="84">
        <v>7527026</v>
      </c>
      <c r="G81" s="32">
        <v>0.82</v>
      </c>
      <c r="H81" s="32" t="s">
        <v>325</v>
      </c>
    </row>
    <row r="82" spans="1:8" ht="15" customHeight="1">
      <c r="A82" s="83">
        <v>45475</v>
      </c>
      <c r="B82" s="32">
        <v>531893</v>
      </c>
      <c r="C82" s="31" t="s">
        <v>900</v>
      </c>
      <c r="D82" s="31" t="s">
        <v>978</v>
      </c>
      <c r="E82" s="31" t="s">
        <v>530</v>
      </c>
      <c r="F82" s="84">
        <v>14110552</v>
      </c>
      <c r="G82" s="32">
        <v>0.82</v>
      </c>
      <c r="H82" s="32" t="s">
        <v>325</v>
      </c>
    </row>
    <row r="83" spans="1:8" ht="15" customHeight="1">
      <c r="A83" s="83">
        <v>45475</v>
      </c>
      <c r="B83" s="32">
        <v>531893</v>
      </c>
      <c r="C83" s="31" t="s">
        <v>900</v>
      </c>
      <c r="D83" s="31" t="s">
        <v>1094</v>
      </c>
      <c r="E83" s="31" t="s">
        <v>530</v>
      </c>
      <c r="F83" s="84">
        <v>20000000</v>
      </c>
      <c r="G83" s="32">
        <v>0.82</v>
      </c>
      <c r="H83" s="32" t="s">
        <v>325</v>
      </c>
    </row>
    <row r="84" spans="1:8" ht="15" customHeight="1">
      <c r="A84" s="83">
        <v>45475</v>
      </c>
      <c r="B84" s="32">
        <v>531893</v>
      </c>
      <c r="C84" s="31" t="s">
        <v>900</v>
      </c>
      <c r="D84" s="31" t="s">
        <v>1095</v>
      </c>
      <c r="E84" s="31" t="s">
        <v>530</v>
      </c>
      <c r="F84" s="84">
        <v>2426752</v>
      </c>
      <c r="G84" s="32">
        <v>0.84</v>
      </c>
      <c r="H84" s="32" t="s">
        <v>325</v>
      </c>
    </row>
    <row r="85" spans="1:8" ht="15" customHeight="1">
      <c r="A85" s="83">
        <v>45475</v>
      </c>
      <c r="B85" s="32">
        <v>531893</v>
      </c>
      <c r="C85" s="31" t="s">
        <v>900</v>
      </c>
      <c r="D85" s="31" t="s">
        <v>1095</v>
      </c>
      <c r="E85" s="31" t="s">
        <v>529</v>
      </c>
      <c r="F85" s="84">
        <v>3500000</v>
      </c>
      <c r="G85" s="32">
        <v>0.82</v>
      </c>
      <c r="H85" s="32" t="s">
        <v>325</v>
      </c>
    </row>
    <row r="86" spans="1:8" ht="15" customHeight="1">
      <c r="A86" s="83">
        <v>45475</v>
      </c>
      <c r="B86" s="32">
        <v>531893</v>
      </c>
      <c r="C86" s="31" t="s">
        <v>900</v>
      </c>
      <c r="D86" s="31" t="s">
        <v>904</v>
      </c>
      <c r="E86" s="31" t="s">
        <v>530</v>
      </c>
      <c r="F86" s="84">
        <v>4500781</v>
      </c>
      <c r="G86" s="32">
        <v>0.83</v>
      </c>
      <c r="H86" s="32" t="s">
        <v>325</v>
      </c>
    </row>
    <row r="87" spans="1:8" ht="15" customHeight="1">
      <c r="A87" s="83">
        <v>45475</v>
      </c>
      <c r="B87" s="32">
        <v>531893</v>
      </c>
      <c r="C87" s="31" t="s">
        <v>900</v>
      </c>
      <c r="D87" s="31" t="s">
        <v>904</v>
      </c>
      <c r="E87" s="31" t="s">
        <v>529</v>
      </c>
      <c r="F87" s="84">
        <v>7500781</v>
      </c>
      <c r="G87" s="32">
        <v>0.82</v>
      </c>
      <c r="H87" s="32" t="s">
        <v>325</v>
      </c>
    </row>
    <row r="88" spans="1:8" ht="15" customHeight="1">
      <c r="A88" s="83">
        <v>45475</v>
      </c>
      <c r="B88" s="32">
        <v>531893</v>
      </c>
      <c r="C88" s="31" t="s">
        <v>900</v>
      </c>
      <c r="D88" s="31" t="s">
        <v>1029</v>
      </c>
      <c r="E88" s="31" t="s">
        <v>530</v>
      </c>
      <c r="F88" s="84">
        <v>5000000</v>
      </c>
      <c r="G88" s="32">
        <v>0.82</v>
      </c>
      <c r="H88" s="32" t="s">
        <v>325</v>
      </c>
    </row>
    <row r="89" spans="1:8" ht="15" customHeight="1">
      <c r="A89" s="83">
        <v>45475</v>
      </c>
      <c r="B89" s="32">
        <v>531893</v>
      </c>
      <c r="C89" s="31" t="s">
        <v>900</v>
      </c>
      <c r="D89" s="31" t="s">
        <v>1030</v>
      </c>
      <c r="E89" s="31" t="s">
        <v>530</v>
      </c>
      <c r="F89" s="84">
        <v>5000000</v>
      </c>
      <c r="G89" s="32">
        <v>0.82</v>
      </c>
      <c r="H89" s="32" t="s">
        <v>325</v>
      </c>
    </row>
    <row r="90" spans="1:8" ht="15" customHeight="1">
      <c r="A90" s="83">
        <v>45475</v>
      </c>
      <c r="B90" s="32">
        <v>531893</v>
      </c>
      <c r="C90" s="31" t="s">
        <v>900</v>
      </c>
      <c r="D90" s="31" t="s">
        <v>981</v>
      </c>
      <c r="E90" s="31" t="s">
        <v>529</v>
      </c>
      <c r="F90" s="84">
        <v>4000000</v>
      </c>
      <c r="G90" s="32">
        <v>0.82</v>
      </c>
      <c r="H90" s="32" t="s">
        <v>325</v>
      </c>
    </row>
    <row r="91" spans="1:8" ht="15" customHeight="1">
      <c r="A91" s="83">
        <v>45475</v>
      </c>
      <c r="B91" s="32">
        <v>531893</v>
      </c>
      <c r="C91" s="31" t="s">
        <v>900</v>
      </c>
      <c r="D91" s="31" t="s">
        <v>981</v>
      </c>
      <c r="E91" s="31" t="s">
        <v>530</v>
      </c>
      <c r="F91" s="84">
        <v>1457803</v>
      </c>
      <c r="G91" s="32">
        <v>0.84</v>
      </c>
      <c r="H91" s="32" t="s">
        <v>325</v>
      </c>
    </row>
    <row r="92" spans="1:8" ht="15" customHeight="1">
      <c r="A92" s="83">
        <v>45475</v>
      </c>
      <c r="B92" s="32">
        <v>540786</v>
      </c>
      <c r="C92" s="31" t="s">
        <v>1096</v>
      </c>
      <c r="D92" s="31" t="s">
        <v>1097</v>
      </c>
      <c r="E92" s="31" t="s">
        <v>530</v>
      </c>
      <c r="F92" s="84">
        <v>300000</v>
      </c>
      <c r="G92" s="32">
        <v>23.71</v>
      </c>
      <c r="H92" s="32" t="s">
        <v>325</v>
      </c>
    </row>
    <row r="93" spans="1:8" ht="15" customHeight="1">
      <c r="A93" s="83">
        <v>45475</v>
      </c>
      <c r="B93" s="32">
        <v>538975</v>
      </c>
      <c r="C93" s="31" t="s">
        <v>983</v>
      </c>
      <c r="D93" s="31" t="s">
        <v>904</v>
      </c>
      <c r="E93" s="31" t="s">
        <v>530</v>
      </c>
      <c r="F93" s="84">
        <v>5900000</v>
      </c>
      <c r="G93" s="32">
        <v>0.38</v>
      </c>
      <c r="H93" s="32" t="s">
        <v>325</v>
      </c>
    </row>
    <row r="94" spans="1:8" ht="15" customHeight="1">
      <c r="A94" s="83">
        <v>45475</v>
      </c>
      <c r="B94" s="32">
        <v>538975</v>
      </c>
      <c r="C94" s="31" t="s">
        <v>983</v>
      </c>
      <c r="D94" s="31" t="s">
        <v>1098</v>
      </c>
      <c r="E94" s="31" t="s">
        <v>530</v>
      </c>
      <c r="F94" s="84">
        <v>4069465</v>
      </c>
      <c r="G94" s="32">
        <v>0.38</v>
      </c>
      <c r="H94" s="32" t="s">
        <v>325</v>
      </c>
    </row>
    <row r="95" spans="1:8" ht="15" customHeight="1">
      <c r="A95" s="83">
        <v>45475</v>
      </c>
      <c r="B95" s="32">
        <v>538975</v>
      </c>
      <c r="C95" s="31" t="s">
        <v>983</v>
      </c>
      <c r="D95" s="31" t="s">
        <v>1098</v>
      </c>
      <c r="E95" s="31" t="s">
        <v>529</v>
      </c>
      <c r="F95" s="84">
        <v>4069465</v>
      </c>
      <c r="G95" s="32">
        <v>0.38</v>
      </c>
      <c r="H95" s="32" t="s">
        <v>325</v>
      </c>
    </row>
    <row r="96" spans="1:8" ht="15" customHeight="1">
      <c r="A96" s="83">
        <v>45475</v>
      </c>
      <c r="B96" s="32">
        <v>511700</v>
      </c>
      <c r="C96" s="31" t="s">
        <v>1099</v>
      </c>
      <c r="D96" s="31" t="s">
        <v>1100</v>
      </c>
      <c r="E96" s="31" t="s">
        <v>530</v>
      </c>
      <c r="F96" s="84">
        <v>7770199</v>
      </c>
      <c r="G96" s="32">
        <v>1.71</v>
      </c>
      <c r="H96" s="32" t="s">
        <v>325</v>
      </c>
    </row>
    <row r="97" spans="1:8" ht="15" customHeight="1">
      <c r="A97" s="83">
        <v>45475</v>
      </c>
      <c r="B97" s="32">
        <v>543745</v>
      </c>
      <c r="C97" s="31" t="s">
        <v>984</v>
      </c>
      <c r="D97" s="31" t="s">
        <v>985</v>
      </c>
      <c r="E97" s="31" t="s">
        <v>529</v>
      </c>
      <c r="F97" s="84">
        <v>162000</v>
      </c>
      <c r="G97" s="32">
        <v>10.96</v>
      </c>
      <c r="H97" s="32" t="s">
        <v>325</v>
      </c>
    </row>
    <row r="98" spans="1:8" ht="15" customHeight="1">
      <c r="A98" s="83">
        <v>45475</v>
      </c>
      <c r="B98" s="32">
        <v>521005</v>
      </c>
      <c r="C98" s="31" t="s">
        <v>986</v>
      </c>
      <c r="D98" s="31" t="s">
        <v>1101</v>
      </c>
      <c r="E98" s="31" t="s">
        <v>529</v>
      </c>
      <c r="F98" s="84">
        <v>100000</v>
      </c>
      <c r="G98" s="32">
        <v>46.91</v>
      </c>
      <c r="H98" s="32" t="s">
        <v>325</v>
      </c>
    </row>
    <row r="99" spans="1:8" ht="15" customHeight="1">
      <c r="A99" s="83">
        <v>45475</v>
      </c>
      <c r="B99" s="32">
        <v>521005</v>
      </c>
      <c r="C99" s="31" t="s">
        <v>986</v>
      </c>
      <c r="D99" s="31" t="s">
        <v>1102</v>
      </c>
      <c r="E99" s="31" t="s">
        <v>529</v>
      </c>
      <c r="F99" s="84">
        <v>110000</v>
      </c>
      <c r="G99" s="32">
        <v>45.81</v>
      </c>
      <c r="H99" s="32" t="s">
        <v>325</v>
      </c>
    </row>
    <row r="100" spans="1:8" ht="15" customHeight="1">
      <c r="A100" s="83">
        <v>45475</v>
      </c>
      <c r="B100" s="32">
        <v>521005</v>
      </c>
      <c r="C100" s="31" t="s">
        <v>986</v>
      </c>
      <c r="D100" s="31" t="s">
        <v>1103</v>
      </c>
      <c r="E100" s="31" t="s">
        <v>530</v>
      </c>
      <c r="F100" s="84">
        <v>91600</v>
      </c>
      <c r="G100" s="32">
        <v>45.38</v>
      </c>
      <c r="H100" s="32" t="s">
        <v>325</v>
      </c>
    </row>
    <row r="101" spans="1:8" ht="15" customHeight="1">
      <c r="A101" s="83">
        <v>45475</v>
      </c>
      <c r="B101" s="32">
        <v>521005</v>
      </c>
      <c r="C101" s="31" t="s">
        <v>986</v>
      </c>
      <c r="D101" s="31" t="s">
        <v>1104</v>
      </c>
      <c r="E101" s="31" t="s">
        <v>529</v>
      </c>
      <c r="F101" s="84">
        <v>100000</v>
      </c>
      <c r="G101" s="32">
        <v>46.91</v>
      </c>
      <c r="H101" s="32" t="s">
        <v>325</v>
      </c>
    </row>
    <row r="102" spans="1:8" ht="15" customHeight="1">
      <c r="A102" s="83">
        <v>45475</v>
      </c>
      <c r="B102" s="32">
        <v>521005</v>
      </c>
      <c r="C102" s="31" t="s">
        <v>986</v>
      </c>
      <c r="D102" s="31" t="s">
        <v>1105</v>
      </c>
      <c r="E102" s="31" t="s">
        <v>530</v>
      </c>
      <c r="F102" s="84">
        <v>171000</v>
      </c>
      <c r="G102" s="32">
        <v>46.9</v>
      </c>
      <c r="H102" s="32" t="s">
        <v>325</v>
      </c>
    </row>
    <row r="103" spans="1:8" ht="15" customHeight="1">
      <c r="A103" s="83">
        <v>45475</v>
      </c>
      <c r="B103" s="32">
        <v>521005</v>
      </c>
      <c r="C103" s="31" t="s">
        <v>986</v>
      </c>
      <c r="D103" s="31" t="s">
        <v>987</v>
      </c>
      <c r="E103" s="31" t="s">
        <v>530</v>
      </c>
      <c r="F103" s="84">
        <v>215000</v>
      </c>
      <c r="G103" s="32">
        <v>46.91</v>
      </c>
      <c r="H103" s="32" t="s">
        <v>325</v>
      </c>
    </row>
    <row r="104" spans="1:8" ht="15" customHeight="1">
      <c r="A104" s="83">
        <v>45475</v>
      </c>
      <c r="B104" s="32">
        <v>523650</v>
      </c>
      <c r="C104" s="31" t="s">
        <v>1106</v>
      </c>
      <c r="D104" s="31" t="s">
        <v>1107</v>
      </c>
      <c r="E104" s="31" t="s">
        <v>530</v>
      </c>
      <c r="F104" s="84">
        <v>948</v>
      </c>
      <c r="G104" s="32">
        <v>24.38</v>
      </c>
      <c r="H104" s="32" t="s">
        <v>325</v>
      </c>
    </row>
    <row r="105" spans="1:8" ht="15" customHeight="1">
      <c r="A105" s="83">
        <v>45475</v>
      </c>
      <c r="B105" s="32">
        <v>523650</v>
      </c>
      <c r="C105" s="31" t="s">
        <v>1106</v>
      </c>
      <c r="D105" s="31" t="s">
        <v>1107</v>
      </c>
      <c r="E105" s="31" t="s">
        <v>529</v>
      </c>
      <c r="F105" s="84">
        <v>40201</v>
      </c>
      <c r="G105" s="32">
        <v>25.76</v>
      </c>
      <c r="H105" s="32" t="s">
        <v>325</v>
      </c>
    </row>
    <row r="106" spans="1:8" ht="15" customHeight="1">
      <c r="A106" s="83">
        <v>45475</v>
      </c>
      <c r="B106" s="32" t="s">
        <v>790</v>
      </c>
      <c r="C106" s="31" t="s">
        <v>1108</v>
      </c>
      <c r="D106" s="31" t="s">
        <v>887</v>
      </c>
      <c r="E106" s="31" t="s">
        <v>529</v>
      </c>
      <c r="F106" s="84">
        <v>675412</v>
      </c>
      <c r="G106" s="32">
        <v>721.68</v>
      </c>
      <c r="H106" s="32" t="s">
        <v>845</v>
      </c>
    </row>
    <row r="107" spans="1:8" ht="15" customHeight="1">
      <c r="A107" s="83">
        <v>45475</v>
      </c>
      <c r="B107" s="32" t="s">
        <v>946</v>
      </c>
      <c r="C107" s="31" t="s">
        <v>947</v>
      </c>
      <c r="D107" s="31" t="s">
        <v>988</v>
      </c>
      <c r="E107" s="31" t="s">
        <v>529</v>
      </c>
      <c r="F107" s="84">
        <v>955928</v>
      </c>
      <c r="G107" s="32">
        <v>228.18</v>
      </c>
      <c r="H107" s="32" t="s">
        <v>845</v>
      </c>
    </row>
    <row r="108" spans="1:8" ht="15" customHeight="1">
      <c r="A108" s="83">
        <v>45475</v>
      </c>
      <c r="B108" s="32" t="s">
        <v>946</v>
      </c>
      <c r="C108" s="31" t="s">
        <v>947</v>
      </c>
      <c r="D108" s="31" t="s">
        <v>948</v>
      </c>
      <c r="E108" s="31" t="s">
        <v>529</v>
      </c>
      <c r="F108" s="84">
        <v>487333</v>
      </c>
      <c r="G108" s="32">
        <v>227.71</v>
      </c>
      <c r="H108" s="32" t="s">
        <v>845</v>
      </c>
    </row>
    <row r="109" spans="1:8" ht="15" customHeight="1">
      <c r="A109" s="83">
        <v>45475</v>
      </c>
      <c r="B109" s="32" t="s">
        <v>946</v>
      </c>
      <c r="C109" s="31" t="s">
        <v>947</v>
      </c>
      <c r="D109" s="31" t="s">
        <v>887</v>
      </c>
      <c r="E109" s="31" t="s">
        <v>529</v>
      </c>
      <c r="F109" s="84">
        <v>696491</v>
      </c>
      <c r="G109" s="32">
        <v>226.97</v>
      </c>
      <c r="H109" s="32" t="s">
        <v>845</v>
      </c>
    </row>
    <row r="110" spans="1:8" ht="15" customHeight="1">
      <c r="A110" s="83">
        <v>45475</v>
      </c>
      <c r="B110" s="32" t="s">
        <v>946</v>
      </c>
      <c r="C110" s="31" t="s">
        <v>947</v>
      </c>
      <c r="D110" s="31" t="s">
        <v>893</v>
      </c>
      <c r="E110" s="31" t="s">
        <v>529</v>
      </c>
      <c r="F110" s="84">
        <v>783440</v>
      </c>
      <c r="G110" s="32">
        <v>226.84</v>
      </c>
      <c r="H110" s="32" t="s">
        <v>845</v>
      </c>
    </row>
    <row r="111" spans="1:8" ht="15" customHeight="1">
      <c r="A111" s="83">
        <v>45475</v>
      </c>
      <c r="B111" s="32" t="s">
        <v>1109</v>
      </c>
      <c r="C111" s="31" t="s">
        <v>1110</v>
      </c>
      <c r="D111" s="31" t="s">
        <v>1111</v>
      </c>
      <c r="E111" s="31" t="s">
        <v>529</v>
      </c>
      <c r="F111" s="84">
        <v>60000</v>
      </c>
      <c r="G111" s="32">
        <v>19.8</v>
      </c>
      <c r="H111" s="32" t="s">
        <v>845</v>
      </c>
    </row>
    <row r="112" spans="1:8" ht="15" customHeight="1">
      <c r="A112" s="83">
        <v>45475</v>
      </c>
      <c r="B112" s="32" t="s">
        <v>1112</v>
      </c>
      <c r="C112" s="31" t="s">
        <v>1113</v>
      </c>
      <c r="D112" s="31" t="s">
        <v>951</v>
      </c>
      <c r="E112" s="31" t="s">
        <v>529</v>
      </c>
      <c r="F112" s="84">
        <v>105600</v>
      </c>
      <c r="G112" s="32">
        <v>93.45</v>
      </c>
      <c r="H112" s="32" t="s">
        <v>845</v>
      </c>
    </row>
    <row r="113" spans="1:8" ht="15" customHeight="1">
      <c r="A113" s="83">
        <v>45475</v>
      </c>
      <c r="B113" s="32" t="s">
        <v>1112</v>
      </c>
      <c r="C113" s="31" t="s">
        <v>1113</v>
      </c>
      <c r="D113" s="31" t="s">
        <v>891</v>
      </c>
      <c r="E113" s="31" t="s">
        <v>529</v>
      </c>
      <c r="F113" s="84">
        <v>67200</v>
      </c>
      <c r="G113" s="32">
        <v>95.46</v>
      </c>
      <c r="H113" s="32" t="s">
        <v>845</v>
      </c>
    </row>
    <row r="114" spans="1:8" ht="15" customHeight="1">
      <c r="A114" s="83">
        <v>45475</v>
      </c>
      <c r="B114" s="32" t="s">
        <v>318</v>
      </c>
      <c r="C114" s="31" t="s">
        <v>1114</v>
      </c>
      <c r="D114" s="31" t="s">
        <v>887</v>
      </c>
      <c r="E114" s="31" t="s">
        <v>529</v>
      </c>
      <c r="F114" s="84">
        <v>459451</v>
      </c>
      <c r="G114" s="32">
        <v>2376.52</v>
      </c>
      <c r="H114" s="32" t="s">
        <v>845</v>
      </c>
    </row>
    <row r="115" spans="1:8" ht="15" customHeight="1">
      <c r="A115" s="83">
        <v>45475</v>
      </c>
      <c r="B115" s="32" t="s">
        <v>1115</v>
      </c>
      <c r="C115" s="31" t="s">
        <v>1116</v>
      </c>
      <c r="D115" s="31" t="s">
        <v>1117</v>
      </c>
      <c r="E115" s="31" t="s">
        <v>529</v>
      </c>
      <c r="F115" s="84">
        <v>782287</v>
      </c>
      <c r="G115" s="32">
        <v>1.52</v>
      </c>
      <c r="H115" s="32" t="s">
        <v>845</v>
      </c>
    </row>
    <row r="116" spans="1:8" ht="15" customHeight="1">
      <c r="A116" s="83">
        <v>45475</v>
      </c>
      <c r="B116" s="32" t="s">
        <v>989</v>
      </c>
      <c r="C116" s="31" t="s">
        <v>990</v>
      </c>
      <c r="D116" s="31" t="s">
        <v>988</v>
      </c>
      <c r="E116" s="31" t="s">
        <v>529</v>
      </c>
      <c r="F116" s="84">
        <v>301153</v>
      </c>
      <c r="G116" s="32">
        <v>791.07</v>
      </c>
      <c r="H116" s="32" t="s">
        <v>845</v>
      </c>
    </row>
    <row r="117" spans="1:8" ht="15" customHeight="1">
      <c r="A117" s="83">
        <v>45475</v>
      </c>
      <c r="B117" s="32" t="s">
        <v>989</v>
      </c>
      <c r="C117" s="31" t="s">
        <v>990</v>
      </c>
      <c r="D117" s="31" t="s">
        <v>893</v>
      </c>
      <c r="E117" s="31" t="s">
        <v>529</v>
      </c>
      <c r="F117" s="84">
        <v>334602</v>
      </c>
      <c r="G117" s="32">
        <v>785.69</v>
      </c>
      <c r="H117" s="32" t="s">
        <v>845</v>
      </c>
    </row>
    <row r="118" spans="1:8" ht="15" customHeight="1">
      <c r="A118" s="83">
        <v>45475</v>
      </c>
      <c r="B118" s="32" t="s">
        <v>989</v>
      </c>
      <c r="C118" s="31" t="s">
        <v>990</v>
      </c>
      <c r="D118" s="31" t="s">
        <v>948</v>
      </c>
      <c r="E118" s="31" t="s">
        <v>529</v>
      </c>
      <c r="F118" s="84">
        <v>184954</v>
      </c>
      <c r="G118" s="32">
        <v>787.11</v>
      </c>
      <c r="H118" s="32" t="s">
        <v>845</v>
      </c>
    </row>
    <row r="119" spans="1:8" ht="15" customHeight="1">
      <c r="A119" s="83">
        <v>45475</v>
      </c>
      <c r="B119" s="32" t="s">
        <v>989</v>
      </c>
      <c r="C119" s="31" t="s">
        <v>990</v>
      </c>
      <c r="D119" s="31" t="s">
        <v>887</v>
      </c>
      <c r="E119" s="31" t="s">
        <v>529</v>
      </c>
      <c r="F119" s="84">
        <v>308335</v>
      </c>
      <c r="G119" s="32">
        <v>782.57</v>
      </c>
      <c r="H119" s="32" t="s">
        <v>845</v>
      </c>
    </row>
    <row r="120" spans="1:8" ht="15" customHeight="1">
      <c r="A120" s="83">
        <v>45475</v>
      </c>
      <c r="B120" s="32" t="s">
        <v>1118</v>
      </c>
      <c r="C120" s="31" t="s">
        <v>1119</v>
      </c>
      <c r="D120" s="31" t="s">
        <v>893</v>
      </c>
      <c r="E120" s="31" t="s">
        <v>529</v>
      </c>
      <c r="F120" s="84">
        <v>975008</v>
      </c>
      <c r="G120" s="32">
        <v>430.84</v>
      </c>
      <c r="H120" s="32" t="s">
        <v>845</v>
      </c>
    </row>
    <row r="121" spans="1:8" ht="15" customHeight="1">
      <c r="A121" s="83">
        <v>45475</v>
      </c>
      <c r="B121" s="32" t="s">
        <v>1118</v>
      </c>
      <c r="C121" s="31" t="s">
        <v>1119</v>
      </c>
      <c r="D121" s="31" t="s">
        <v>948</v>
      </c>
      <c r="E121" s="31" t="s">
        <v>529</v>
      </c>
      <c r="F121" s="84">
        <v>1048898</v>
      </c>
      <c r="G121" s="32">
        <v>432.8</v>
      </c>
      <c r="H121" s="32" t="s">
        <v>845</v>
      </c>
    </row>
    <row r="122" spans="1:8" ht="15" customHeight="1">
      <c r="A122" s="83">
        <v>45475</v>
      </c>
      <c r="B122" s="32" t="s">
        <v>1118</v>
      </c>
      <c r="C122" s="31" t="s">
        <v>1119</v>
      </c>
      <c r="D122" s="31" t="s">
        <v>887</v>
      </c>
      <c r="E122" s="31" t="s">
        <v>529</v>
      </c>
      <c r="F122" s="84">
        <v>1213320</v>
      </c>
      <c r="G122" s="32">
        <v>430.63</v>
      </c>
      <c r="H122" s="32" t="s">
        <v>845</v>
      </c>
    </row>
    <row r="123" spans="1:8" ht="15" customHeight="1">
      <c r="A123" s="83">
        <v>45475</v>
      </c>
      <c r="B123" s="32" t="s">
        <v>1120</v>
      </c>
      <c r="C123" s="31" t="s">
        <v>1121</v>
      </c>
      <c r="D123" s="31" t="s">
        <v>887</v>
      </c>
      <c r="E123" s="31" t="s">
        <v>529</v>
      </c>
      <c r="F123" s="84">
        <v>39203</v>
      </c>
      <c r="G123" s="32">
        <v>1861.18</v>
      </c>
      <c r="H123" s="32" t="s">
        <v>845</v>
      </c>
    </row>
    <row r="124" spans="1:8" ht="15" customHeight="1">
      <c r="A124" s="83">
        <v>45475</v>
      </c>
      <c r="B124" s="32" t="s">
        <v>1122</v>
      </c>
      <c r="C124" s="31" t="s">
        <v>1123</v>
      </c>
      <c r="D124" s="31" t="s">
        <v>893</v>
      </c>
      <c r="E124" s="31" t="s">
        <v>529</v>
      </c>
      <c r="F124" s="84">
        <v>3102669</v>
      </c>
      <c r="G124" s="32">
        <v>55.92</v>
      </c>
      <c r="H124" s="32" t="s">
        <v>845</v>
      </c>
    </row>
    <row r="125" spans="1:8" ht="15" customHeight="1">
      <c r="A125" s="83">
        <v>45475</v>
      </c>
      <c r="B125" s="32" t="s">
        <v>1124</v>
      </c>
      <c r="C125" s="31" t="s">
        <v>1125</v>
      </c>
      <c r="D125" s="31" t="s">
        <v>904</v>
      </c>
      <c r="E125" s="31" t="s">
        <v>529</v>
      </c>
      <c r="F125" s="84">
        <v>198000</v>
      </c>
      <c r="G125" s="32">
        <v>155.41999999999999</v>
      </c>
      <c r="H125" s="32" t="s">
        <v>845</v>
      </c>
    </row>
    <row r="126" spans="1:8" ht="15" customHeight="1">
      <c r="A126" s="83">
        <v>45475</v>
      </c>
      <c r="B126" s="32" t="s">
        <v>1124</v>
      </c>
      <c r="C126" s="31" t="s">
        <v>1125</v>
      </c>
      <c r="D126" s="31" t="s">
        <v>951</v>
      </c>
      <c r="E126" s="31" t="s">
        <v>529</v>
      </c>
      <c r="F126" s="84">
        <v>144000</v>
      </c>
      <c r="G126" s="32">
        <v>153.38</v>
      </c>
      <c r="H126" s="32" t="s">
        <v>845</v>
      </c>
    </row>
    <row r="127" spans="1:8" ht="15" customHeight="1">
      <c r="A127" s="83">
        <v>45475</v>
      </c>
      <c r="B127" s="32" t="s">
        <v>1124</v>
      </c>
      <c r="C127" s="31" t="s">
        <v>1125</v>
      </c>
      <c r="D127" s="31" t="s">
        <v>1007</v>
      </c>
      <c r="E127" s="31" t="s">
        <v>529</v>
      </c>
      <c r="F127" s="84">
        <v>126000</v>
      </c>
      <c r="G127" s="32">
        <v>162.75</v>
      </c>
      <c r="H127" s="32" t="s">
        <v>845</v>
      </c>
    </row>
    <row r="128" spans="1:8" ht="15" customHeight="1">
      <c r="A128" s="83">
        <v>45475</v>
      </c>
      <c r="B128" s="32" t="s">
        <v>1124</v>
      </c>
      <c r="C128" s="31" t="s">
        <v>1125</v>
      </c>
      <c r="D128" s="31" t="s">
        <v>937</v>
      </c>
      <c r="E128" s="31" t="s">
        <v>529</v>
      </c>
      <c r="F128" s="84">
        <v>150000</v>
      </c>
      <c r="G128" s="32">
        <v>153.80000000000001</v>
      </c>
      <c r="H128" s="32" t="s">
        <v>845</v>
      </c>
    </row>
    <row r="129" spans="1:8" ht="15" customHeight="1">
      <c r="A129" s="83">
        <v>45475</v>
      </c>
      <c r="B129" s="32" t="s">
        <v>1126</v>
      </c>
      <c r="C129" s="31" t="s">
        <v>1127</v>
      </c>
      <c r="D129" s="31" t="s">
        <v>891</v>
      </c>
      <c r="E129" s="31" t="s">
        <v>529</v>
      </c>
      <c r="F129" s="84">
        <v>196000</v>
      </c>
      <c r="G129" s="32">
        <v>84.4</v>
      </c>
      <c r="H129" s="32" t="s">
        <v>845</v>
      </c>
    </row>
    <row r="130" spans="1:8" ht="15" customHeight="1">
      <c r="A130" s="83">
        <v>45475</v>
      </c>
      <c r="B130" s="32" t="s">
        <v>1126</v>
      </c>
      <c r="C130" s="31" t="s">
        <v>1127</v>
      </c>
      <c r="D130" s="31" t="s">
        <v>1128</v>
      </c>
      <c r="E130" s="31" t="s">
        <v>529</v>
      </c>
      <c r="F130" s="84">
        <v>230000</v>
      </c>
      <c r="G130" s="32">
        <v>84.69</v>
      </c>
      <c r="H130" s="32" t="s">
        <v>845</v>
      </c>
    </row>
    <row r="131" spans="1:8" ht="15" customHeight="1">
      <c r="A131" s="83">
        <v>45475</v>
      </c>
      <c r="B131" s="32" t="s">
        <v>1126</v>
      </c>
      <c r="C131" s="31" t="s">
        <v>1127</v>
      </c>
      <c r="D131" s="31" t="s">
        <v>937</v>
      </c>
      <c r="E131" s="31" t="s">
        <v>529</v>
      </c>
      <c r="F131" s="84">
        <v>320000</v>
      </c>
      <c r="G131" s="32">
        <v>84.4</v>
      </c>
      <c r="H131" s="32" t="s">
        <v>845</v>
      </c>
    </row>
    <row r="132" spans="1:8" ht="15" customHeight="1">
      <c r="A132" s="83">
        <v>45475</v>
      </c>
      <c r="B132" s="32" t="s">
        <v>1129</v>
      </c>
      <c r="C132" s="31" t="s">
        <v>1130</v>
      </c>
      <c r="D132" s="31" t="s">
        <v>1131</v>
      </c>
      <c r="E132" s="31" t="s">
        <v>529</v>
      </c>
      <c r="F132" s="84">
        <v>48000</v>
      </c>
      <c r="G132" s="32">
        <v>172.78</v>
      </c>
      <c r="H132" s="32" t="s">
        <v>845</v>
      </c>
    </row>
    <row r="133" spans="1:8" ht="15" customHeight="1">
      <c r="A133" s="83">
        <v>45475</v>
      </c>
      <c r="B133" s="32" t="s">
        <v>364</v>
      </c>
      <c r="C133" s="31" t="s">
        <v>1132</v>
      </c>
      <c r="D133" s="31" t="s">
        <v>887</v>
      </c>
      <c r="E133" s="31" t="s">
        <v>529</v>
      </c>
      <c r="F133" s="84">
        <v>1714425</v>
      </c>
      <c r="G133" s="32">
        <v>216.44</v>
      </c>
      <c r="H133" s="32" t="s">
        <v>845</v>
      </c>
    </row>
    <row r="134" spans="1:8" ht="15" customHeight="1">
      <c r="A134" s="83">
        <v>45475</v>
      </c>
      <c r="B134" s="32" t="s">
        <v>1133</v>
      </c>
      <c r="C134" s="31" t="s">
        <v>1134</v>
      </c>
      <c r="D134" s="31" t="s">
        <v>891</v>
      </c>
      <c r="E134" s="31" t="s">
        <v>529</v>
      </c>
      <c r="F134" s="84">
        <v>80000</v>
      </c>
      <c r="G134" s="32">
        <v>292.35000000000002</v>
      </c>
      <c r="H134" s="32" t="s">
        <v>845</v>
      </c>
    </row>
    <row r="135" spans="1:8" ht="15" customHeight="1">
      <c r="A135" s="83">
        <v>45475</v>
      </c>
      <c r="B135" s="32" t="s">
        <v>1133</v>
      </c>
      <c r="C135" s="31" t="s">
        <v>1134</v>
      </c>
      <c r="D135" s="31" t="s">
        <v>1135</v>
      </c>
      <c r="E135" s="31" t="s">
        <v>529</v>
      </c>
      <c r="F135" s="84">
        <v>113500</v>
      </c>
      <c r="G135" s="32">
        <v>292.89999999999998</v>
      </c>
      <c r="H135" s="32" t="s">
        <v>845</v>
      </c>
    </row>
    <row r="136" spans="1:8" ht="15" customHeight="1">
      <c r="A136" s="83">
        <v>45475</v>
      </c>
      <c r="B136" s="32" t="s">
        <v>1136</v>
      </c>
      <c r="C136" s="31" t="s">
        <v>1137</v>
      </c>
      <c r="D136" s="31" t="s">
        <v>893</v>
      </c>
      <c r="E136" s="31" t="s">
        <v>529</v>
      </c>
      <c r="F136" s="84">
        <v>1568718</v>
      </c>
      <c r="G136" s="32">
        <v>22.5</v>
      </c>
      <c r="H136" s="32" t="s">
        <v>845</v>
      </c>
    </row>
    <row r="137" spans="1:8" ht="15" customHeight="1">
      <c r="A137" s="83">
        <v>45475</v>
      </c>
      <c r="B137" s="32" t="s">
        <v>1136</v>
      </c>
      <c r="C137" s="31" t="s">
        <v>1137</v>
      </c>
      <c r="D137" s="31" t="s">
        <v>887</v>
      </c>
      <c r="E137" s="31" t="s">
        <v>529</v>
      </c>
      <c r="F137" s="84">
        <v>1335744</v>
      </c>
      <c r="G137" s="32">
        <v>22.61</v>
      </c>
      <c r="H137" s="32" t="s">
        <v>845</v>
      </c>
    </row>
    <row r="138" spans="1:8" ht="15" customHeight="1">
      <c r="A138" s="83">
        <v>45475</v>
      </c>
      <c r="B138" s="32" t="s">
        <v>1138</v>
      </c>
      <c r="C138" s="31" t="s">
        <v>1139</v>
      </c>
      <c r="D138" s="31" t="s">
        <v>1140</v>
      </c>
      <c r="E138" s="31" t="s">
        <v>529</v>
      </c>
      <c r="F138" s="84">
        <v>198000</v>
      </c>
      <c r="G138" s="32">
        <v>43.96</v>
      </c>
      <c r="H138" s="32" t="s">
        <v>845</v>
      </c>
    </row>
    <row r="139" spans="1:8" ht="15" customHeight="1">
      <c r="A139" s="83">
        <v>45475</v>
      </c>
      <c r="B139" s="32" t="s">
        <v>1141</v>
      </c>
      <c r="C139" s="31" t="s">
        <v>1142</v>
      </c>
      <c r="D139" s="31" t="s">
        <v>1143</v>
      </c>
      <c r="E139" s="31" t="s">
        <v>529</v>
      </c>
      <c r="F139" s="84">
        <v>1615376</v>
      </c>
      <c r="G139" s="32">
        <v>3.44</v>
      </c>
      <c r="H139" s="32" t="s">
        <v>845</v>
      </c>
    </row>
    <row r="140" spans="1:8" ht="15" customHeight="1">
      <c r="A140" s="83">
        <v>45475</v>
      </c>
      <c r="B140" s="32" t="s">
        <v>1144</v>
      </c>
      <c r="C140" s="31" t="s">
        <v>1145</v>
      </c>
      <c r="D140" s="31" t="s">
        <v>951</v>
      </c>
      <c r="E140" s="31" t="s">
        <v>529</v>
      </c>
      <c r="F140" s="84">
        <v>122484</v>
      </c>
      <c r="G140" s="32">
        <v>795.6</v>
      </c>
      <c r="H140" s="32" t="s">
        <v>845</v>
      </c>
    </row>
    <row r="141" spans="1:8" ht="15" customHeight="1">
      <c r="A141" s="83">
        <v>45475</v>
      </c>
      <c r="B141" s="32" t="s">
        <v>1144</v>
      </c>
      <c r="C141" s="31" t="s">
        <v>1145</v>
      </c>
      <c r="D141" s="31" t="s">
        <v>887</v>
      </c>
      <c r="E141" s="31" t="s">
        <v>529</v>
      </c>
      <c r="F141" s="84">
        <v>149370</v>
      </c>
      <c r="G141" s="32">
        <v>736.11</v>
      </c>
      <c r="H141" s="32" t="s">
        <v>845</v>
      </c>
    </row>
    <row r="142" spans="1:8" ht="15" customHeight="1">
      <c r="A142" s="83">
        <v>45475</v>
      </c>
      <c r="B142" s="32" t="s">
        <v>938</v>
      </c>
      <c r="C142" s="31" t="s">
        <v>939</v>
      </c>
      <c r="D142" s="31" t="s">
        <v>1146</v>
      </c>
      <c r="E142" s="31" t="s">
        <v>529</v>
      </c>
      <c r="F142" s="84">
        <v>236313</v>
      </c>
      <c r="G142" s="32">
        <v>82.2</v>
      </c>
      <c r="H142" s="32" t="s">
        <v>845</v>
      </c>
    </row>
    <row r="143" spans="1:8" ht="15" customHeight="1">
      <c r="A143" s="83">
        <v>45475</v>
      </c>
      <c r="B143" s="32" t="s">
        <v>938</v>
      </c>
      <c r="C143" s="31" t="s">
        <v>939</v>
      </c>
      <c r="D143" s="31" t="s">
        <v>951</v>
      </c>
      <c r="E143" s="31" t="s">
        <v>529</v>
      </c>
      <c r="F143" s="84">
        <v>475021</v>
      </c>
      <c r="G143" s="32">
        <v>81.42</v>
      </c>
      <c r="H143" s="32" t="s">
        <v>845</v>
      </c>
    </row>
    <row r="144" spans="1:8" ht="15" customHeight="1">
      <c r="A144" s="83">
        <v>45475</v>
      </c>
      <c r="B144" s="32" t="s">
        <v>938</v>
      </c>
      <c r="C144" s="31" t="s">
        <v>939</v>
      </c>
      <c r="D144" s="31" t="s">
        <v>891</v>
      </c>
      <c r="E144" s="31" t="s">
        <v>529</v>
      </c>
      <c r="F144" s="84">
        <v>413504</v>
      </c>
      <c r="G144" s="32">
        <v>81.38</v>
      </c>
      <c r="H144" s="32" t="s">
        <v>845</v>
      </c>
    </row>
    <row r="145" spans="1:8" ht="15" customHeight="1">
      <c r="A145" s="83">
        <v>45475</v>
      </c>
      <c r="B145" s="32" t="s">
        <v>938</v>
      </c>
      <c r="C145" s="31" t="s">
        <v>939</v>
      </c>
      <c r="D145" s="31" t="s">
        <v>1147</v>
      </c>
      <c r="E145" s="31" t="s">
        <v>529</v>
      </c>
      <c r="F145" s="84">
        <v>208000</v>
      </c>
      <c r="G145" s="32">
        <v>83.2</v>
      </c>
      <c r="H145" s="32" t="s">
        <v>845</v>
      </c>
    </row>
    <row r="146" spans="1:8" ht="15" customHeight="1">
      <c r="A146" s="83">
        <v>45475</v>
      </c>
      <c r="B146" s="32" t="s">
        <v>938</v>
      </c>
      <c r="C146" s="31" t="s">
        <v>939</v>
      </c>
      <c r="D146" s="31" t="s">
        <v>948</v>
      </c>
      <c r="E146" s="31" t="s">
        <v>529</v>
      </c>
      <c r="F146" s="84">
        <v>185907</v>
      </c>
      <c r="G146" s="32">
        <v>84.96</v>
      </c>
      <c r="H146" s="32" t="s">
        <v>845</v>
      </c>
    </row>
    <row r="147" spans="1:8" ht="15" customHeight="1">
      <c r="A147" s="83">
        <v>45475</v>
      </c>
      <c r="B147" s="32" t="s">
        <v>938</v>
      </c>
      <c r="C147" s="31" t="s">
        <v>939</v>
      </c>
      <c r="D147" s="31" t="s">
        <v>940</v>
      </c>
      <c r="E147" s="31" t="s">
        <v>529</v>
      </c>
      <c r="F147" s="84">
        <v>396839</v>
      </c>
      <c r="G147" s="32">
        <v>83.32</v>
      </c>
      <c r="H147" s="32" t="s">
        <v>845</v>
      </c>
    </row>
    <row r="148" spans="1:8" ht="15" customHeight="1">
      <c r="A148" s="83">
        <v>45475</v>
      </c>
      <c r="B148" s="32" t="s">
        <v>1148</v>
      </c>
      <c r="C148" s="31" t="s">
        <v>1149</v>
      </c>
      <c r="D148" s="31" t="s">
        <v>1150</v>
      </c>
      <c r="E148" s="31" t="s">
        <v>529</v>
      </c>
      <c r="F148" s="84">
        <v>50400</v>
      </c>
      <c r="G148" s="32">
        <v>270.27</v>
      </c>
      <c r="H148" s="32" t="s">
        <v>845</v>
      </c>
    </row>
    <row r="149" spans="1:8" ht="15" customHeight="1">
      <c r="A149" s="83">
        <v>45475</v>
      </c>
      <c r="B149" s="32" t="s">
        <v>1151</v>
      </c>
      <c r="C149" s="31" t="s">
        <v>1152</v>
      </c>
      <c r="D149" s="31" t="s">
        <v>887</v>
      </c>
      <c r="E149" s="31" t="s">
        <v>529</v>
      </c>
      <c r="F149" s="84">
        <v>414429</v>
      </c>
      <c r="G149" s="32">
        <v>437.46</v>
      </c>
      <c r="H149" s="32" t="s">
        <v>845</v>
      </c>
    </row>
    <row r="150" spans="1:8" ht="15" customHeight="1">
      <c r="A150" s="83">
        <v>45475</v>
      </c>
      <c r="B150" s="32" t="s">
        <v>1153</v>
      </c>
      <c r="C150" s="31" t="s">
        <v>1154</v>
      </c>
      <c r="D150" s="31" t="s">
        <v>887</v>
      </c>
      <c r="E150" s="31" t="s">
        <v>529</v>
      </c>
      <c r="F150" s="84">
        <v>1038392</v>
      </c>
      <c r="G150" s="32">
        <v>423.16</v>
      </c>
      <c r="H150" s="32" t="s">
        <v>845</v>
      </c>
    </row>
    <row r="151" spans="1:8" ht="15" customHeight="1">
      <c r="A151" s="83">
        <v>45475</v>
      </c>
      <c r="B151" s="32" t="s">
        <v>406</v>
      </c>
      <c r="C151" s="31" t="s">
        <v>1155</v>
      </c>
      <c r="D151" s="31" t="s">
        <v>887</v>
      </c>
      <c r="E151" s="31" t="s">
        <v>529</v>
      </c>
      <c r="F151" s="84">
        <v>1620514</v>
      </c>
      <c r="G151" s="32">
        <v>591.33000000000004</v>
      </c>
      <c r="H151" s="32" t="s">
        <v>845</v>
      </c>
    </row>
    <row r="152" spans="1:8" ht="15" customHeight="1">
      <c r="A152" s="83">
        <v>45475</v>
      </c>
      <c r="B152" s="32" t="s">
        <v>406</v>
      </c>
      <c r="C152" s="31" t="s">
        <v>1155</v>
      </c>
      <c r="D152" s="31" t="s">
        <v>893</v>
      </c>
      <c r="E152" s="31" t="s">
        <v>529</v>
      </c>
      <c r="F152" s="84">
        <v>1089783</v>
      </c>
      <c r="G152" s="32">
        <v>598.96</v>
      </c>
      <c r="H152" s="32" t="s">
        <v>845</v>
      </c>
    </row>
    <row r="153" spans="1:8" ht="15" customHeight="1">
      <c r="A153" s="83">
        <v>45475</v>
      </c>
      <c r="B153" s="32" t="s">
        <v>406</v>
      </c>
      <c r="C153" s="31" t="s">
        <v>1155</v>
      </c>
      <c r="D153" s="31" t="s">
        <v>920</v>
      </c>
      <c r="E153" s="31" t="s">
        <v>529</v>
      </c>
      <c r="F153" s="84">
        <v>946858</v>
      </c>
      <c r="G153" s="32">
        <v>610.70000000000005</v>
      </c>
      <c r="H153" s="32" t="s">
        <v>845</v>
      </c>
    </row>
    <row r="154" spans="1:8" ht="15" customHeight="1">
      <c r="A154" s="83">
        <v>45475</v>
      </c>
      <c r="B154" s="32" t="s">
        <v>406</v>
      </c>
      <c r="C154" s="31" t="s">
        <v>1155</v>
      </c>
      <c r="D154" s="31" t="s">
        <v>948</v>
      </c>
      <c r="E154" s="31" t="s">
        <v>529</v>
      </c>
      <c r="F154" s="84">
        <v>1335513</v>
      </c>
      <c r="G154" s="32">
        <v>604</v>
      </c>
      <c r="H154" s="32" t="s">
        <v>845</v>
      </c>
    </row>
    <row r="155" spans="1:8" ht="15" customHeight="1">
      <c r="A155" s="83">
        <v>45475</v>
      </c>
      <c r="B155" s="32" t="s">
        <v>921</v>
      </c>
      <c r="C155" s="31" t="s">
        <v>922</v>
      </c>
      <c r="D155" s="31" t="s">
        <v>982</v>
      </c>
      <c r="E155" s="31" t="s">
        <v>529</v>
      </c>
      <c r="F155" s="84">
        <v>2324682</v>
      </c>
      <c r="G155" s="32">
        <v>42.04</v>
      </c>
      <c r="H155" s="32" t="s">
        <v>845</v>
      </c>
    </row>
    <row r="156" spans="1:8" ht="15" customHeight="1">
      <c r="A156" s="83">
        <v>45475</v>
      </c>
      <c r="B156" s="32" t="s">
        <v>921</v>
      </c>
      <c r="C156" s="31" t="s">
        <v>922</v>
      </c>
      <c r="D156" s="31" t="s">
        <v>893</v>
      </c>
      <c r="E156" s="31" t="s">
        <v>529</v>
      </c>
      <c r="F156" s="84">
        <v>1399985</v>
      </c>
      <c r="G156" s="32">
        <v>42.17</v>
      </c>
      <c r="H156" s="32" t="s">
        <v>845</v>
      </c>
    </row>
    <row r="157" spans="1:8" ht="15" customHeight="1">
      <c r="A157" s="83">
        <v>45475</v>
      </c>
      <c r="B157" s="32" t="s">
        <v>992</v>
      </c>
      <c r="C157" s="31" t="s">
        <v>993</v>
      </c>
      <c r="D157" s="31" t="s">
        <v>956</v>
      </c>
      <c r="E157" s="31" t="s">
        <v>529</v>
      </c>
      <c r="F157" s="84">
        <v>62000</v>
      </c>
      <c r="G157" s="32">
        <v>375.6</v>
      </c>
      <c r="H157" s="32" t="s">
        <v>845</v>
      </c>
    </row>
    <row r="158" spans="1:8" ht="15" customHeight="1">
      <c r="A158" s="83">
        <v>45475</v>
      </c>
      <c r="B158" s="32" t="s">
        <v>1156</v>
      </c>
      <c r="C158" s="31" t="s">
        <v>923</v>
      </c>
      <c r="D158" s="31" t="s">
        <v>1157</v>
      </c>
      <c r="E158" s="31" t="s">
        <v>529</v>
      </c>
      <c r="F158" s="84">
        <v>369054</v>
      </c>
      <c r="G158" s="32">
        <v>7.25</v>
      </c>
      <c r="H158" s="32" t="s">
        <v>845</v>
      </c>
    </row>
    <row r="159" spans="1:8" ht="15" customHeight="1">
      <c r="A159" s="83">
        <v>45475</v>
      </c>
      <c r="B159" s="32" t="s">
        <v>1158</v>
      </c>
      <c r="C159" s="31" t="s">
        <v>1159</v>
      </c>
      <c r="D159" s="31" t="s">
        <v>903</v>
      </c>
      <c r="E159" s="31" t="s">
        <v>529</v>
      </c>
      <c r="F159" s="84">
        <v>102000</v>
      </c>
      <c r="G159" s="32">
        <v>47.5</v>
      </c>
      <c r="H159" s="32" t="s">
        <v>845</v>
      </c>
    </row>
    <row r="160" spans="1:8" ht="15" customHeight="1">
      <c r="A160" s="83">
        <v>45475</v>
      </c>
      <c r="B160" s="32" t="s">
        <v>1158</v>
      </c>
      <c r="C160" s="31" t="s">
        <v>1159</v>
      </c>
      <c r="D160" s="31" t="s">
        <v>1094</v>
      </c>
      <c r="E160" s="31" t="s">
        <v>529</v>
      </c>
      <c r="F160" s="84">
        <v>309000</v>
      </c>
      <c r="G160" s="32">
        <v>48.3</v>
      </c>
      <c r="H160" s="32" t="s">
        <v>845</v>
      </c>
    </row>
    <row r="161" spans="1:8" ht="15" customHeight="1">
      <c r="A161" s="83">
        <v>45475</v>
      </c>
      <c r="B161" s="32" t="s">
        <v>949</v>
      </c>
      <c r="C161" s="31" t="s">
        <v>950</v>
      </c>
      <c r="D161" s="31" t="s">
        <v>1160</v>
      </c>
      <c r="E161" s="31" t="s">
        <v>529</v>
      </c>
      <c r="F161" s="84">
        <v>92000</v>
      </c>
      <c r="G161" s="32">
        <v>159.4</v>
      </c>
      <c r="H161" s="32" t="s">
        <v>845</v>
      </c>
    </row>
    <row r="162" spans="1:8" ht="15" customHeight="1">
      <c r="A162" s="83">
        <v>45475</v>
      </c>
      <c r="B162" s="32" t="s">
        <v>1161</v>
      </c>
      <c r="C162" s="31" t="s">
        <v>1162</v>
      </c>
      <c r="D162" s="31" t="s">
        <v>1163</v>
      </c>
      <c r="E162" s="31" t="s">
        <v>529</v>
      </c>
      <c r="F162" s="84">
        <v>205619</v>
      </c>
      <c r="G162" s="32">
        <v>70.739999999999995</v>
      </c>
      <c r="H162" s="32" t="s">
        <v>845</v>
      </c>
    </row>
    <row r="163" spans="1:8" ht="15" customHeight="1">
      <c r="A163" s="83">
        <v>45475</v>
      </c>
      <c r="B163" s="32" t="s">
        <v>1164</v>
      </c>
      <c r="C163" s="31" t="s">
        <v>1165</v>
      </c>
      <c r="D163" s="31" t="s">
        <v>1166</v>
      </c>
      <c r="E163" s="31" t="s">
        <v>529</v>
      </c>
      <c r="F163" s="84">
        <v>1000000</v>
      </c>
      <c r="G163" s="32">
        <v>20.399999999999999</v>
      </c>
      <c r="H163" s="32" t="s">
        <v>845</v>
      </c>
    </row>
    <row r="164" spans="1:8" ht="15" customHeight="1">
      <c r="A164" s="83">
        <v>45475</v>
      </c>
      <c r="B164" s="32" t="s">
        <v>1164</v>
      </c>
      <c r="C164" s="31" t="s">
        <v>1165</v>
      </c>
      <c r="D164" s="31" t="s">
        <v>1167</v>
      </c>
      <c r="E164" s="31" t="s">
        <v>529</v>
      </c>
      <c r="F164" s="84">
        <v>1044438</v>
      </c>
      <c r="G164" s="32">
        <v>20.399999999999999</v>
      </c>
      <c r="H164" s="32" t="s">
        <v>845</v>
      </c>
    </row>
    <row r="165" spans="1:8" ht="15" customHeight="1">
      <c r="A165" s="83">
        <v>45475</v>
      </c>
      <c r="B165" s="32" t="s">
        <v>176</v>
      </c>
      <c r="C165" s="31" t="s">
        <v>994</v>
      </c>
      <c r="D165" s="31" t="s">
        <v>887</v>
      </c>
      <c r="E165" s="31" t="s">
        <v>529</v>
      </c>
      <c r="F165" s="84">
        <v>568721</v>
      </c>
      <c r="G165" s="32">
        <v>1776.59</v>
      </c>
      <c r="H165" s="32" t="s">
        <v>845</v>
      </c>
    </row>
    <row r="166" spans="1:8" ht="15" customHeight="1">
      <c r="A166" s="83">
        <v>45475</v>
      </c>
      <c r="B166" s="32" t="s">
        <v>1168</v>
      </c>
      <c r="C166" s="31" t="s">
        <v>1169</v>
      </c>
      <c r="D166" s="31" t="s">
        <v>1170</v>
      </c>
      <c r="E166" s="31" t="s">
        <v>529</v>
      </c>
      <c r="F166" s="84">
        <v>135000</v>
      </c>
      <c r="G166" s="32">
        <v>60.7</v>
      </c>
      <c r="H166" s="32" t="s">
        <v>845</v>
      </c>
    </row>
    <row r="167" spans="1:8" ht="15" customHeight="1">
      <c r="A167" s="83">
        <v>45475</v>
      </c>
      <c r="B167" s="32" t="s">
        <v>1168</v>
      </c>
      <c r="C167" s="31" t="s">
        <v>1169</v>
      </c>
      <c r="D167" s="31" t="s">
        <v>1171</v>
      </c>
      <c r="E167" s="31" t="s">
        <v>529</v>
      </c>
      <c r="F167" s="84">
        <v>120000</v>
      </c>
      <c r="G167" s="32">
        <v>60.5</v>
      </c>
      <c r="H167" s="32" t="s">
        <v>845</v>
      </c>
    </row>
    <row r="168" spans="1:8" ht="15" customHeight="1">
      <c r="A168" s="83">
        <v>45475</v>
      </c>
      <c r="B168" s="32" t="s">
        <v>1172</v>
      </c>
      <c r="C168" s="31" t="s">
        <v>1173</v>
      </c>
      <c r="D168" s="31" t="s">
        <v>887</v>
      </c>
      <c r="E168" s="31" t="s">
        <v>529</v>
      </c>
      <c r="F168" s="84">
        <v>183977</v>
      </c>
      <c r="G168" s="32">
        <v>305.06</v>
      </c>
      <c r="H168" s="32" t="s">
        <v>845</v>
      </c>
    </row>
    <row r="169" spans="1:8" ht="15" customHeight="1">
      <c r="A169" s="83">
        <v>45475</v>
      </c>
      <c r="B169" s="32" t="s">
        <v>996</v>
      </c>
      <c r="C169" s="31" t="s">
        <v>997</v>
      </c>
      <c r="D169" s="31" t="s">
        <v>953</v>
      </c>
      <c r="E169" s="31" t="s">
        <v>529</v>
      </c>
      <c r="F169" s="84">
        <v>190866</v>
      </c>
      <c r="G169" s="32">
        <v>11.39</v>
      </c>
      <c r="H169" s="32" t="s">
        <v>845</v>
      </c>
    </row>
    <row r="170" spans="1:8" ht="15" customHeight="1">
      <c r="A170" s="83">
        <v>45475</v>
      </c>
      <c r="B170" s="32" t="s">
        <v>1174</v>
      </c>
      <c r="C170" s="31" t="s">
        <v>1175</v>
      </c>
      <c r="D170" s="31" t="s">
        <v>893</v>
      </c>
      <c r="E170" s="31" t="s">
        <v>529</v>
      </c>
      <c r="F170" s="84">
        <v>4394863</v>
      </c>
      <c r="G170" s="32">
        <v>59.34</v>
      </c>
      <c r="H170" s="32" t="s">
        <v>845</v>
      </c>
    </row>
    <row r="171" spans="1:8" ht="15" customHeight="1">
      <c r="A171" s="83">
        <v>45475</v>
      </c>
      <c r="B171" s="32" t="s">
        <v>1174</v>
      </c>
      <c r="C171" s="31" t="s">
        <v>1175</v>
      </c>
      <c r="D171" s="31" t="s">
        <v>948</v>
      </c>
      <c r="E171" s="31" t="s">
        <v>529</v>
      </c>
      <c r="F171" s="84">
        <v>2279080</v>
      </c>
      <c r="G171" s="32">
        <v>59.39</v>
      </c>
      <c r="H171" s="32" t="s">
        <v>845</v>
      </c>
    </row>
    <row r="172" spans="1:8" ht="15" customHeight="1">
      <c r="A172" s="83">
        <v>45475</v>
      </c>
      <c r="B172" s="32" t="s">
        <v>1174</v>
      </c>
      <c r="C172" s="31" t="s">
        <v>1175</v>
      </c>
      <c r="D172" s="31" t="s">
        <v>887</v>
      </c>
      <c r="E172" s="31" t="s">
        <v>529</v>
      </c>
      <c r="F172" s="84">
        <v>2693911</v>
      </c>
      <c r="G172" s="32">
        <v>59.13</v>
      </c>
      <c r="H172" s="32" t="s">
        <v>845</v>
      </c>
    </row>
    <row r="173" spans="1:8" ht="15" customHeight="1">
      <c r="A173" s="83">
        <v>45475</v>
      </c>
      <c r="B173" s="32" t="s">
        <v>1176</v>
      </c>
      <c r="C173" s="31" t="s">
        <v>1177</v>
      </c>
      <c r="D173" s="31" t="s">
        <v>937</v>
      </c>
      <c r="E173" s="31" t="s">
        <v>529</v>
      </c>
      <c r="F173" s="84">
        <v>153600</v>
      </c>
      <c r="G173" s="32">
        <v>290.51</v>
      </c>
      <c r="H173" s="32" t="s">
        <v>845</v>
      </c>
    </row>
    <row r="174" spans="1:8" ht="15" customHeight="1">
      <c r="A174" s="83">
        <v>45475</v>
      </c>
      <c r="B174" s="32" t="s">
        <v>1176</v>
      </c>
      <c r="C174" s="31" t="s">
        <v>1177</v>
      </c>
      <c r="D174" s="31" t="s">
        <v>1178</v>
      </c>
      <c r="E174" s="31" t="s">
        <v>529</v>
      </c>
      <c r="F174" s="84">
        <v>174400</v>
      </c>
      <c r="G174" s="32">
        <v>285</v>
      </c>
      <c r="H174" s="32" t="s">
        <v>845</v>
      </c>
    </row>
    <row r="175" spans="1:8" ht="15" customHeight="1">
      <c r="A175" s="83">
        <v>45475</v>
      </c>
      <c r="B175" s="32" t="s">
        <v>1179</v>
      </c>
      <c r="C175" s="31" t="s">
        <v>1180</v>
      </c>
      <c r="D175" s="31" t="s">
        <v>893</v>
      </c>
      <c r="E175" s="31" t="s">
        <v>529</v>
      </c>
      <c r="F175" s="84">
        <v>504279</v>
      </c>
      <c r="G175" s="32">
        <v>124.78</v>
      </c>
      <c r="H175" s="32" t="s">
        <v>845</v>
      </c>
    </row>
    <row r="176" spans="1:8" ht="15" customHeight="1">
      <c r="A176" s="83">
        <v>45475</v>
      </c>
      <c r="B176" s="32" t="s">
        <v>1179</v>
      </c>
      <c r="C176" s="31" t="s">
        <v>1180</v>
      </c>
      <c r="D176" s="31" t="s">
        <v>887</v>
      </c>
      <c r="E176" s="31" t="s">
        <v>529</v>
      </c>
      <c r="F176" s="84">
        <v>701438</v>
      </c>
      <c r="G176" s="32">
        <v>125.65</v>
      </c>
      <c r="H176" s="32" t="s">
        <v>845</v>
      </c>
    </row>
    <row r="177" spans="1:8" ht="15" customHeight="1">
      <c r="A177" s="83">
        <v>45475</v>
      </c>
      <c r="B177" s="32" t="s">
        <v>1080</v>
      </c>
      <c r="C177" s="31" t="s">
        <v>1181</v>
      </c>
      <c r="D177" s="31" t="s">
        <v>1182</v>
      </c>
      <c r="E177" s="31" t="s">
        <v>529</v>
      </c>
      <c r="F177" s="84">
        <v>585912</v>
      </c>
      <c r="G177" s="32">
        <v>720.15</v>
      </c>
      <c r="H177" s="32" t="s">
        <v>845</v>
      </c>
    </row>
    <row r="178" spans="1:8" ht="15" customHeight="1">
      <c r="A178" s="83">
        <v>45475</v>
      </c>
      <c r="B178" s="32" t="s">
        <v>1183</v>
      </c>
      <c r="C178" s="31" t="s">
        <v>1184</v>
      </c>
      <c r="D178" s="31" t="s">
        <v>1185</v>
      </c>
      <c r="E178" s="31" t="s">
        <v>529</v>
      </c>
      <c r="F178" s="84">
        <v>34508</v>
      </c>
      <c r="G178" s="32">
        <v>865.37</v>
      </c>
      <c r="H178" s="32" t="s">
        <v>845</v>
      </c>
    </row>
    <row r="179" spans="1:8" ht="15" customHeight="1">
      <c r="A179" s="83">
        <v>45475</v>
      </c>
      <c r="B179" s="32" t="s">
        <v>1183</v>
      </c>
      <c r="C179" s="31" t="s">
        <v>1184</v>
      </c>
      <c r="D179" s="31" t="s">
        <v>887</v>
      </c>
      <c r="E179" s="31" t="s">
        <v>529</v>
      </c>
      <c r="F179" s="84">
        <v>126329</v>
      </c>
      <c r="G179" s="32">
        <v>930.51</v>
      </c>
      <c r="H179" s="32" t="s">
        <v>845</v>
      </c>
    </row>
    <row r="180" spans="1:8" ht="15" customHeight="1">
      <c r="A180" s="83">
        <v>45475</v>
      </c>
      <c r="B180" s="32" t="s">
        <v>1183</v>
      </c>
      <c r="C180" s="31" t="s">
        <v>1184</v>
      </c>
      <c r="D180" s="31" t="s">
        <v>893</v>
      </c>
      <c r="E180" s="31" t="s">
        <v>529</v>
      </c>
      <c r="F180" s="84">
        <v>81822</v>
      </c>
      <c r="G180" s="32">
        <v>946.31</v>
      </c>
      <c r="H180" s="32" t="s">
        <v>845</v>
      </c>
    </row>
    <row r="181" spans="1:8" ht="15" customHeight="1">
      <c r="A181" s="83">
        <v>45475</v>
      </c>
      <c r="B181" s="32" t="s">
        <v>1183</v>
      </c>
      <c r="C181" s="31" t="s">
        <v>1184</v>
      </c>
      <c r="D181" s="31" t="s">
        <v>920</v>
      </c>
      <c r="E181" s="31" t="s">
        <v>529</v>
      </c>
      <c r="F181" s="84">
        <v>70521</v>
      </c>
      <c r="G181" s="32">
        <v>970.11</v>
      </c>
      <c r="H181" s="32" t="s">
        <v>845</v>
      </c>
    </row>
    <row r="182" spans="1:8" ht="15" customHeight="1">
      <c r="A182" s="83">
        <v>45475</v>
      </c>
      <c r="B182" s="32" t="s">
        <v>1183</v>
      </c>
      <c r="C182" s="31" t="s">
        <v>1184</v>
      </c>
      <c r="D182" s="31" t="s">
        <v>1186</v>
      </c>
      <c r="E182" s="31" t="s">
        <v>529</v>
      </c>
      <c r="F182" s="84">
        <v>100000</v>
      </c>
      <c r="G182" s="32">
        <v>874.46</v>
      </c>
      <c r="H182" s="32" t="s">
        <v>845</v>
      </c>
    </row>
    <row r="183" spans="1:8" ht="15" customHeight="1">
      <c r="A183" s="83">
        <v>45475</v>
      </c>
      <c r="B183" s="32" t="s">
        <v>1183</v>
      </c>
      <c r="C183" s="31" t="s">
        <v>1184</v>
      </c>
      <c r="D183" s="31" t="s">
        <v>956</v>
      </c>
      <c r="E183" s="31" t="s">
        <v>529</v>
      </c>
      <c r="F183" s="84">
        <v>85151</v>
      </c>
      <c r="G183" s="32">
        <v>976.07</v>
      </c>
      <c r="H183" s="32" t="s">
        <v>845</v>
      </c>
    </row>
    <row r="184" spans="1:8" ht="15" customHeight="1">
      <c r="A184" s="83">
        <v>45475</v>
      </c>
      <c r="B184" s="32" t="s">
        <v>1187</v>
      </c>
      <c r="C184" s="31" t="s">
        <v>1188</v>
      </c>
      <c r="D184" s="31" t="s">
        <v>1189</v>
      </c>
      <c r="E184" s="31" t="s">
        <v>529</v>
      </c>
      <c r="F184" s="84">
        <v>133500</v>
      </c>
      <c r="G184" s="32">
        <v>447.71</v>
      </c>
      <c r="H184" s="32" t="s">
        <v>845</v>
      </c>
    </row>
    <row r="185" spans="1:8" ht="15" customHeight="1">
      <c r="A185" s="83">
        <v>45475</v>
      </c>
      <c r="B185" s="32" t="s">
        <v>1190</v>
      </c>
      <c r="C185" s="31" t="s">
        <v>1191</v>
      </c>
      <c r="D185" s="31" t="s">
        <v>887</v>
      </c>
      <c r="E185" s="31" t="s">
        <v>529</v>
      </c>
      <c r="F185" s="84">
        <v>111476</v>
      </c>
      <c r="G185" s="32">
        <v>1766.66</v>
      </c>
      <c r="H185" s="32" t="s">
        <v>845</v>
      </c>
    </row>
    <row r="186" spans="1:8" ht="15" customHeight="1">
      <c r="A186" s="83">
        <v>45475</v>
      </c>
      <c r="B186" s="32" t="s">
        <v>1192</v>
      </c>
      <c r="C186" s="31" t="s">
        <v>1193</v>
      </c>
      <c r="D186" s="31" t="s">
        <v>948</v>
      </c>
      <c r="E186" s="31" t="s">
        <v>529</v>
      </c>
      <c r="F186" s="84">
        <v>775900</v>
      </c>
      <c r="G186" s="32">
        <v>210.29</v>
      </c>
      <c r="H186" s="32" t="s">
        <v>845</v>
      </c>
    </row>
    <row r="187" spans="1:8" ht="15" customHeight="1">
      <c r="A187" s="83">
        <v>45475</v>
      </c>
      <c r="B187" s="32" t="s">
        <v>1192</v>
      </c>
      <c r="C187" s="31" t="s">
        <v>1193</v>
      </c>
      <c r="D187" s="31" t="s">
        <v>887</v>
      </c>
      <c r="E187" s="31" t="s">
        <v>529</v>
      </c>
      <c r="F187" s="84">
        <v>1060315</v>
      </c>
      <c r="G187" s="32">
        <v>208.39</v>
      </c>
      <c r="H187" s="32" t="s">
        <v>845</v>
      </c>
    </row>
    <row r="188" spans="1:8" ht="15" customHeight="1">
      <c r="A188" s="83">
        <v>45475</v>
      </c>
      <c r="B188" s="32" t="s">
        <v>954</v>
      </c>
      <c r="C188" s="31" t="s">
        <v>955</v>
      </c>
      <c r="D188" s="31" t="s">
        <v>887</v>
      </c>
      <c r="E188" s="31" t="s">
        <v>529</v>
      </c>
      <c r="F188" s="84">
        <v>101216</v>
      </c>
      <c r="G188" s="32">
        <v>1412.65</v>
      </c>
      <c r="H188" s="32" t="s">
        <v>845</v>
      </c>
    </row>
    <row r="189" spans="1:8" ht="15" customHeight="1">
      <c r="A189" s="83">
        <v>45475</v>
      </c>
      <c r="B189" s="32" t="s">
        <v>954</v>
      </c>
      <c r="C189" s="31" t="s">
        <v>955</v>
      </c>
      <c r="D189" s="31" t="s">
        <v>893</v>
      </c>
      <c r="E189" s="31" t="s">
        <v>529</v>
      </c>
      <c r="F189" s="84">
        <v>79323</v>
      </c>
      <c r="G189" s="32">
        <v>1397.87</v>
      </c>
      <c r="H189" s="32" t="s">
        <v>845</v>
      </c>
    </row>
    <row r="190" spans="1:8" ht="15" customHeight="1">
      <c r="A190" s="83">
        <v>45475</v>
      </c>
      <c r="B190" s="32" t="s">
        <v>999</v>
      </c>
      <c r="C190" s="31" t="s">
        <v>1000</v>
      </c>
      <c r="D190" s="31" t="s">
        <v>887</v>
      </c>
      <c r="E190" s="31" t="s">
        <v>529</v>
      </c>
      <c r="F190" s="84">
        <v>269292</v>
      </c>
      <c r="G190" s="32">
        <v>653.87</v>
      </c>
      <c r="H190" s="32" t="s">
        <v>845</v>
      </c>
    </row>
    <row r="191" spans="1:8" ht="15" customHeight="1">
      <c r="A191" s="83">
        <v>45475</v>
      </c>
      <c r="B191" s="32" t="s">
        <v>1194</v>
      </c>
      <c r="C191" s="31" t="s">
        <v>1195</v>
      </c>
      <c r="D191" s="31" t="s">
        <v>1196</v>
      </c>
      <c r="E191" s="31" t="s">
        <v>529</v>
      </c>
      <c r="F191" s="84">
        <v>26400</v>
      </c>
      <c r="G191" s="32">
        <v>571.22</v>
      </c>
      <c r="H191" s="32" t="s">
        <v>845</v>
      </c>
    </row>
    <row r="192" spans="1:8" ht="15" customHeight="1">
      <c r="A192" s="83">
        <v>45475</v>
      </c>
      <c r="B192" s="32" t="s">
        <v>901</v>
      </c>
      <c r="C192" s="31" t="s">
        <v>902</v>
      </c>
      <c r="D192" s="31" t="s">
        <v>887</v>
      </c>
      <c r="E192" s="31" t="s">
        <v>529</v>
      </c>
      <c r="F192" s="84">
        <v>3154450</v>
      </c>
      <c r="G192" s="32">
        <v>36.130000000000003</v>
      </c>
      <c r="H192" s="32" t="s">
        <v>845</v>
      </c>
    </row>
    <row r="193" spans="1:8" ht="15" customHeight="1">
      <c r="A193" s="83">
        <v>45475</v>
      </c>
      <c r="B193" s="32" t="s">
        <v>901</v>
      </c>
      <c r="C193" s="31" t="s">
        <v>902</v>
      </c>
      <c r="D193" s="31" t="s">
        <v>893</v>
      </c>
      <c r="E193" s="31" t="s">
        <v>529</v>
      </c>
      <c r="F193" s="84">
        <v>4646315</v>
      </c>
      <c r="G193" s="32">
        <v>35.92</v>
      </c>
      <c r="H193" s="32" t="s">
        <v>845</v>
      </c>
    </row>
    <row r="194" spans="1:8" ht="15" customHeight="1">
      <c r="A194" s="83">
        <v>45475</v>
      </c>
      <c r="B194" s="32" t="s">
        <v>901</v>
      </c>
      <c r="C194" s="31" t="s">
        <v>902</v>
      </c>
      <c r="D194" s="31" t="s">
        <v>903</v>
      </c>
      <c r="E194" s="31" t="s">
        <v>529</v>
      </c>
      <c r="F194" s="84">
        <v>8842431</v>
      </c>
      <c r="G194" s="32">
        <v>35.44</v>
      </c>
      <c r="H194" s="32" t="s">
        <v>845</v>
      </c>
    </row>
    <row r="195" spans="1:8" ht="15" customHeight="1">
      <c r="A195" s="83">
        <v>45475</v>
      </c>
      <c r="B195" s="32" t="s">
        <v>1197</v>
      </c>
      <c r="C195" s="31" t="s">
        <v>1198</v>
      </c>
      <c r="D195" s="31" t="s">
        <v>1199</v>
      </c>
      <c r="E195" s="31" t="s">
        <v>529</v>
      </c>
      <c r="F195" s="84">
        <v>125001</v>
      </c>
      <c r="G195" s="32">
        <v>3.24</v>
      </c>
      <c r="H195" s="32" t="s">
        <v>845</v>
      </c>
    </row>
    <row r="196" spans="1:8" ht="15" customHeight="1">
      <c r="A196" s="83">
        <v>45475</v>
      </c>
      <c r="B196" s="32" t="s">
        <v>1001</v>
      </c>
      <c r="C196" s="31" t="s">
        <v>1002</v>
      </c>
      <c r="D196" s="31" t="s">
        <v>1200</v>
      </c>
      <c r="E196" s="31" t="s">
        <v>529</v>
      </c>
      <c r="F196" s="84">
        <v>130000</v>
      </c>
      <c r="G196" s="32">
        <v>67.69</v>
      </c>
      <c r="H196" s="32" t="s">
        <v>845</v>
      </c>
    </row>
    <row r="197" spans="1:8" ht="15" customHeight="1">
      <c r="A197" s="83">
        <v>45475</v>
      </c>
      <c r="B197" s="32" t="s">
        <v>924</v>
      </c>
      <c r="C197" s="31" t="s">
        <v>925</v>
      </c>
      <c r="D197" s="31" t="s">
        <v>1201</v>
      </c>
      <c r="E197" s="31" t="s">
        <v>529</v>
      </c>
      <c r="F197" s="84">
        <v>625000</v>
      </c>
      <c r="G197" s="32">
        <v>51.01</v>
      </c>
      <c r="H197" s="32" t="s">
        <v>845</v>
      </c>
    </row>
    <row r="198" spans="1:8" ht="15" customHeight="1">
      <c r="A198" s="83">
        <v>45475</v>
      </c>
      <c r="B198" s="32" t="s">
        <v>924</v>
      </c>
      <c r="C198" s="31" t="s">
        <v>925</v>
      </c>
      <c r="D198" s="31" t="s">
        <v>1202</v>
      </c>
      <c r="E198" s="31" t="s">
        <v>529</v>
      </c>
      <c r="F198" s="84">
        <v>625000</v>
      </c>
      <c r="G198" s="32">
        <v>51.06</v>
      </c>
      <c r="H198" s="32" t="s">
        <v>845</v>
      </c>
    </row>
    <row r="199" spans="1:8" ht="15" customHeight="1">
      <c r="A199" s="83">
        <v>45475</v>
      </c>
      <c r="B199" s="32" t="s">
        <v>924</v>
      </c>
      <c r="C199" s="31" t="s">
        <v>925</v>
      </c>
      <c r="D199" s="31" t="s">
        <v>1203</v>
      </c>
      <c r="E199" s="31" t="s">
        <v>529</v>
      </c>
      <c r="F199" s="84">
        <v>625000</v>
      </c>
      <c r="G199" s="32">
        <v>51.05</v>
      </c>
      <c r="H199" s="32" t="s">
        <v>845</v>
      </c>
    </row>
    <row r="200" spans="1:8" ht="15" customHeight="1">
      <c r="A200" s="83">
        <v>45475</v>
      </c>
      <c r="B200" s="32" t="s">
        <v>1003</v>
      </c>
      <c r="C200" s="31" t="s">
        <v>1004</v>
      </c>
      <c r="D200" s="31" t="s">
        <v>1186</v>
      </c>
      <c r="E200" s="31" t="s">
        <v>529</v>
      </c>
      <c r="F200" s="84">
        <v>400000</v>
      </c>
      <c r="G200" s="32">
        <v>270.68</v>
      </c>
      <c r="H200" s="32" t="s">
        <v>845</v>
      </c>
    </row>
    <row r="201" spans="1:8" ht="15" customHeight="1">
      <c r="A201" s="83">
        <v>45475</v>
      </c>
      <c r="B201" s="32" t="s">
        <v>1005</v>
      </c>
      <c r="C201" s="31" t="s">
        <v>1006</v>
      </c>
      <c r="D201" s="31" t="s">
        <v>891</v>
      </c>
      <c r="E201" s="31" t="s">
        <v>529</v>
      </c>
      <c r="F201" s="84">
        <v>135000</v>
      </c>
      <c r="G201" s="32">
        <v>45</v>
      </c>
      <c r="H201" s="32" t="s">
        <v>845</v>
      </c>
    </row>
    <row r="202" spans="1:8" ht="15" customHeight="1">
      <c r="A202" s="83">
        <v>45475</v>
      </c>
      <c r="B202" s="32" t="s">
        <v>1204</v>
      </c>
      <c r="C202" s="31" t="s">
        <v>1205</v>
      </c>
      <c r="D202" s="31" t="s">
        <v>887</v>
      </c>
      <c r="E202" s="31" t="s">
        <v>529</v>
      </c>
      <c r="F202" s="84">
        <v>137190</v>
      </c>
      <c r="G202" s="32">
        <v>885.59</v>
      </c>
      <c r="H202" s="32" t="s">
        <v>845</v>
      </c>
    </row>
    <row r="203" spans="1:8" ht="15" customHeight="1">
      <c r="A203" s="83">
        <v>45475</v>
      </c>
      <c r="B203" s="32" t="s">
        <v>941</v>
      </c>
      <c r="C203" s="31" t="s">
        <v>942</v>
      </c>
      <c r="D203" s="31" t="s">
        <v>1206</v>
      </c>
      <c r="E203" s="31" t="s">
        <v>529</v>
      </c>
      <c r="F203" s="84">
        <v>50000</v>
      </c>
      <c r="G203" s="32">
        <v>216.25</v>
      </c>
      <c r="H203" s="32" t="s">
        <v>845</v>
      </c>
    </row>
    <row r="204" spans="1:8" ht="15" customHeight="1">
      <c r="A204" s="83">
        <v>45475</v>
      </c>
      <c r="B204" s="32" t="s">
        <v>941</v>
      </c>
      <c r="C204" s="31" t="s">
        <v>942</v>
      </c>
      <c r="D204" s="31" t="s">
        <v>1207</v>
      </c>
      <c r="E204" s="31" t="s">
        <v>529</v>
      </c>
      <c r="F204" s="84">
        <v>15000</v>
      </c>
      <c r="G204" s="32">
        <v>220.73</v>
      </c>
      <c r="H204" s="32" t="s">
        <v>845</v>
      </c>
    </row>
    <row r="205" spans="1:8" ht="15" customHeight="1">
      <c r="A205" s="83">
        <v>45475</v>
      </c>
      <c r="B205" s="32" t="s">
        <v>1208</v>
      </c>
      <c r="C205" s="31" t="s">
        <v>1209</v>
      </c>
      <c r="D205" s="31" t="s">
        <v>887</v>
      </c>
      <c r="E205" s="31" t="s">
        <v>529</v>
      </c>
      <c r="F205" s="84">
        <v>416362</v>
      </c>
      <c r="G205" s="32">
        <v>735.69</v>
      </c>
      <c r="H205" s="32" t="s">
        <v>845</v>
      </c>
    </row>
    <row r="206" spans="1:8" ht="15" customHeight="1">
      <c r="A206" s="83">
        <v>45475</v>
      </c>
      <c r="B206" s="32" t="s">
        <v>790</v>
      </c>
      <c r="C206" s="31" t="s">
        <v>1108</v>
      </c>
      <c r="D206" s="31" t="s">
        <v>887</v>
      </c>
      <c r="E206" s="31" t="s">
        <v>530</v>
      </c>
      <c r="F206" s="84">
        <v>675412</v>
      </c>
      <c r="G206" s="32">
        <v>722.15</v>
      </c>
      <c r="H206" s="32" t="s">
        <v>845</v>
      </c>
    </row>
    <row r="207" spans="1:8" ht="15" customHeight="1">
      <c r="A207" s="83">
        <v>45475</v>
      </c>
      <c r="B207" s="32" t="s">
        <v>1210</v>
      </c>
      <c r="C207" s="31" t="s">
        <v>1211</v>
      </c>
      <c r="D207" s="31" t="s">
        <v>1212</v>
      </c>
      <c r="E207" s="31" t="s">
        <v>530</v>
      </c>
      <c r="F207" s="84">
        <v>1000000</v>
      </c>
      <c r="G207" s="32">
        <v>101.09</v>
      </c>
      <c r="H207" s="32" t="s">
        <v>845</v>
      </c>
    </row>
    <row r="208" spans="1:8" ht="15" customHeight="1">
      <c r="A208" s="83">
        <v>45475</v>
      </c>
      <c r="B208" s="32" t="s">
        <v>946</v>
      </c>
      <c r="C208" s="31" t="s">
        <v>947</v>
      </c>
      <c r="D208" s="31" t="s">
        <v>893</v>
      </c>
      <c r="E208" s="31" t="s">
        <v>530</v>
      </c>
      <c r="F208" s="84">
        <v>845709</v>
      </c>
      <c r="G208" s="32">
        <v>228.83</v>
      </c>
      <c r="H208" s="32" t="s">
        <v>845</v>
      </c>
    </row>
    <row r="209" spans="1:8" ht="15" customHeight="1">
      <c r="A209" s="83">
        <v>45475</v>
      </c>
      <c r="B209" s="32" t="s">
        <v>946</v>
      </c>
      <c r="C209" s="31" t="s">
        <v>947</v>
      </c>
      <c r="D209" s="31" t="s">
        <v>948</v>
      </c>
      <c r="E209" s="31" t="s">
        <v>530</v>
      </c>
      <c r="F209" s="84">
        <v>500614</v>
      </c>
      <c r="G209" s="32">
        <v>228.37</v>
      </c>
      <c r="H209" s="32" t="s">
        <v>845</v>
      </c>
    </row>
    <row r="210" spans="1:8" ht="15" customHeight="1">
      <c r="A210" s="83">
        <v>45475</v>
      </c>
      <c r="B210" s="32" t="s">
        <v>946</v>
      </c>
      <c r="C210" s="31" t="s">
        <v>947</v>
      </c>
      <c r="D210" s="31" t="s">
        <v>988</v>
      </c>
      <c r="E210" s="31" t="s">
        <v>530</v>
      </c>
      <c r="F210" s="84">
        <v>955928</v>
      </c>
      <c r="G210" s="32">
        <v>228.23</v>
      </c>
      <c r="H210" s="32" t="s">
        <v>845</v>
      </c>
    </row>
    <row r="211" spans="1:8" ht="15" customHeight="1">
      <c r="A211" s="83">
        <v>45475</v>
      </c>
      <c r="B211" s="32" t="s">
        <v>946</v>
      </c>
      <c r="C211" s="31" t="s">
        <v>947</v>
      </c>
      <c r="D211" s="31" t="s">
        <v>887</v>
      </c>
      <c r="E211" s="31" t="s">
        <v>530</v>
      </c>
      <c r="F211" s="84">
        <v>696491</v>
      </c>
      <c r="G211" s="32">
        <v>227.03</v>
      </c>
      <c r="H211" s="32" t="s">
        <v>845</v>
      </c>
    </row>
    <row r="212" spans="1:8" ht="15" customHeight="1">
      <c r="A212" s="83">
        <v>45475</v>
      </c>
      <c r="B212" s="32" t="s">
        <v>1109</v>
      </c>
      <c r="C212" s="31" t="s">
        <v>1110</v>
      </c>
      <c r="D212" s="31" t="s">
        <v>1213</v>
      </c>
      <c r="E212" s="31" t="s">
        <v>530</v>
      </c>
      <c r="F212" s="84">
        <v>78000</v>
      </c>
      <c r="G212" s="32">
        <v>19.8</v>
      </c>
      <c r="H212" s="32" t="s">
        <v>845</v>
      </c>
    </row>
    <row r="213" spans="1:8" ht="15" customHeight="1">
      <c r="A213" s="83">
        <v>45475</v>
      </c>
      <c r="B213" s="32" t="s">
        <v>1214</v>
      </c>
      <c r="C213" s="31" t="s">
        <v>1215</v>
      </c>
      <c r="D213" s="31" t="s">
        <v>1216</v>
      </c>
      <c r="E213" s="31" t="s">
        <v>530</v>
      </c>
      <c r="F213" s="84">
        <v>1800000</v>
      </c>
      <c r="G213" s="32">
        <v>6.31</v>
      </c>
      <c r="H213" s="32" t="s">
        <v>845</v>
      </c>
    </row>
    <row r="214" spans="1:8" ht="15" customHeight="1">
      <c r="A214" s="83">
        <v>45475</v>
      </c>
      <c r="B214" s="32" t="s">
        <v>1112</v>
      </c>
      <c r="C214" s="31" t="s">
        <v>1113</v>
      </c>
      <c r="D214" s="31" t="s">
        <v>1010</v>
      </c>
      <c r="E214" s="31" t="s">
        <v>530</v>
      </c>
      <c r="F214" s="84">
        <v>112000</v>
      </c>
      <c r="G214" s="32">
        <v>98</v>
      </c>
      <c r="H214" s="32" t="s">
        <v>845</v>
      </c>
    </row>
    <row r="215" spans="1:8" ht="15" customHeight="1">
      <c r="A215" s="83">
        <v>45475</v>
      </c>
      <c r="B215" s="32" t="s">
        <v>1112</v>
      </c>
      <c r="C215" s="31" t="s">
        <v>1113</v>
      </c>
      <c r="D215" s="31" t="s">
        <v>1217</v>
      </c>
      <c r="E215" s="31" t="s">
        <v>530</v>
      </c>
      <c r="F215" s="84">
        <v>56000</v>
      </c>
      <c r="G215" s="32">
        <v>93.47</v>
      </c>
      <c r="H215" s="32" t="s">
        <v>845</v>
      </c>
    </row>
    <row r="216" spans="1:8" ht="15" customHeight="1">
      <c r="A216" s="83">
        <v>45475</v>
      </c>
      <c r="B216" s="32" t="s">
        <v>1112</v>
      </c>
      <c r="C216" s="31" t="s">
        <v>1113</v>
      </c>
      <c r="D216" s="31" t="s">
        <v>951</v>
      </c>
      <c r="E216" s="31" t="s">
        <v>530</v>
      </c>
      <c r="F216" s="84">
        <v>4800</v>
      </c>
      <c r="G216" s="32">
        <v>93.17</v>
      </c>
      <c r="H216" s="32" t="s">
        <v>845</v>
      </c>
    </row>
    <row r="217" spans="1:8" ht="15" customHeight="1">
      <c r="A217" s="83">
        <v>45475</v>
      </c>
      <c r="B217" s="32" t="s">
        <v>318</v>
      </c>
      <c r="C217" s="31" t="s">
        <v>1114</v>
      </c>
      <c r="D217" s="31" t="s">
        <v>887</v>
      </c>
      <c r="E217" s="31" t="s">
        <v>530</v>
      </c>
      <c r="F217" s="84">
        <v>459451</v>
      </c>
      <c r="G217" s="32">
        <v>2377.4699999999998</v>
      </c>
      <c r="H217" s="32" t="s">
        <v>845</v>
      </c>
    </row>
    <row r="218" spans="1:8" ht="15" customHeight="1">
      <c r="A218" s="83">
        <v>45475</v>
      </c>
      <c r="B218" s="32" t="s">
        <v>1115</v>
      </c>
      <c r="C218" s="31" t="s">
        <v>1116</v>
      </c>
      <c r="D218" s="31" t="s">
        <v>1218</v>
      </c>
      <c r="E218" s="31" t="s">
        <v>530</v>
      </c>
      <c r="F218" s="84">
        <v>1119845</v>
      </c>
      <c r="G218" s="32">
        <v>1.52</v>
      </c>
      <c r="H218" s="32" t="s">
        <v>845</v>
      </c>
    </row>
    <row r="219" spans="1:8" ht="15" customHeight="1">
      <c r="A219" s="83">
        <v>45475</v>
      </c>
      <c r="B219" s="32" t="s">
        <v>1115</v>
      </c>
      <c r="C219" s="31" t="s">
        <v>1116</v>
      </c>
      <c r="D219" s="31" t="s">
        <v>1117</v>
      </c>
      <c r="E219" s="31" t="s">
        <v>530</v>
      </c>
      <c r="F219" s="84">
        <v>54455</v>
      </c>
      <c r="G219" s="32">
        <v>1.51</v>
      </c>
      <c r="H219" s="32" t="s">
        <v>845</v>
      </c>
    </row>
    <row r="220" spans="1:8" ht="15" customHeight="1">
      <c r="A220" s="83">
        <v>45475</v>
      </c>
      <c r="B220" s="32" t="s">
        <v>989</v>
      </c>
      <c r="C220" s="31" t="s">
        <v>990</v>
      </c>
      <c r="D220" s="31" t="s">
        <v>948</v>
      </c>
      <c r="E220" s="31" t="s">
        <v>530</v>
      </c>
      <c r="F220" s="84">
        <v>182959</v>
      </c>
      <c r="G220" s="32">
        <v>788.77</v>
      </c>
      <c r="H220" s="32" t="s">
        <v>845</v>
      </c>
    </row>
    <row r="221" spans="1:8" ht="15" customHeight="1">
      <c r="A221" s="83">
        <v>45475</v>
      </c>
      <c r="B221" s="32" t="s">
        <v>989</v>
      </c>
      <c r="C221" s="31" t="s">
        <v>990</v>
      </c>
      <c r="D221" s="31" t="s">
        <v>988</v>
      </c>
      <c r="E221" s="31" t="s">
        <v>530</v>
      </c>
      <c r="F221" s="84">
        <v>301153</v>
      </c>
      <c r="G221" s="32">
        <v>791.48</v>
      </c>
      <c r="H221" s="32" t="s">
        <v>845</v>
      </c>
    </row>
    <row r="222" spans="1:8" ht="15" customHeight="1">
      <c r="A222" s="83">
        <v>45475</v>
      </c>
      <c r="B222" s="32" t="s">
        <v>989</v>
      </c>
      <c r="C222" s="31" t="s">
        <v>990</v>
      </c>
      <c r="D222" s="31" t="s">
        <v>887</v>
      </c>
      <c r="E222" s="31" t="s">
        <v>530</v>
      </c>
      <c r="F222" s="84">
        <v>308335</v>
      </c>
      <c r="G222" s="32">
        <v>783.07</v>
      </c>
      <c r="H222" s="32" t="s">
        <v>845</v>
      </c>
    </row>
    <row r="223" spans="1:8" ht="15" customHeight="1">
      <c r="A223" s="83">
        <v>45475</v>
      </c>
      <c r="B223" s="32" t="s">
        <v>989</v>
      </c>
      <c r="C223" s="31" t="s">
        <v>990</v>
      </c>
      <c r="D223" s="31" t="s">
        <v>893</v>
      </c>
      <c r="E223" s="31" t="s">
        <v>530</v>
      </c>
      <c r="F223" s="84">
        <v>331956</v>
      </c>
      <c r="G223" s="32">
        <v>786.86</v>
      </c>
      <c r="H223" s="32" t="s">
        <v>845</v>
      </c>
    </row>
    <row r="224" spans="1:8" ht="15" customHeight="1">
      <c r="A224" s="83">
        <v>45475</v>
      </c>
      <c r="B224" s="32" t="s">
        <v>1008</v>
      </c>
      <c r="C224" s="31" t="s">
        <v>1009</v>
      </c>
      <c r="D224" s="31" t="s">
        <v>952</v>
      </c>
      <c r="E224" s="31" t="s">
        <v>530</v>
      </c>
      <c r="F224" s="84">
        <v>20800</v>
      </c>
      <c r="G224" s="32">
        <v>288.23</v>
      </c>
      <c r="H224" s="32" t="s">
        <v>845</v>
      </c>
    </row>
    <row r="225" spans="1:8" ht="15" customHeight="1">
      <c r="A225" s="83">
        <v>45475</v>
      </c>
      <c r="B225" s="32" t="s">
        <v>1118</v>
      </c>
      <c r="C225" s="31" t="s">
        <v>1119</v>
      </c>
      <c r="D225" s="31" t="s">
        <v>948</v>
      </c>
      <c r="E225" s="31" t="s">
        <v>530</v>
      </c>
      <c r="F225" s="84">
        <v>1032365</v>
      </c>
      <c r="G225" s="32">
        <v>430.46</v>
      </c>
      <c r="H225" s="32" t="s">
        <v>845</v>
      </c>
    </row>
    <row r="226" spans="1:8" ht="15" customHeight="1">
      <c r="A226" s="83">
        <v>45475</v>
      </c>
      <c r="B226" s="32" t="s">
        <v>1118</v>
      </c>
      <c r="C226" s="31" t="s">
        <v>1119</v>
      </c>
      <c r="D226" s="31" t="s">
        <v>893</v>
      </c>
      <c r="E226" s="31" t="s">
        <v>530</v>
      </c>
      <c r="F226" s="84">
        <v>798991</v>
      </c>
      <c r="G226" s="32">
        <v>429.93</v>
      </c>
      <c r="H226" s="32" t="s">
        <v>845</v>
      </c>
    </row>
    <row r="227" spans="1:8" ht="15" customHeight="1">
      <c r="A227" s="83">
        <v>45475</v>
      </c>
      <c r="B227" s="32" t="s">
        <v>1118</v>
      </c>
      <c r="C227" s="31" t="s">
        <v>1119</v>
      </c>
      <c r="D227" s="31" t="s">
        <v>887</v>
      </c>
      <c r="E227" s="31" t="s">
        <v>530</v>
      </c>
      <c r="F227" s="84">
        <v>1213320</v>
      </c>
      <c r="G227" s="32">
        <v>430.87</v>
      </c>
      <c r="H227" s="32" t="s">
        <v>845</v>
      </c>
    </row>
    <row r="228" spans="1:8" ht="15" customHeight="1">
      <c r="A228" s="83">
        <v>45475</v>
      </c>
      <c r="B228" s="32" t="s">
        <v>1120</v>
      </c>
      <c r="C228" s="31" t="s">
        <v>1121</v>
      </c>
      <c r="D228" s="31" t="s">
        <v>887</v>
      </c>
      <c r="E228" s="31" t="s">
        <v>530</v>
      </c>
      <c r="F228" s="84">
        <v>39203</v>
      </c>
      <c r="G228" s="32">
        <v>1859.64</v>
      </c>
      <c r="H228" s="32" t="s">
        <v>845</v>
      </c>
    </row>
    <row r="229" spans="1:8" ht="15" customHeight="1">
      <c r="A229" s="83">
        <v>45475</v>
      </c>
      <c r="B229" s="32" t="s">
        <v>1122</v>
      </c>
      <c r="C229" s="31" t="s">
        <v>1123</v>
      </c>
      <c r="D229" s="31" t="s">
        <v>893</v>
      </c>
      <c r="E229" s="31" t="s">
        <v>530</v>
      </c>
      <c r="F229" s="84">
        <v>2943083</v>
      </c>
      <c r="G229" s="32">
        <v>55.69</v>
      </c>
      <c r="H229" s="32" t="s">
        <v>845</v>
      </c>
    </row>
    <row r="230" spans="1:8" ht="15" customHeight="1">
      <c r="A230" s="83">
        <v>45475</v>
      </c>
      <c r="B230" s="32" t="s">
        <v>1219</v>
      </c>
      <c r="C230" s="31" t="s">
        <v>1220</v>
      </c>
      <c r="D230" s="31" t="s">
        <v>1221</v>
      </c>
      <c r="E230" s="31" t="s">
        <v>530</v>
      </c>
      <c r="F230" s="84">
        <v>175673</v>
      </c>
      <c r="G230" s="32">
        <v>301.75</v>
      </c>
      <c r="H230" s="32" t="s">
        <v>845</v>
      </c>
    </row>
    <row r="231" spans="1:8" ht="15" customHeight="1">
      <c r="A231" s="83">
        <v>45475</v>
      </c>
      <c r="B231" s="32" t="s">
        <v>1126</v>
      </c>
      <c r="C231" s="31" t="s">
        <v>1127</v>
      </c>
      <c r="D231" s="31" t="s">
        <v>1011</v>
      </c>
      <c r="E231" s="31" t="s">
        <v>530</v>
      </c>
      <c r="F231" s="84">
        <v>84000</v>
      </c>
      <c r="G231" s="32">
        <v>84.4</v>
      </c>
      <c r="H231" s="32" t="s">
        <v>845</v>
      </c>
    </row>
    <row r="232" spans="1:8" ht="15" customHeight="1">
      <c r="A232" s="83">
        <v>45475</v>
      </c>
      <c r="B232" s="32" t="s">
        <v>1126</v>
      </c>
      <c r="C232" s="31" t="s">
        <v>1127</v>
      </c>
      <c r="D232" s="31" t="s">
        <v>891</v>
      </c>
      <c r="E232" s="31" t="s">
        <v>530</v>
      </c>
      <c r="F232" s="84">
        <v>10000</v>
      </c>
      <c r="G232" s="32">
        <v>84.4</v>
      </c>
      <c r="H232" s="32" t="s">
        <v>845</v>
      </c>
    </row>
    <row r="233" spans="1:8" ht="15" customHeight="1">
      <c r="A233" s="83">
        <v>45475</v>
      </c>
      <c r="B233" s="32" t="s">
        <v>1126</v>
      </c>
      <c r="C233" s="31" t="s">
        <v>1127</v>
      </c>
      <c r="D233" s="31" t="s">
        <v>1007</v>
      </c>
      <c r="E233" s="31" t="s">
        <v>530</v>
      </c>
      <c r="F233" s="84">
        <v>110000</v>
      </c>
      <c r="G233" s="32">
        <v>87.49</v>
      </c>
      <c r="H233" s="32" t="s">
        <v>845</v>
      </c>
    </row>
    <row r="234" spans="1:8" ht="15" customHeight="1">
      <c r="A234" s="83">
        <v>45475</v>
      </c>
      <c r="B234" s="32" t="s">
        <v>1126</v>
      </c>
      <c r="C234" s="31" t="s">
        <v>1127</v>
      </c>
      <c r="D234" s="31" t="s">
        <v>1222</v>
      </c>
      <c r="E234" s="31" t="s">
        <v>530</v>
      </c>
      <c r="F234" s="84">
        <v>106000</v>
      </c>
      <c r="G234" s="32">
        <v>88.22</v>
      </c>
      <c r="H234" s="32" t="s">
        <v>845</v>
      </c>
    </row>
    <row r="235" spans="1:8" ht="15" customHeight="1">
      <c r="A235" s="83">
        <v>45475</v>
      </c>
      <c r="B235" s="32" t="s">
        <v>1126</v>
      </c>
      <c r="C235" s="31" t="s">
        <v>1127</v>
      </c>
      <c r="D235" s="31" t="s">
        <v>1223</v>
      </c>
      <c r="E235" s="31" t="s">
        <v>530</v>
      </c>
      <c r="F235" s="84">
        <v>98000</v>
      </c>
      <c r="G235" s="32">
        <v>84.4</v>
      </c>
      <c r="H235" s="32" t="s">
        <v>845</v>
      </c>
    </row>
    <row r="236" spans="1:8" ht="15" customHeight="1">
      <c r="A236" s="83">
        <v>45475</v>
      </c>
      <c r="B236" s="32" t="s">
        <v>1129</v>
      </c>
      <c r="C236" s="31" t="s">
        <v>1130</v>
      </c>
      <c r="D236" s="31" t="s">
        <v>1224</v>
      </c>
      <c r="E236" s="31" t="s">
        <v>530</v>
      </c>
      <c r="F236" s="84">
        <v>85200</v>
      </c>
      <c r="G236" s="32">
        <v>170.09</v>
      </c>
      <c r="H236" s="32" t="s">
        <v>845</v>
      </c>
    </row>
    <row r="237" spans="1:8" ht="15" customHeight="1">
      <c r="A237" s="83">
        <v>45475</v>
      </c>
      <c r="B237" s="32" t="s">
        <v>364</v>
      </c>
      <c r="C237" s="31" t="s">
        <v>1132</v>
      </c>
      <c r="D237" s="31" t="s">
        <v>887</v>
      </c>
      <c r="E237" s="31" t="s">
        <v>530</v>
      </c>
      <c r="F237" s="84">
        <v>1714425</v>
      </c>
      <c r="G237" s="32">
        <v>216.58</v>
      </c>
      <c r="H237" s="32" t="s">
        <v>845</v>
      </c>
    </row>
    <row r="238" spans="1:8" ht="15" customHeight="1">
      <c r="A238" s="83">
        <v>45475</v>
      </c>
      <c r="B238" s="32" t="s">
        <v>1133</v>
      </c>
      <c r="C238" s="31" t="s">
        <v>1134</v>
      </c>
      <c r="D238" s="31" t="s">
        <v>891</v>
      </c>
      <c r="E238" s="31" t="s">
        <v>530</v>
      </c>
      <c r="F238" s="84">
        <v>129500</v>
      </c>
      <c r="G238" s="32">
        <v>292.39</v>
      </c>
      <c r="H238" s="32" t="s">
        <v>845</v>
      </c>
    </row>
    <row r="239" spans="1:8" ht="15" customHeight="1">
      <c r="A239" s="83">
        <v>45475</v>
      </c>
      <c r="B239" s="32" t="s">
        <v>1133</v>
      </c>
      <c r="C239" s="31" t="s">
        <v>1134</v>
      </c>
      <c r="D239" s="31" t="s">
        <v>1135</v>
      </c>
      <c r="E239" s="31" t="s">
        <v>530</v>
      </c>
      <c r="F239" s="84">
        <v>113500</v>
      </c>
      <c r="G239" s="32">
        <v>293.22000000000003</v>
      </c>
      <c r="H239" s="32" t="s">
        <v>845</v>
      </c>
    </row>
    <row r="240" spans="1:8" ht="15" customHeight="1">
      <c r="A240" s="83">
        <v>45475</v>
      </c>
      <c r="B240" s="32" t="s">
        <v>1136</v>
      </c>
      <c r="C240" s="31" t="s">
        <v>1137</v>
      </c>
      <c r="D240" s="31" t="s">
        <v>893</v>
      </c>
      <c r="E240" s="31" t="s">
        <v>530</v>
      </c>
      <c r="F240" s="84">
        <v>1753343</v>
      </c>
      <c r="G240" s="32">
        <v>22.52</v>
      </c>
      <c r="H240" s="32" t="s">
        <v>845</v>
      </c>
    </row>
    <row r="241" spans="1:8" ht="15" customHeight="1">
      <c r="A241" s="83">
        <v>45475</v>
      </c>
      <c r="B241" s="32" t="s">
        <v>1136</v>
      </c>
      <c r="C241" s="31" t="s">
        <v>1137</v>
      </c>
      <c r="D241" s="31" t="s">
        <v>887</v>
      </c>
      <c r="E241" s="31" t="s">
        <v>530</v>
      </c>
      <c r="F241" s="84">
        <v>1335744</v>
      </c>
      <c r="G241" s="32">
        <v>22.6</v>
      </c>
      <c r="H241" s="32" t="s">
        <v>845</v>
      </c>
    </row>
    <row r="242" spans="1:8" ht="15" customHeight="1">
      <c r="A242" s="83">
        <v>45475</v>
      </c>
      <c r="B242" s="32" t="s">
        <v>1141</v>
      </c>
      <c r="C242" s="31" t="s">
        <v>1142</v>
      </c>
      <c r="D242" s="31" t="s">
        <v>1143</v>
      </c>
      <c r="E242" s="31" t="s">
        <v>530</v>
      </c>
      <c r="F242" s="84">
        <v>52745</v>
      </c>
      <c r="G242" s="32">
        <v>3.42</v>
      </c>
      <c r="H242" s="32" t="s">
        <v>845</v>
      </c>
    </row>
    <row r="243" spans="1:8" ht="15" customHeight="1">
      <c r="A243" s="83">
        <v>45475</v>
      </c>
      <c r="B243" s="32" t="s">
        <v>1144</v>
      </c>
      <c r="C243" s="31" t="s">
        <v>1145</v>
      </c>
      <c r="D243" s="31" t="s">
        <v>951</v>
      </c>
      <c r="E243" s="31" t="s">
        <v>530</v>
      </c>
      <c r="F243" s="84">
        <v>137376</v>
      </c>
      <c r="G243" s="32">
        <v>795.08</v>
      </c>
      <c r="H243" s="32" t="s">
        <v>845</v>
      </c>
    </row>
    <row r="244" spans="1:8" ht="15" customHeight="1">
      <c r="A244" s="83">
        <v>45475</v>
      </c>
      <c r="B244" s="32" t="s">
        <v>1144</v>
      </c>
      <c r="C244" s="31" t="s">
        <v>1145</v>
      </c>
      <c r="D244" s="31" t="s">
        <v>887</v>
      </c>
      <c r="E244" s="31" t="s">
        <v>530</v>
      </c>
      <c r="F244" s="84">
        <v>149370</v>
      </c>
      <c r="G244" s="32">
        <v>735.88</v>
      </c>
      <c r="H244" s="32" t="s">
        <v>845</v>
      </c>
    </row>
    <row r="245" spans="1:8" ht="15" customHeight="1">
      <c r="A245" s="83">
        <v>45475</v>
      </c>
      <c r="B245" s="32" t="s">
        <v>1225</v>
      </c>
      <c r="C245" s="31" t="s">
        <v>1226</v>
      </c>
      <c r="D245" s="31" t="s">
        <v>891</v>
      </c>
      <c r="E245" s="31" t="s">
        <v>530</v>
      </c>
      <c r="F245" s="84">
        <v>73200</v>
      </c>
      <c r="G245" s="32">
        <v>355.29</v>
      </c>
      <c r="H245" s="32" t="s">
        <v>845</v>
      </c>
    </row>
    <row r="246" spans="1:8" ht="15" customHeight="1">
      <c r="A246" s="83">
        <v>45475</v>
      </c>
      <c r="B246" s="32" t="s">
        <v>938</v>
      </c>
      <c r="C246" s="31" t="s">
        <v>939</v>
      </c>
      <c r="D246" s="31" t="s">
        <v>948</v>
      </c>
      <c r="E246" s="31" t="s">
        <v>530</v>
      </c>
      <c r="F246" s="84">
        <v>170284</v>
      </c>
      <c r="G246" s="32">
        <v>83.82</v>
      </c>
      <c r="H246" s="32" t="s">
        <v>845</v>
      </c>
    </row>
    <row r="247" spans="1:8" ht="15" customHeight="1">
      <c r="A247" s="83">
        <v>45475</v>
      </c>
      <c r="B247" s="32" t="s">
        <v>938</v>
      </c>
      <c r="C247" s="31" t="s">
        <v>939</v>
      </c>
      <c r="D247" s="31" t="s">
        <v>940</v>
      </c>
      <c r="E247" s="31" t="s">
        <v>530</v>
      </c>
      <c r="F247" s="84">
        <v>396839</v>
      </c>
      <c r="G247" s="32">
        <v>83.59</v>
      </c>
      <c r="H247" s="32" t="s">
        <v>845</v>
      </c>
    </row>
    <row r="248" spans="1:8" ht="15" customHeight="1">
      <c r="A248" s="83">
        <v>45475</v>
      </c>
      <c r="B248" s="32" t="s">
        <v>938</v>
      </c>
      <c r="C248" s="31" t="s">
        <v>939</v>
      </c>
      <c r="D248" s="31" t="s">
        <v>891</v>
      </c>
      <c r="E248" s="31" t="s">
        <v>530</v>
      </c>
      <c r="F248" s="84">
        <v>413504</v>
      </c>
      <c r="G248" s="32">
        <v>81.37</v>
      </c>
      <c r="H248" s="32" t="s">
        <v>845</v>
      </c>
    </row>
    <row r="249" spans="1:8" ht="15" customHeight="1">
      <c r="A249" s="83">
        <v>45475</v>
      </c>
      <c r="B249" s="32" t="s">
        <v>938</v>
      </c>
      <c r="C249" s="31" t="s">
        <v>939</v>
      </c>
      <c r="D249" s="31" t="s">
        <v>951</v>
      </c>
      <c r="E249" s="31" t="s">
        <v>530</v>
      </c>
      <c r="F249" s="84">
        <v>410437</v>
      </c>
      <c r="G249" s="32">
        <v>81.41</v>
      </c>
      <c r="H249" s="32" t="s">
        <v>845</v>
      </c>
    </row>
    <row r="250" spans="1:8" ht="15" customHeight="1">
      <c r="A250" s="83">
        <v>45475</v>
      </c>
      <c r="B250" s="32" t="s">
        <v>938</v>
      </c>
      <c r="C250" s="31" t="s">
        <v>939</v>
      </c>
      <c r="D250" s="31" t="s">
        <v>1146</v>
      </c>
      <c r="E250" s="31" t="s">
        <v>530</v>
      </c>
      <c r="F250" s="84">
        <v>236313</v>
      </c>
      <c r="G250" s="32">
        <v>82.25</v>
      </c>
      <c r="H250" s="32" t="s">
        <v>845</v>
      </c>
    </row>
    <row r="251" spans="1:8" ht="15" customHeight="1">
      <c r="A251" s="83">
        <v>45475</v>
      </c>
      <c r="B251" s="32" t="s">
        <v>1148</v>
      </c>
      <c r="C251" s="31" t="s">
        <v>1149</v>
      </c>
      <c r="D251" s="31" t="s">
        <v>1150</v>
      </c>
      <c r="E251" s="31" t="s">
        <v>530</v>
      </c>
      <c r="F251" s="84">
        <v>44000</v>
      </c>
      <c r="G251" s="32">
        <v>277.17</v>
      </c>
      <c r="H251" s="32" t="s">
        <v>845</v>
      </c>
    </row>
    <row r="252" spans="1:8" ht="15" customHeight="1">
      <c r="A252" s="83">
        <v>45475</v>
      </c>
      <c r="B252" s="32" t="s">
        <v>1151</v>
      </c>
      <c r="C252" s="31" t="s">
        <v>1152</v>
      </c>
      <c r="D252" s="31" t="s">
        <v>887</v>
      </c>
      <c r="E252" s="31" t="s">
        <v>530</v>
      </c>
      <c r="F252" s="84">
        <v>414429</v>
      </c>
      <c r="G252" s="32">
        <v>437.55</v>
      </c>
      <c r="H252" s="32" t="s">
        <v>845</v>
      </c>
    </row>
    <row r="253" spans="1:8" ht="15" customHeight="1">
      <c r="A253" s="83">
        <v>45475</v>
      </c>
      <c r="B253" s="32" t="s">
        <v>1153</v>
      </c>
      <c r="C253" s="31" t="s">
        <v>1154</v>
      </c>
      <c r="D253" s="31" t="s">
        <v>887</v>
      </c>
      <c r="E253" s="31" t="s">
        <v>530</v>
      </c>
      <c r="F253" s="84">
        <v>1038392</v>
      </c>
      <c r="G253" s="32">
        <v>423.07</v>
      </c>
      <c r="H253" s="32" t="s">
        <v>845</v>
      </c>
    </row>
    <row r="254" spans="1:8" ht="15" customHeight="1">
      <c r="A254" s="83">
        <v>45475</v>
      </c>
      <c r="B254" s="32" t="s">
        <v>406</v>
      </c>
      <c r="C254" s="31" t="s">
        <v>1155</v>
      </c>
      <c r="D254" s="31" t="s">
        <v>887</v>
      </c>
      <c r="E254" s="31" t="s">
        <v>530</v>
      </c>
      <c r="F254" s="84">
        <v>1620514</v>
      </c>
      <c r="G254" s="32">
        <v>591.66999999999996</v>
      </c>
      <c r="H254" s="32" t="s">
        <v>845</v>
      </c>
    </row>
    <row r="255" spans="1:8" ht="15" customHeight="1">
      <c r="A255" s="83">
        <v>45475</v>
      </c>
      <c r="B255" s="32" t="s">
        <v>406</v>
      </c>
      <c r="C255" s="31" t="s">
        <v>1155</v>
      </c>
      <c r="D255" s="31" t="s">
        <v>893</v>
      </c>
      <c r="E255" s="31" t="s">
        <v>530</v>
      </c>
      <c r="F255" s="84">
        <v>962271</v>
      </c>
      <c r="G255" s="32">
        <v>605.75</v>
      </c>
      <c r="H255" s="32" t="s">
        <v>845</v>
      </c>
    </row>
    <row r="256" spans="1:8" ht="15" customHeight="1">
      <c r="A256" s="83">
        <v>45475</v>
      </c>
      <c r="B256" s="32" t="s">
        <v>406</v>
      </c>
      <c r="C256" s="31" t="s">
        <v>1155</v>
      </c>
      <c r="D256" s="31" t="s">
        <v>920</v>
      </c>
      <c r="E256" s="31" t="s">
        <v>530</v>
      </c>
      <c r="F256" s="84">
        <v>946858</v>
      </c>
      <c r="G256" s="32">
        <v>611.02</v>
      </c>
      <c r="H256" s="32" t="s">
        <v>845</v>
      </c>
    </row>
    <row r="257" spans="1:8" ht="15" customHeight="1">
      <c r="A257" s="83">
        <v>45475</v>
      </c>
      <c r="B257" s="32" t="s">
        <v>406</v>
      </c>
      <c r="C257" s="31" t="s">
        <v>1155</v>
      </c>
      <c r="D257" s="31" t="s">
        <v>948</v>
      </c>
      <c r="E257" s="31" t="s">
        <v>530</v>
      </c>
      <c r="F257" s="84">
        <v>1391009</v>
      </c>
      <c r="G257" s="32">
        <v>609.53</v>
      </c>
      <c r="H257" s="32" t="s">
        <v>845</v>
      </c>
    </row>
    <row r="258" spans="1:8" ht="15" customHeight="1">
      <c r="A258" s="83">
        <v>45475</v>
      </c>
      <c r="B258" s="32" t="s">
        <v>921</v>
      </c>
      <c r="C258" s="31" t="s">
        <v>922</v>
      </c>
      <c r="D258" s="31" t="s">
        <v>982</v>
      </c>
      <c r="E258" s="31" t="s">
        <v>530</v>
      </c>
      <c r="F258" s="84">
        <v>1636863</v>
      </c>
      <c r="G258" s="32">
        <v>42.19</v>
      </c>
      <c r="H258" s="32" t="s">
        <v>845</v>
      </c>
    </row>
    <row r="259" spans="1:8" ht="15" customHeight="1">
      <c r="A259" s="83">
        <v>45475</v>
      </c>
      <c r="B259" s="32" t="s">
        <v>921</v>
      </c>
      <c r="C259" s="31" t="s">
        <v>922</v>
      </c>
      <c r="D259" s="31" t="s">
        <v>995</v>
      </c>
      <c r="E259" s="31" t="s">
        <v>530</v>
      </c>
      <c r="F259" s="84">
        <v>3000000</v>
      </c>
      <c r="G259" s="32">
        <v>42.2</v>
      </c>
      <c r="H259" s="32" t="s">
        <v>845</v>
      </c>
    </row>
    <row r="260" spans="1:8" ht="15" customHeight="1">
      <c r="A260" s="83">
        <v>45475</v>
      </c>
      <c r="B260" s="32" t="s">
        <v>921</v>
      </c>
      <c r="C260" s="31" t="s">
        <v>922</v>
      </c>
      <c r="D260" s="31" t="s">
        <v>893</v>
      </c>
      <c r="E260" s="31" t="s">
        <v>530</v>
      </c>
      <c r="F260" s="84">
        <v>1623810</v>
      </c>
      <c r="G260" s="32">
        <v>42.1</v>
      </c>
      <c r="H260" s="32" t="s">
        <v>845</v>
      </c>
    </row>
    <row r="261" spans="1:8" ht="15" customHeight="1">
      <c r="A261" s="83">
        <v>45475</v>
      </c>
      <c r="B261" s="32" t="s">
        <v>992</v>
      </c>
      <c r="C261" s="31" t="s">
        <v>993</v>
      </c>
      <c r="D261" s="31" t="s">
        <v>956</v>
      </c>
      <c r="E261" s="31" t="s">
        <v>530</v>
      </c>
      <c r="F261" s="84">
        <v>75500</v>
      </c>
      <c r="G261" s="32">
        <v>371.29</v>
      </c>
      <c r="H261" s="32" t="s">
        <v>845</v>
      </c>
    </row>
    <row r="262" spans="1:8" ht="15" customHeight="1">
      <c r="A262" s="83">
        <v>45475</v>
      </c>
      <c r="B262" s="32" t="s">
        <v>1158</v>
      </c>
      <c r="C262" s="31" t="s">
        <v>1159</v>
      </c>
      <c r="D262" s="31" t="s">
        <v>1033</v>
      </c>
      <c r="E262" s="31" t="s">
        <v>530</v>
      </c>
      <c r="F262" s="84">
        <v>150000</v>
      </c>
      <c r="G262" s="32">
        <v>48.3</v>
      </c>
      <c r="H262" s="32" t="s">
        <v>845</v>
      </c>
    </row>
    <row r="263" spans="1:8" ht="15" customHeight="1">
      <c r="A263" s="83">
        <v>45475</v>
      </c>
      <c r="B263" s="32" t="s">
        <v>1158</v>
      </c>
      <c r="C263" s="31" t="s">
        <v>1159</v>
      </c>
      <c r="D263" s="31" t="s">
        <v>903</v>
      </c>
      <c r="E263" s="31" t="s">
        <v>530</v>
      </c>
      <c r="F263" s="84">
        <v>102000</v>
      </c>
      <c r="G263" s="32">
        <v>48.3</v>
      </c>
      <c r="H263" s="32" t="s">
        <v>845</v>
      </c>
    </row>
    <row r="264" spans="1:8" ht="15" customHeight="1">
      <c r="A264" s="83">
        <v>45475</v>
      </c>
      <c r="B264" s="32" t="s">
        <v>949</v>
      </c>
      <c r="C264" s="31" t="s">
        <v>950</v>
      </c>
      <c r="D264" s="31" t="s">
        <v>937</v>
      </c>
      <c r="E264" s="31" t="s">
        <v>530</v>
      </c>
      <c r="F264" s="84">
        <v>208000</v>
      </c>
      <c r="G264" s="32">
        <v>154.75</v>
      </c>
      <c r="H264" s="32" t="s">
        <v>845</v>
      </c>
    </row>
    <row r="265" spans="1:8" ht="15" customHeight="1">
      <c r="A265" s="83">
        <v>45475</v>
      </c>
      <c r="B265" s="32" t="s">
        <v>1161</v>
      </c>
      <c r="C265" s="31" t="s">
        <v>1162</v>
      </c>
      <c r="D265" s="31" t="s">
        <v>1163</v>
      </c>
      <c r="E265" s="31" t="s">
        <v>530</v>
      </c>
      <c r="F265" s="84">
        <v>456846</v>
      </c>
      <c r="G265" s="32">
        <v>71.069999999999993</v>
      </c>
      <c r="H265" s="32" t="s">
        <v>845</v>
      </c>
    </row>
    <row r="266" spans="1:8" ht="15" customHeight="1">
      <c r="A266" s="83">
        <v>45475</v>
      </c>
      <c r="B266" s="32" t="s">
        <v>176</v>
      </c>
      <c r="C266" s="31" t="s">
        <v>994</v>
      </c>
      <c r="D266" s="31" t="s">
        <v>887</v>
      </c>
      <c r="E266" s="31" t="s">
        <v>530</v>
      </c>
      <c r="F266" s="84">
        <v>568721</v>
      </c>
      <c r="G266" s="32">
        <v>1774.91</v>
      </c>
      <c r="H266" s="32" t="s">
        <v>845</v>
      </c>
    </row>
    <row r="267" spans="1:8" ht="15" customHeight="1">
      <c r="A267" s="83">
        <v>45475</v>
      </c>
      <c r="B267" s="32" t="s">
        <v>1168</v>
      </c>
      <c r="C267" s="31" t="s">
        <v>1169</v>
      </c>
      <c r="D267" s="31" t="s">
        <v>1227</v>
      </c>
      <c r="E267" s="31" t="s">
        <v>530</v>
      </c>
      <c r="F267" s="84">
        <v>294000</v>
      </c>
      <c r="G267" s="32">
        <v>60.89</v>
      </c>
      <c r="H267" s="32" t="s">
        <v>845</v>
      </c>
    </row>
    <row r="268" spans="1:8" ht="15" customHeight="1">
      <c r="A268" s="83">
        <v>45475</v>
      </c>
      <c r="B268" s="32" t="s">
        <v>1172</v>
      </c>
      <c r="C268" s="31" t="s">
        <v>1173</v>
      </c>
      <c r="D268" s="31" t="s">
        <v>887</v>
      </c>
      <c r="E268" s="31" t="s">
        <v>530</v>
      </c>
      <c r="F268" s="84">
        <v>183977</v>
      </c>
      <c r="G268" s="32">
        <v>305.24</v>
      </c>
      <c r="H268" s="32" t="s">
        <v>845</v>
      </c>
    </row>
    <row r="269" spans="1:8" ht="15" customHeight="1">
      <c r="A269" s="83">
        <v>45475</v>
      </c>
      <c r="B269" s="32" t="s">
        <v>1228</v>
      </c>
      <c r="C269" s="31" t="s">
        <v>1229</v>
      </c>
      <c r="D269" s="31" t="s">
        <v>1230</v>
      </c>
      <c r="E269" s="31" t="s">
        <v>530</v>
      </c>
      <c r="F269" s="84">
        <v>1600000</v>
      </c>
      <c r="G269" s="32">
        <v>101.89</v>
      </c>
      <c r="H269" s="32" t="s">
        <v>845</v>
      </c>
    </row>
    <row r="270" spans="1:8" ht="15" customHeight="1">
      <c r="A270" s="83">
        <v>45475</v>
      </c>
      <c r="B270" s="32" t="s">
        <v>1231</v>
      </c>
      <c r="C270" s="31" t="s">
        <v>1232</v>
      </c>
      <c r="D270" s="31" t="s">
        <v>1233</v>
      </c>
      <c r="E270" s="31" t="s">
        <v>530</v>
      </c>
      <c r="F270" s="84">
        <v>133962</v>
      </c>
      <c r="G270" s="32">
        <v>219.41</v>
      </c>
      <c r="H270" s="32" t="s">
        <v>845</v>
      </c>
    </row>
    <row r="271" spans="1:8" ht="15" customHeight="1">
      <c r="A271" s="83">
        <v>45475</v>
      </c>
      <c r="B271" s="32" t="s">
        <v>996</v>
      </c>
      <c r="C271" s="31" t="s">
        <v>997</v>
      </c>
      <c r="D271" s="31" t="s">
        <v>953</v>
      </c>
      <c r="E271" s="31" t="s">
        <v>530</v>
      </c>
      <c r="F271" s="84">
        <v>175130</v>
      </c>
      <c r="G271" s="32">
        <v>11.41</v>
      </c>
      <c r="H271" s="32" t="s">
        <v>845</v>
      </c>
    </row>
    <row r="272" spans="1:8" ht="15" customHeight="1">
      <c r="A272" s="83">
        <v>45475</v>
      </c>
      <c r="B272" s="32" t="s">
        <v>613</v>
      </c>
      <c r="C272" s="31" t="s">
        <v>998</v>
      </c>
      <c r="D272" s="31" t="s">
        <v>1234</v>
      </c>
      <c r="E272" s="31" t="s">
        <v>530</v>
      </c>
      <c r="F272" s="84">
        <v>1328970</v>
      </c>
      <c r="G272" s="32">
        <v>304.93</v>
      </c>
      <c r="H272" s="32" t="s">
        <v>845</v>
      </c>
    </row>
    <row r="273" spans="1:8" ht="15" customHeight="1">
      <c r="A273" s="83">
        <v>45475</v>
      </c>
      <c r="B273" s="32" t="s">
        <v>1174</v>
      </c>
      <c r="C273" s="31" t="s">
        <v>1175</v>
      </c>
      <c r="D273" s="31" t="s">
        <v>887</v>
      </c>
      <c r="E273" s="31" t="s">
        <v>530</v>
      </c>
      <c r="F273" s="84">
        <v>2693911</v>
      </c>
      <c r="G273" s="32">
        <v>59.16</v>
      </c>
      <c r="H273" s="32" t="s">
        <v>845</v>
      </c>
    </row>
    <row r="274" spans="1:8" ht="15" customHeight="1">
      <c r="A274" s="83">
        <v>45475</v>
      </c>
      <c r="B274" s="32" t="s">
        <v>1174</v>
      </c>
      <c r="C274" s="31" t="s">
        <v>1175</v>
      </c>
      <c r="D274" s="31" t="s">
        <v>948</v>
      </c>
      <c r="E274" s="31" t="s">
        <v>530</v>
      </c>
      <c r="F274" s="84">
        <v>2463910</v>
      </c>
      <c r="G274" s="32">
        <v>59.58</v>
      </c>
      <c r="H274" s="32" t="s">
        <v>845</v>
      </c>
    </row>
    <row r="275" spans="1:8" ht="15" customHeight="1">
      <c r="A275" s="83">
        <v>45475</v>
      </c>
      <c r="B275" s="32" t="s">
        <v>1174</v>
      </c>
      <c r="C275" s="31" t="s">
        <v>1175</v>
      </c>
      <c r="D275" s="31" t="s">
        <v>893</v>
      </c>
      <c r="E275" s="31" t="s">
        <v>530</v>
      </c>
      <c r="F275" s="84">
        <v>4484623</v>
      </c>
      <c r="G275" s="32">
        <v>59.37</v>
      </c>
      <c r="H275" s="32" t="s">
        <v>845</v>
      </c>
    </row>
    <row r="276" spans="1:8" ht="15" customHeight="1">
      <c r="A276" s="83">
        <v>45475</v>
      </c>
      <c r="B276" s="32" t="s">
        <v>1179</v>
      </c>
      <c r="C276" s="31" t="s">
        <v>1180</v>
      </c>
      <c r="D276" s="31" t="s">
        <v>887</v>
      </c>
      <c r="E276" s="31" t="s">
        <v>530</v>
      </c>
      <c r="F276" s="84">
        <v>701438</v>
      </c>
      <c r="G276" s="32">
        <v>125.66</v>
      </c>
      <c r="H276" s="32" t="s">
        <v>845</v>
      </c>
    </row>
    <row r="277" spans="1:8" ht="15" customHeight="1">
      <c r="A277" s="83">
        <v>45475</v>
      </c>
      <c r="B277" s="32" t="s">
        <v>1179</v>
      </c>
      <c r="C277" s="31" t="s">
        <v>1180</v>
      </c>
      <c r="D277" s="31" t="s">
        <v>893</v>
      </c>
      <c r="E277" s="31" t="s">
        <v>530</v>
      </c>
      <c r="F277" s="84">
        <v>511262</v>
      </c>
      <c r="G277" s="32">
        <v>126.33</v>
      </c>
      <c r="H277" s="32" t="s">
        <v>845</v>
      </c>
    </row>
    <row r="278" spans="1:8" ht="15" customHeight="1">
      <c r="A278" s="83">
        <v>45475</v>
      </c>
      <c r="B278" s="32" t="s">
        <v>1183</v>
      </c>
      <c r="C278" s="31" t="s">
        <v>1184</v>
      </c>
      <c r="D278" s="31" t="s">
        <v>920</v>
      </c>
      <c r="E278" s="31" t="s">
        <v>530</v>
      </c>
      <c r="F278" s="84">
        <v>70521</v>
      </c>
      <c r="G278" s="32">
        <v>971.04</v>
      </c>
      <c r="H278" s="32" t="s">
        <v>845</v>
      </c>
    </row>
    <row r="279" spans="1:8" ht="15" customHeight="1">
      <c r="A279" s="83">
        <v>45475</v>
      </c>
      <c r="B279" s="32" t="s">
        <v>1183</v>
      </c>
      <c r="C279" s="31" t="s">
        <v>1184</v>
      </c>
      <c r="D279" s="31" t="s">
        <v>956</v>
      </c>
      <c r="E279" s="31" t="s">
        <v>530</v>
      </c>
      <c r="F279" s="84">
        <v>76402</v>
      </c>
      <c r="G279" s="32">
        <v>986.78</v>
      </c>
      <c r="H279" s="32" t="s">
        <v>845</v>
      </c>
    </row>
    <row r="280" spans="1:8" ht="15" customHeight="1">
      <c r="A280" s="83">
        <v>45475</v>
      </c>
      <c r="B280" s="32" t="s">
        <v>1183</v>
      </c>
      <c r="C280" s="31" t="s">
        <v>1184</v>
      </c>
      <c r="D280" s="31" t="s">
        <v>1185</v>
      </c>
      <c r="E280" s="31" t="s">
        <v>530</v>
      </c>
      <c r="F280" s="84">
        <v>69808</v>
      </c>
      <c r="G280" s="32">
        <v>887.97</v>
      </c>
      <c r="H280" s="32" t="s">
        <v>845</v>
      </c>
    </row>
    <row r="281" spans="1:8" ht="15" customHeight="1">
      <c r="A281" s="83">
        <v>45475</v>
      </c>
      <c r="B281" s="32" t="s">
        <v>1183</v>
      </c>
      <c r="C281" s="31" t="s">
        <v>1184</v>
      </c>
      <c r="D281" s="31" t="s">
        <v>893</v>
      </c>
      <c r="E281" s="31" t="s">
        <v>530</v>
      </c>
      <c r="F281" s="84">
        <v>75160</v>
      </c>
      <c r="G281" s="32">
        <v>946.71</v>
      </c>
      <c r="H281" s="32" t="s">
        <v>845</v>
      </c>
    </row>
    <row r="282" spans="1:8" ht="15" customHeight="1">
      <c r="A282" s="83">
        <v>45475</v>
      </c>
      <c r="B282" s="32" t="s">
        <v>1183</v>
      </c>
      <c r="C282" s="31" t="s">
        <v>1184</v>
      </c>
      <c r="D282" s="31" t="s">
        <v>1235</v>
      </c>
      <c r="E282" s="31" t="s">
        <v>530</v>
      </c>
      <c r="F282" s="84">
        <v>121606</v>
      </c>
      <c r="G282" s="32">
        <v>868.9</v>
      </c>
      <c r="H282" s="32" t="s">
        <v>845</v>
      </c>
    </row>
    <row r="283" spans="1:8" ht="15" customHeight="1">
      <c r="A283" s="83">
        <v>45475</v>
      </c>
      <c r="B283" s="32" t="s">
        <v>1183</v>
      </c>
      <c r="C283" s="31" t="s">
        <v>1184</v>
      </c>
      <c r="D283" s="31" t="s">
        <v>887</v>
      </c>
      <c r="E283" s="31" t="s">
        <v>530</v>
      </c>
      <c r="F283" s="84">
        <v>126329</v>
      </c>
      <c r="G283" s="32">
        <v>930.25</v>
      </c>
      <c r="H283" s="32" t="s">
        <v>845</v>
      </c>
    </row>
    <row r="284" spans="1:8" ht="15" customHeight="1">
      <c r="A284" s="83">
        <v>45475</v>
      </c>
      <c r="B284" s="32" t="s">
        <v>1190</v>
      </c>
      <c r="C284" s="31" t="s">
        <v>1191</v>
      </c>
      <c r="D284" s="31" t="s">
        <v>887</v>
      </c>
      <c r="E284" s="31" t="s">
        <v>530</v>
      </c>
      <c r="F284" s="84">
        <v>111476</v>
      </c>
      <c r="G284" s="32">
        <v>1769.5</v>
      </c>
      <c r="H284" s="32" t="s">
        <v>845</v>
      </c>
    </row>
    <row r="285" spans="1:8" ht="15" customHeight="1">
      <c r="A285" s="83">
        <v>45475</v>
      </c>
      <c r="B285" s="32" t="s">
        <v>1192</v>
      </c>
      <c r="C285" s="31" t="s">
        <v>1193</v>
      </c>
      <c r="D285" s="31" t="s">
        <v>948</v>
      </c>
      <c r="E285" s="31" t="s">
        <v>530</v>
      </c>
      <c r="F285" s="84">
        <v>814187</v>
      </c>
      <c r="G285" s="32">
        <v>210.98</v>
      </c>
      <c r="H285" s="32" t="s">
        <v>845</v>
      </c>
    </row>
    <row r="286" spans="1:8" ht="15" customHeight="1">
      <c r="A286" s="83">
        <v>45475</v>
      </c>
      <c r="B286" s="32" t="s">
        <v>1192</v>
      </c>
      <c r="C286" s="31" t="s">
        <v>1193</v>
      </c>
      <c r="D286" s="31" t="s">
        <v>887</v>
      </c>
      <c r="E286" s="31" t="s">
        <v>530</v>
      </c>
      <c r="F286" s="84">
        <v>1060315</v>
      </c>
      <c r="G286" s="32">
        <v>208.48</v>
      </c>
      <c r="H286" s="32" t="s">
        <v>845</v>
      </c>
    </row>
    <row r="287" spans="1:8" ht="15" customHeight="1">
      <c r="A287" s="83">
        <v>45475</v>
      </c>
      <c r="B287" s="32" t="s">
        <v>954</v>
      </c>
      <c r="C287" s="31" t="s">
        <v>955</v>
      </c>
      <c r="D287" s="31" t="s">
        <v>893</v>
      </c>
      <c r="E287" s="31" t="s">
        <v>530</v>
      </c>
      <c r="F287" s="84">
        <v>92213</v>
      </c>
      <c r="G287" s="32">
        <v>1406.46</v>
      </c>
      <c r="H287" s="32" t="s">
        <v>845</v>
      </c>
    </row>
    <row r="288" spans="1:8" ht="15" customHeight="1">
      <c r="A288" s="83">
        <v>45475</v>
      </c>
      <c r="B288" s="32" t="s">
        <v>954</v>
      </c>
      <c r="C288" s="31" t="s">
        <v>955</v>
      </c>
      <c r="D288" s="31" t="s">
        <v>887</v>
      </c>
      <c r="E288" s="31" t="s">
        <v>530</v>
      </c>
      <c r="F288" s="84">
        <v>101216</v>
      </c>
      <c r="G288" s="32">
        <v>1414.23</v>
      </c>
      <c r="H288" s="32" t="s">
        <v>845</v>
      </c>
    </row>
    <row r="289" spans="1:8" ht="15" customHeight="1">
      <c r="A289" s="83">
        <v>45475</v>
      </c>
      <c r="B289" s="32" t="s">
        <v>1236</v>
      </c>
      <c r="C289" s="31" t="s">
        <v>1237</v>
      </c>
      <c r="D289" s="31" t="s">
        <v>1238</v>
      </c>
      <c r="E289" s="31" t="s">
        <v>530</v>
      </c>
      <c r="F289" s="84">
        <v>160300</v>
      </c>
      <c r="G289" s="32">
        <v>80</v>
      </c>
      <c r="H289" s="32" t="s">
        <v>845</v>
      </c>
    </row>
    <row r="290" spans="1:8" ht="15" customHeight="1">
      <c r="A290" s="83">
        <v>45475</v>
      </c>
      <c r="B290" s="32" t="s">
        <v>999</v>
      </c>
      <c r="C290" s="31" t="s">
        <v>1000</v>
      </c>
      <c r="D290" s="31" t="s">
        <v>887</v>
      </c>
      <c r="E290" s="31" t="s">
        <v>530</v>
      </c>
      <c r="F290" s="84">
        <v>269292</v>
      </c>
      <c r="G290" s="32">
        <v>654.67999999999995</v>
      </c>
      <c r="H290" s="32" t="s">
        <v>845</v>
      </c>
    </row>
    <row r="291" spans="1:8" ht="15" customHeight="1">
      <c r="A291" s="83">
        <v>45475</v>
      </c>
      <c r="B291" s="32" t="s">
        <v>1194</v>
      </c>
      <c r="C291" s="31" t="s">
        <v>1195</v>
      </c>
      <c r="D291" s="31" t="s">
        <v>1196</v>
      </c>
      <c r="E291" s="31" t="s">
        <v>530</v>
      </c>
      <c r="F291" s="84">
        <v>26400</v>
      </c>
      <c r="G291" s="32">
        <v>571.54</v>
      </c>
      <c r="H291" s="32" t="s">
        <v>845</v>
      </c>
    </row>
    <row r="292" spans="1:8" ht="15" customHeight="1">
      <c r="A292" s="83">
        <v>45475</v>
      </c>
      <c r="B292" s="32" t="s">
        <v>901</v>
      </c>
      <c r="C292" s="31" t="s">
        <v>902</v>
      </c>
      <c r="D292" s="31" t="s">
        <v>903</v>
      </c>
      <c r="E292" s="31" t="s">
        <v>530</v>
      </c>
      <c r="F292" s="84">
        <v>8583783</v>
      </c>
      <c r="G292" s="32">
        <v>35.25</v>
      </c>
      <c r="H292" s="32" t="s">
        <v>845</v>
      </c>
    </row>
    <row r="293" spans="1:8" ht="15" customHeight="1">
      <c r="A293" s="83">
        <v>45475</v>
      </c>
      <c r="B293" s="32" t="s">
        <v>901</v>
      </c>
      <c r="C293" s="31" t="s">
        <v>902</v>
      </c>
      <c r="D293" s="31" t="s">
        <v>887</v>
      </c>
      <c r="E293" s="31" t="s">
        <v>530</v>
      </c>
      <c r="F293" s="84">
        <v>3154450</v>
      </c>
      <c r="G293" s="32">
        <v>36.01</v>
      </c>
      <c r="H293" s="32" t="s">
        <v>845</v>
      </c>
    </row>
    <row r="294" spans="1:8" ht="15" customHeight="1">
      <c r="A294" s="83">
        <v>45475</v>
      </c>
      <c r="B294" s="32" t="s">
        <v>901</v>
      </c>
      <c r="C294" s="31" t="s">
        <v>902</v>
      </c>
      <c r="D294" s="31" t="s">
        <v>1239</v>
      </c>
      <c r="E294" s="31" t="s">
        <v>530</v>
      </c>
      <c r="F294" s="84">
        <v>2000000</v>
      </c>
      <c r="G294" s="32">
        <v>35.08</v>
      </c>
      <c r="H294" s="32" t="s">
        <v>845</v>
      </c>
    </row>
    <row r="295" spans="1:8" ht="15" customHeight="1">
      <c r="A295" s="83">
        <v>45475</v>
      </c>
      <c r="B295" s="32" t="s">
        <v>901</v>
      </c>
      <c r="C295" s="31" t="s">
        <v>902</v>
      </c>
      <c r="D295" s="31" t="s">
        <v>893</v>
      </c>
      <c r="E295" s="31" t="s">
        <v>530</v>
      </c>
      <c r="F295" s="84">
        <v>4410713</v>
      </c>
      <c r="G295" s="32">
        <v>36.06</v>
      </c>
      <c r="H295" s="32" t="s">
        <v>845</v>
      </c>
    </row>
    <row r="296" spans="1:8" ht="15" customHeight="1">
      <c r="A296" s="83">
        <v>45475</v>
      </c>
      <c r="B296" s="32" t="s">
        <v>901</v>
      </c>
      <c r="C296" s="31" t="s">
        <v>902</v>
      </c>
      <c r="D296" s="31" t="s">
        <v>1012</v>
      </c>
      <c r="E296" s="31" t="s">
        <v>530</v>
      </c>
      <c r="F296" s="84">
        <v>3375000</v>
      </c>
      <c r="G296" s="32">
        <v>35.11</v>
      </c>
      <c r="H296" s="32" t="s">
        <v>845</v>
      </c>
    </row>
    <row r="297" spans="1:8" ht="15" customHeight="1">
      <c r="A297" s="83">
        <v>45475</v>
      </c>
      <c r="B297" s="32" t="s">
        <v>1197</v>
      </c>
      <c r="C297" s="31" t="s">
        <v>1198</v>
      </c>
      <c r="D297" s="31" t="s">
        <v>1199</v>
      </c>
      <c r="E297" s="31" t="s">
        <v>530</v>
      </c>
      <c r="F297" s="84">
        <v>2766246</v>
      </c>
      <c r="G297" s="32">
        <v>3.33</v>
      </c>
      <c r="H297" s="32" t="s">
        <v>845</v>
      </c>
    </row>
    <row r="298" spans="1:8" ht="15" customHeight="1">
      <c r="A298" s="83">
        <v>45475</v>
      </c>
      <c r="B298" s="32" t="s">
        <v>924</v>
      </c>
      <c r="C298" s="31" t="s">
        <v>925</v>
      </c>
      <c r="D298" s="31" t="s">
        <v>1203</v>
      </c>
      <c r="E298" s="31" t="s">
        <v>530</v>
      </c>
      <c r="F298" s="84">
        <v>625000</v>
      </c>
      <c r="G298" s="32">
        <v>51.02</v>
      </c>
      <c r="H298" s="32" t="s">
        <v>845</v>
      </c>
    </row>
    <row r="299" spans="1:8" ht="15" customHeight="1">
      <c r="A299" s="83">
        <v>45475</v>
      </c>
      <c r="B299" s="32" t="s">
        <v>924</v>
      </c>
      <c r="C299" s="31" t="s">
        <v>925</v>
      </c>
      <c r="D299" s="31" t="s">
        <v>926</v>
      </c>
      <c r="E299" s="31" t="s">
        <v>530</v>
      </c>
      <c r="F299" s="84">
        <v>1010844</v>
      </c>
      <c r="G299" s="32">
        <v>50.83</v>
      </c>
      <c r="H299" s="32" t="s">
        <v>845</v>
      </c>
    </row>
    <row r="300" spans="1:8" ht="15" customHeight="1">
      <c r="A300" s="83">
        <v>45475</v>
      </c>
      <c r="B300" s="32" t="s">
        <v>924</v>
      </c>
      <c r="C300" s="31" t="s">
        <v>925</v>
      </c>
      <c r="D300" s="31" t="s">
        <v>1201</v>
      </c>
      <c r="E300" s="31" t="s">
        <v>530</v>
      </c>
      <c r="F300" s="84">
        <v>625000</v>
      </c>
      <c r="G300" s="32">
        <v>51.05</v>
      </c>
      <c r="H300" s="32" t="s">
        <v>845</v>
      </c>
    </row>
    <row r="301" spans="1:8" ht="15" customHeight="1">
      <c r="A301" s="83">
        <v>45475</v>
      </c>
      <c r="B301" s="32" t="s">
        <v>924</v>
      </c>
      <c r="C301" s="31" t="s">
        <v>925</v>
      </c>
      <c r="D301" s="31" t="s">
        <v>1202</v>
      </c>
      <c r="E301" s="31" t="s">
        <v>530</v>
      </c>
      <c r="F301" s="84">
        <v>625000</v>
      </c>
      <c r="G301" s="32">
        <v>51.05</v>
      </c>
      <c r="H301" s="32" t="s">
        <v>845</v>
      </c>
    </row>
    <row r="302" spans="1:8" ht="15" customHeight="1">
      <c r="A302" s="83">
        <v>45475</v>
      </c>
      <c r="B302" s="32" t="s">
        <v>1204</v>
      </c>
      <c r="C302" s="31" t="s">
        <v>1205</v>
      </c>
      <c r="D302" s="31" t="s">
        <v>887</v>
      </c>
      <c r="E302" s="31" t="s">
        <v>530</v>
      </c>
      <c r="F302" s="84">
        <v>137190</v>
      </c>
      <c r="G302" s="32">
        <v>885.97</v>
      </c>
      <c r="H302" s="32" t="s">
        <v>845</v>
      </c>
    </row>
    <row r="303" spans="1:8" ht="15" customHeight="1">
      <c r="A303" s="83">
        <v>45475</v>
      </c>
      <c r="B303" s="32" t="s">
        <v>941</v>
      </c>
      <c r="C303" s="31" t="s">
        <v>942</v>
      </c>
      <c r="D303" s="31" t="s">
        <v>1240</v>
      </c>
      <c r="E303" s="31" t="s">
        <v>530</v>
      </c>
      <c r="F303" s="84">
        <v>30000</v>
      </c>
      <c r="G303" s="32">
        <v>216.25</v>
      </c>
      <c r="H303" s="32" t="s">
        <v>845</v>
      </c>
    </row>
    <row r="304" spans="1:8" ht="15" customHeight="1">
      <c r="A304" s="83">
        <v>45475</v>
      </c>
      <c r="B304" s="32" t="s">
        <v>1208</v>
      </c>
      <c r="C304" s="31" t="s">
        <v>1209</v>
      </c>
      <c r="D304" s="31" t="s">
        <v>887</v>
      </c>
      <c r="E304" s="31" t="s">
        <v>530</v>
      </c>
      <c r="F304" s="84">
        <v>416362</v>
      </c>
      <c r="G304" s="32">
        <v>735.99</v>
      </c>
      <c r="H304" s="32" t="s">
        <v>845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65"/>
  <sheetViews>
    <sheetView zoomScale="70" zoomScaleNormal="70" workbookViewId="0">
      <selection activeCell="F21" sqref="F21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305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889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45476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521</v>
      </c>
      <c r="C9" s="93"/>
      <c r="D9" s="94" t="s">
        <v>532</v>
      </c>
      <c r="E9" s="93" t="s">
        <v>533</v>
      </c>
      <c r="F9" s="93" t="s">
        <v>534</v>
      </c>
      <c r="G9" s="93" t="s">
        <v>535</v>
      </c>
      <c r="H9" s="93" t="s">
        <v>536</v>
      </c>
      <c r="I9" s="93" t="s">
        <v>537</v>
      </c>
      <c r="J9" s="92" t="s">
        <v>538</v>
      </c>
      <c r="K9" s="93" t="s">
        <v>539</v>
      </c>
      <c r="L9" s="95" t="s">
        <v>540</v>
      </c>
      <c r="M9" s="95" t="s">
        <v>541</v>
      </c>
      <c r="N9" s="93" t="s">
        <v>542</v>
      </c>
      <c r="O9" s="238" t="s">
        <v>543</v>
      </c>
      <c r="P9" s="195" t="s">
        <v>544</v>
      </c>
      <c r="Q9" s="195" t="s">
        <v>812</v>
      </c>
      <c r="R9" s="1"/>
      <c r="S9" s="1"/>
      <c r="T9" s="1"/>
      <c r="U9" s="1"/>
      <c r="V9" s="1"/>
      <c r="W9" s="1"/>
      <c r="X9" s="1"/>
    </row>
    <row r="10" spans="1:26" ht="15" customHeight="1">
      <c r="A10" s="187">
        <v>1</v>
      </c>
      <c r="B10" s="184">
        <v>45419</v>
      </c>
      <c r="C10" s="188"/>
      <c r="D10" s="192" t="s">
        <v>154</v>
      </c>
      <c r="E10" s="189" t="s">
        <v>545</v>
      </c>
      <c r="F10" s="183" t="s">
        <v>890</v>
      </c>
      <c r="G10" s="185">
        <v>408.5</v>
      </c>
      <c r="H10" s="183"/>
      <c r="I10" s="183" t="s">
        <v>846</v>
      </c>
      <c r="J10" s="185" t="s">
        <v>546</v>
      </c>
      <c r="K10" s="185"/>
      <c r="L10" s="186"/>
      <c r="M10" s="190"/>
      <c r="N10" s="185"/>
      <c r="O10" s="191"/>
      <c r="P10" s="186">
        <f>VLOOKUP(D10,'MidCap Intra'!$B$11:$C$571,2,0)</f>
        <v>425.5</v>
      </c>
      <c r="Q10" s="228"/>
      <c r="R10" s="54" t="s">
        <v>849</v>
      </c>
    </row>
    <row r="11" spans="1:26" ht="15" customHeight="1">
      <c r="A11" s="299">
        <v>2</v>
      </c>
      <c r="B11" s="184">
        <v>45449</v>
      </c>
      <c r="C11" s="281"/>
      <c r="D11" s="192" t="s">
        <v>220</v>
      </c>
      <c r="E11" s="189" t="s">
        <v>545</v>
      </c>
      <c r="F11" s="183" t="s">
        <v>898</v>
      </c>
      <c r="G11" s="185">
        <v>1045</v>
      </c>
      <c r="H11" s="183"/>
      <c r="I11" s="183" t="s">
        <v>899</v>
      </c>
      <c r="J11" s="185" t="s">
        <v>546</v>
      </c>
      <c r="K11" s="281"/>
      <c r="L11" s="281"/>
      <c r="M11" s="281"/>
      <c r="N11" s="281"/>
      <c r="O11" s="281"/>
      <c r="P11" s="186">
        <f>VLOOKUP(D11,'MidCap Intra'!$B$11:$C$571,2,0)</f>
        <v>1105</v>
      </c>
      <c r="Q11" s="298"/>
      <c r="R11" s="54" t="s">
        <v>849</v>
      </c>
    </row>
    <row r="12" spans="1:26" ht="15" customHeight="1">
      <c r="A12" s="187">
        <v>3</v>
      </c>
      <c r="B12" s="184">
        <v>45450</v>
      </c>
      <c r="C12" s="188"/>
      <c r="D12" s="192" t="s">
        <v>221</v>
      </c>
      <c r="E12" s="189" t="s">
        <v>545</v>
      </c>
      <c r="F12" s="183" t="s">
        <v>894</v>
      </c>
      <c r="G12" s="185">
        <v>890</v>
      </c>
      <c r="H12" s="183"/>
      <c r="I12" s="183" t="s">
        <v>895</v>
      </c>
      <c r="J12" s="185" t="s">
        <v>546</v>
      </c>
      <c r="K12" s="185"/>
      <c r="L12" s="186"/>
      <c r="M12" s="190"/>
      <c r="N12" s="185"/>
      <c r="O12" s="191"/>
      <c r="P12" s="186">
        <f>VLOOKUP(D12,'MidCap Intra'!$B$11:$C$571,2,0)</f>
        <v>981.3</v>
      </c>
      <c r="Q12" s="228"/>
      <c r="R12" s="54" t="s">
        <v>850</v>
      </c>
    </row>
    <row r="13" spans="1:26" ht="15" customHeight="1">
      <c r="A13" s="187">
        <v>4</v>
      </c>
      <c r="B13" s="184">
        <v>45462</v>
      </c>
      <c r="C13" s="188"/>
      <c r="D13" s="192" t="s">
        <v>139</v>
      </c>
      <c r="E13" s="189" t="s">
        <v>545</v>
      </c>
      <c r="F13" s="183" t="s">
        <v>905</v>
      </c>
      <c r="G13" s="185">
        <v>113</v>
      </c>
      <c r="H13" s="183"/>
      <c r="I13" s="183" t="s">
        <v>906</v>
      </c>
      <c r="J13" s="185" t="s">
        <v>546</v>
      </c>
      <c r="K13" s="185"/>
      <c r="L13" s="186"/>
      <c r="M13" s="190"/>
      <c r="N13" s="185"/>
      <c r="O13" s="191"/>
      <c r="P13" s="186">
        <f>VLOOKUP(D13,'MidCap Intra'!$B$11:$C$571,2,0)</f>
        <v>116.99</v>
      </c>
      <c r="Q13" s="228"/>
      <c r="R13" s="54" t="s">
        <v>849</v>
      </c>
    </row>
    <row r="14" spans="1:26" ht="15" customHeight="1">
      <c r="A14" s="187">
        <v>5</v>
      </c>
      <c r="B14" s="184">
        <v>45463</v>
      </c>
      <c r="C14" s="188"/>
      <c r="D14" s="192" t="s">
        <v>92</v>
      </c>
      <c r="E14" s="189" t="s">
        <v>545</v>
      </c>
      <c r="F14" s="183" t="s">
        <v>907</v>
      </c>
      <c r="G14" s="185">
        <v>448</v>
      </c>
      <c r="H14" s="183"/>
      <c r="I14" s="183" t="s">
        <v>908</v>
      </c>
      <c r="J14" s="185" t="s">
        <v>546</v>
      </c>
      <c r="K14" s="185"/>
      <c r="L14" s="186"/>
      <c r="M14" s="190"/>
      <c r="N14" s="185"/>
      <c r="O14" s="191"/>
      <c r="P14" s="186">
        <f>VLOOKUP(D14,'MidCap Intra'!$B$11:$C$571,2,0)</f>
        <v>479.1</v>
      </c>
      <c r="Q14" s="228"/>
      <c r="R14" s="54" t="s">
        <v>849</v>
      </c>
    </row>
    <row r="15" spans="1:26" ht="15" customHeight="1">
      <c r="A15" s="187">
        <v>6</v>
      </c>
      <c r="B15" s="184">
        <v>45463</v>
      </c>
      <c r="C15" s="188"/>
      <c r="D15" s="192" t="s">
        <v>385</v>
      </c>
      <c r="E15" s="189" t="s">
        <v>545</v>
      </c>
      <c r="F15" s="183" t="s">
        <v>909</v>
      </c>
      <c r="G15" s="185">
        <v>3180</v>
      </c>
      <c r="H15" s="183"/>
      <c r="I15" s="183" t="s">
        <v>910</v>
      </c>
      <c r="J15" s="185" t="s">
        <v>546</v>
      </c>
      <c r="K15" s="185"/>
      <c r="L15" s="186"/>
      <c r="M15" s="190"/>
      <c r="N15" s="185"/>
      <c r="O15" s="191"/>
      <c r="P15" s="186">
        <f>VLOOKUP(D15,'MidCap Intra'!$B$11:$C$571,2,0)</f>
        <v>3231.3</v>
      </c>
      <c r="Q15" s="228"/>
      <c r="R15" s="54" t="s">
        <v>849</v>
      </c>
    </row>
    <row r="16" spans="1:26" ht="15" customHeight="1">
      <c r="A16" s="187">
        <v>7</v>
      </c>
      <c r="B16" s="184">
        <v>45464</v>
      </c>
      <c r="C16" s="188"/>
      <c r="D16" s="192" t="s">
        <v>93</v>
      </c>
      <c r="E16" s="189" t="s">
        <v>545</v>
      </c>
      <c r="F16" s="183" t="s">
        <v>911</v>
      </c>
      <c r="G16" s="185">
        <v>5145</v>
      </c>
      <c r="H16" s="183"/>
      <c r="I16" s="183" t="s">
        <v>912</v>
      </c>
      <c r="J16" s="185" t="s">
        <v>546</v>
      </c>
      <c r="K16" s="185"/>
      <c r="L16" s="186"/>
      <c r="M16" s="190"/>
      <c r="N16" s="185"/>
      <c r="O16" s="191"/>
      <c r="P16" s="186">
        <f>VLOOKUP(D16,'MidCap Intra'!$B$11:$C$571,2,0)</f>
        <v>5653.75</v>
      </c>
      <c r="Q16" s="228"/>
      <c r="R16" s="54" t="s">
        <v>849</v>
      </c>
    </row>
    <row r="17" spans="1:38" ht="15" customHeight="1">
      <c r="A17" s="187">
        <v>8</v>
      </c>
      <c r="B17" s="184">
        <v>45468</v>
      </c>
      <c r="C17" s="188"/>
      <c r="D17" s="192" t="s">
        <v>390</v>
      </c>
      <c r="E17" s="189" t="s">
        <v>545</v>
      </c>
      <c r="F17" s="183" t="s">
        <v>916</v>
      </c>
      <c r="G17" s="185">
        <v>795</v>
      </c>
      <c r="H17" s="183"/>
      <c r="I17" s="183" t="s">
        <v>917</v>
      </c>
      <c r="J17" s="185" t="s">
        <v>546</v>
      </c>
      <c r="K17" s="185"/>
      <c r="L17" s="186"/>
      <c r="M17" s="190"/>
      <c r="N17" s="185"/>
      <c r="O17" s="191"/>
      <c r="P17" s="186">
        <f>VLOOKUP(D17,'MidCap Intra'!$B$11:$C$571,2,0)</f>
        <v>830.95</v>
      </c>
      <c r="Q17" s="228"/>
      <c r="R17" s="54" t="s">
        <v>849</v>
      </c>
    </row>
    <row r="18" spans="1:38" ht="15" customHeight="1">
      <c r="A18" s="187">
        <v>9</v>
      </c>
      <c r="B18" s="184">
        <v>45469</v>
      </c>
      <c r="C18" s="188"/>
      <c r="D18" s="192" t="s">
        <v>298</v>
      </c>
      <c r="E18" s="189" t="s">
        <v>545</v>
      </c>
      <c r="F18" s="183" t="s">
        <v>927</v>
      </c>
      <c r="G18" s="185">
        <v>1480</v>
      </c>
      <c r="H18" s="183"/>
      <c r="I18" s="183" t="s">
        <v>928</v>
      </c>
      <c r="J18" s="185" t="s">
        <v>546</v>
      </c>
      <c r="K18" s="185"/>
      <c r="L18" s="186"/>
      <c r="M18" s="190"/>
      <c r="N18" s="185"/>
      <c r="O18" s="191"/>
      <c r="P18" s="186">
        <f>VLOOKUP(D18,'MidCap Intra'!$B$11:$C$571,2,0)</f>
        <v>1577.15</v>
      </c>
      <c r="Q18" s="228"/>
      <c r="R18" s="54" t="s">
        <v>849</v>
      </c>
    </row>
    <row r="19" spans="1:38" ht="15" customHeight="1">
      <c r="A19" s="187">
        <v>10</v>
      </c>
      <c r="B19" s="184">
        <v>45470</v>
      </c>
      <c r="C19" s="188"/>
      <c r="D19" s="192" t="s">
        <v>65</v>
      </c>
      <c r="E19" s="189" t="s">
        <v>545</v>
      </c>
      <c r="F19" s="183" t="s">
        <v>929</v>
      </c>
      <c r="G19" s="185">
        <v>8900</v>
      </c>
      <c r="H19" s="183"/>
      <c r="I19" s="183" t="s">
        <v>930</v>
      </c>
      <c r="J19" s="185" t="s">
        <v>546</v>
      </c>
      <c r="K19" s="185"/>
      <c r="L19" s="186"/>
      <c r="M19" s="190"/>
      <c r="N19" s="185"/>
      <c r="O19" s="191"/>
      <c r="P19" s="186">
        <f>VLOOKUP(D19,'MidCap Intra'!$B$11:$C$571,2,0)</f>
        <v>9401.25</v>
      </c>
      <c r="Q19" s="228"/>
      <c r="R19" s="54" t="s">
        <v>849</v>
      </c>
    </row>
    <row r="20" spans="1:38" ht="15" customHeight="1">
      <c r="A20" s="318">
        <v>11</v>
      </c>
      <c r="B20" s="265">
        <v>45470</v>
      </c>
      <c r="C20" s="319"/>
      <c r="D20" s="320" t="s">
        <v>931</v>
      </c>
      <c r="E20" s="321" t="s">
        <v>545</v>
      </c>
      <c r="F20" s="248">
        <v>144.5</v>
      </c>
      <c r="G20" s="249">
        <v>135</v>
      </c>
      <c r="H20" s="248">
        <v>155</v>
      </c>
      <c r="I20" s="248" t="s">
        <v>932</v>
      </c>
      <c r="J20" s="247" t="s">
        <v>1022</v>
      </c>
      <c r="K20" s="247">
        <f t="shared" ref="K20" si="0">H20-F20</f>
        <v>10.5</v>
      </c>
      <c r="L20" s="261">
        <f t="shared" ref="L20" si="1">(F20*-0.3)/100</f>
        <v>-0.4335</v>
      </c>
      <c r="M20" s="262">
        <f t="shared" ref="M20" si="2">(K20+L20)/F20</f>
        <v>6.9664359861591696E-2</v>
      </c>
      <c r="N20" s="247" t="s">
        <v>547</v>
      </c>
      <c r="O20" s="263">
        <v>45475</v>
      </c>
      <c r="P20" s="264"/>
      <c r="Q20" s="228"/>
      <c r="R20" s="54" t="s">
        <v>850</v>
      </c>
    </row>
    <row r="21" spans="1:38" ht="15" customHeight="1">
      <c r="A21" s="187">
        <v>12</v>
      </c>
      <c r="B21" s="184">
        <v>45470</v>
      </c>
      <c r="C21" s="188"/>
      <c r="D21" s="192" t="s">
        <v>149</v>
      </c>
      <c r="E21" s="189" t="s">
        <v>545</v>
      </c>
      <c r="F21" s="183" t="s">
        <v>935</v>
      </c>
      <c r="G21" s="185">
        <v>1470</v>
      </c>
      <c r="H21" s="183"/>
      <c r="I21" s="183" t="s">
        <v>936</v>
      </c>
      <c r="J21" s="185" t="s">
        <v>546</v>
      </c>
      <c r="K21" s="185"/>
      <c r="L21" s="186"/>
      <c r="M21" s="190"/>
      <c r="N21" s="185"/>
      <c r="O21" s="191"/>
      <c r="P21" s="186">
        <f>VLOOKUP(D21,'MidCap Intra'!$B$11:$C$571,2,0)</f>
        <v>1621.05</v>
      </c>
      <c r="Q21" s="228"/>
      <c r="R21" s="54" t="s">
        <v>849</v>
      </c>
    </row>
    <row r="22" spans="1:38" ht="15" customHeight="1">
      <c r="A22" s="318">
        <v>13</v>
      </c>
      <c r="B22" s="265">
        <v>45474</v>
      </c>
      <c r="C22" s="319"/>
      <c r="D22" s="320" t="s">
        <v>142</v>
      </c>
      <c r="E22" s="321" t="s">
        <v>545</v>
      </c>
      <c r="F22" s="248">
        <v>507</v>
      </c>
      <c r="G22" s="249">
        <v>468</v>
      </c>
      <c r="H22" s="248">
        <v>536</v>
      </c>
      <c r="I22" s="248" t="s">
        <v>960</v>
      </c>
      <c r="J22" s="247" t="s">
        <v>1021</v>
      </c>
      <c r="K22" s="247">
        <f t="shared" ref="K22" si="3">H22-F22</f>
        <v>29</v>
      </c>
      <c r="L22" s="261">
        <f t="shared" ref="L22" si="4">(F22*-0.3)/100</f>
        <v>-1.5209999999999999</v>
      </c>
      <c r="M22" s="262">
        <f t="shared" ref="M22" si="5">(K22+L22)/F22</f>
        <v>5.419921104536489E-2</v>
      </c>
      <c r="N22" s="247" t="s">
        <v>547</v>
      </c>
      <c r="O22" s="263">
        <v>45475</v>
      </c>
      <c r="P22" s="264"/>
      <c r="Q22" s="228"/>
    </row>
    <row r="23" spans="1:38" ht="15" customHeight="1">
      <c r="A23" s="187">
        <v>14</v>
      </c>
      <c r="B23" s="184">
        <v>45474</v>
      </c>
      <c r="C23" s="188"/>
      <c r="D23" s="192" t="s">
        <v>206</v>
      </c>
      <c r="E23" s="189" t="s">
        <v>545</v>
      </c>
      <c r="F23" s="183" t="s">
        <v>961</v>
      </c>
      <c r="G23" s="185">
        <v>2940</v>
      </c>
      <c r="H23" s="183"/>
      <c r="I23" s="183" t="s">
        <v>962</v>
      </c>
      <c r="J23" s="185" t="s">
        <v>546</v>
      </c>
      <c r="K23" s="185"/>
      <c r="L23" s="186"/>
      <c r="M23" s="190"/>
      <c r="N23" s="185"/>
      <c r="O23" s="191"/>
      <c r="P23" s="186">
        <f>VLOOKUP(D23,'MidCap Intra'!$B$11:$C$571,2,0)</f>
        <v>3130.35</v>
      </c>
      <c r="Q23" s="228"/>
    </row>
    <row r="24" spans="1:38" ht="15" customHeight="1">
      <c r="A24" s="187">
        <v>15</v>
      </c>
      <c r="B24" s="184">
        <v>45475</v>
      </c>
      <c r="C24" s="188"/>
      <c r="D24" s="192" t="s">
        <v>345</v>
      </c>
      <c r="E24" s="189" t="s">
        <v>545</v>
      </c>
      <c r="F24" s="183" t="s">
        <v>1013</v>
      </c>
      <c r="G24" s="185">
        <v>200</v>
      </c>
      <c r="H24" s="183"/>
      <c r="I24" s="183" t="s">
        <v>1014</v>
      </c>
      <c r="J24" s="185" t="s">
        <v>546</v>
      </c>
      <c r="K24" s="185"/>
      <c r="L24" s="186"/>
      <c r="M24" s="190"/>
      <c r="N24" s="185"/>
      <c r="O24" s="191"/>
      <c r="P24" s="186">
        <f>VLOOKUP(D24,'MidCap Intra'!$B$11:$C$571,2,0)</f>
        <v>214.18</v>
      </c>
      <c r="Q24" s="228"/>
    </row>
    <row r="25" spans="1:38" ht="15" customHeight="1">
      <c r="A25" s="187">
        <v>16</v>
      </c>
      <c r="B25" s="184">
        <v>45475</v>
      </c>
      <c r="C25" s="188"/>
      <c r="D25" s="192" t="s">
        <v>442</v>
      </c>
      <c r="E25" s="189" t="s">
        <v>545</v>
      </c>
      <c r="F25" s="183" t="s">
        <v>1015</v>
      </c>
      <c r="G25" s="185">
        <v>238</v>
      </c>
      <c r="H25" s="183"/>
      <c r="I25" s="183" t="s">
        <v>1016</v>
      </c>
      <c r="J25" s="185" t="s">
        <v>546</v>
      </c>
      <c r="K25" s="185"/>
      <c r="L25" s="186"/>
      <c r="M25" s="190"/>
      <c r="N25" s="185"/>
      <c r="O25" s="191"/>
      <c r="P25" s="186">
        <f>VLOOKUP(D25,'MidCap Intra'!$B$11:$C$571,2,0)</f>
        <v>257.63</v>
      </c>
      <c r="Q25" s="228"/>
    </row>
    <row r="26" spans="1:38" ht="15" customHeight="1">
      <c r="A26" s="187"/>
      <c r="B26" s="184"/>
      <c r="C26" s="188"/>
      <c r="D26" s="192"/>
      <c r="E26" s="189"/>
      <c r="F26" s="183"/>
      <c r="G26" s="185"/>
      <c r="H26" s="183"/>
      <c r="I26" s="183"/>
      <c r="J26" s="185"/>
      <c r="K26" s="185"/>
      <c r="L26" s="186"/>
      <c r="M26" s="190"/>
      <c r="N26" s="185"/>
      <c r="O26" s="191"/>
      <c r="P26" s="186"/>
      <c r="Q26" s="228"/>
    </row>
    <row r="27" spans="1:38" ht="15" customHeight="1">
      <c r="A27" s="281"/>
      <c r="B27" s="281"/>
      <c r="C27" s="188"/>
      <c r="D27" s="192"/>
      <c r="E27" s="189"/>
      <c r="F27" s="183"/>
      <c r="G27" s="185"/>
      <c r="H27" s="183"/>
      <c r="I27" s="183"/>
      <c r="J27" s="185"/>
      <c r="K27" s="185"/>
      <c r="L27" s="186"/>
      <c r="M27" s="190"/>
      <c r="N27" s="185"/>
      <c r="O27" s="191"/>
      <c r="P27" s="186"/>
      <c r="Q27" s="228"/>
    </row>
    <row r="28" spans="1:38" ht="15" customHeight="1">
      <c r="G28" s="54"/>
      <c r="H28" s="54"/>
      <c r="I28" s="54"/>
      <c r="J28" s="54"/>
      <c r="K28" s="54"/>
      <c r="L28" s="54"/>
      <c r="M28" s="54"/>
      <c r="N28" s="54"/>
      <c r="O28" s="54"/>
      <c r="P28" s="54"/>
    </row>
    <row r="29" spans="1:38" ht="14.25" customHeight="1">
      <c r="A29" s="96"/>
      <c r="B29" s="97"/>
      <c r="C29" s="98"/>
      <c r="D29" s="99"/>
      <c r="E29" s="100"/>
      <c r="F29" s="100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102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03" t="s">
        <v>548</v>
      </c>
      <c r="B30" s="104"/>
      <c r="C30" s="105"/>
      <c r="E30" s="106"/>
      <c r="F30" s="106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07" t="s">
        <v>549</v>
      </c>
      <c r="B31" s="103"/>
      <c r="C31" s="103"/>
      <c r="D31" s="103"/>
      <c r="E31" s="37"/>
      <c r="F31" s="108" t="s">
        <v>550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103" t="s">
        <v>551</v>
      </c>
      <c r="B32" s="103"/>
      <c r="C32" s="103"/>
      <c r="D32" s="103" t="s">
        <v>552</v>
      </c>
      <c r="E32" s="6"/>
      <c r="F32" s="108" t="s">
        <v>553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" customHeight="1">
      <c r="A33" s="103"/>
      <c r="B33" s="103"/>
      <c r="C33" s="103"/>
      <c r="D33" s="103"/>
      <c r="E33" s="6"/>
      <c r="F33" s="6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" customHeight="1">
      <c r="A34" s="196"/>
      <c r="B34" s="196"/>
      <c r="C34" s="196"/>
      <c r="D34" s="196"/>
      <c r="E34" s="197"/>
      <c r="F34" s="197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4.25" customHeight="1">
      <c r="A35" s="103"/>
      <c r="B35" s="103"/>
      <c r="C35" s="103"/>
      <c r="D35" s="103"/>
      <c r="E35" s="6"/>
      <c r="F35" s="6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.75" customHeight="1">
      <c r="A36" s="115" t="s">
        <v>558</v>
      </c>
      <c r="B36" s="115"/>
      <c r="C36" s="115"/>
      <c r="D36" s="115"/>
      <c r="E36" s="6"/>
      <c r="F36" s="6"/>
      <c r="G36" s="54"/>
      <c r="H36" s="54"/>
      <c r="I36" s="54"/>
      <c r="J36" s="54"/>
      <c r="K36" s="54"/>
      <c r="L36" s="54"/>
      <c r="M36" s="54"/>
      <c r="N36" s="54"/>
      <c r="O36" s="54"/>
      <c r="P36" s="54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38.25" customHeight="1">
      <c r="A37" s="93" t="s">
        <v>16</v>
      </c>
      <c r="B37" s="93" t="s">
        <v>521</v>
      </c>
      <c r="C37" s="93"/>
      <c r="D37" s="94" t="s">
        <v>532</v>
      </c>
      <c r="E37" s="93" t="s">
        <v>533</v>
      </c>
      <c r="F37" s="93" t="s">
        <v>534</v>
      </c>
      <c r="G37" s="93" t="s">
        <v>554</v>
      </c>
      <c r="H37" s="93" t="s">
        <v>536</v>
      </c>
      <c r="I37" s="193" t="s">
        <v>537</v>
      </c>
      <c r="J37" s="195" t="s">
        <v>538</v>
      </c>
      <c r="K37" s="194" t="s">
        <v>559</v>
      </c>
      <c r="L37" s="95" t="s">
        <v>540</v>
      </c>
      <c r="M37" s="116" t="s">
        <v>560</v>
      </c>
      <c r="N37" s="93" t="s">
        <v>561</v>
      </c>
      <c r="O37" s="92" t="s">
        <v>542</v>
      </c>
      <c r="P37" s="260" t="s">
        <v>543</v>
      </c>
      <c r="Q37" s="230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.75" customHeight="1">
      <c r="A38" s="248">
        <v>1</v>
      </c>
      <c r="B38" s="288">
        <v>45472</v>
      </c>
      <c r="C38" s="289"/>
      <c r="D38" s="289" t="s">
        <v>933</v>
      </c>
      <c r="E38" s="248" t="s">
        <v>556</v>
      </c>
      <c r="F38" s="248">
        <v>3917.5</v>
      </c>
      <c r="G38" s="248">
        <v>3848</v>
      </c>
      <c r="H38" s="248">
        <v>3974</v>
      </c>
      <c r="I38" s="249" t="s">
        <v>934</v>
      </c>
      <c r="J38" s="307" t="s">
        <v>970</v>
      </c>
      <c r="K38" s="306">
        <f t="shared" ref="K38" si="6">H38-F38</f>
        <v>56.5</v>
      </c>
      <c r="L38" s="308">
        <f t="shared" ref="L38" si="7">(H38*N38)*0.03%</f>
        <v>208.63499999999999</v>
      </c>
      <c r="M38" s="309">
        <f t="shared" ref="M38" si="8">(K38*N38)-L38</f>
        <v>9678.8649999999998</v>
      </c>
      <c r="N38" s="306">
        <v>175</v>
      </c>
      <c r="O38" s="310" t="s">
        <v>547</v>
      </c>
      <c r="P38" s="311">
        <v>45474</v>
      </c>
      <c r="Q38" s="226"/>
      <c r="R38" s="54" t="s">
        <v>849</v>
      </c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118"/>
      <c r="AK38" s="118"/>
      <c r="AL38" s="118"/>
    </row>
    <row r="39" spans="1:38" ht="12.75" customHeight="1">
      <c r="A39" s="183">
        <v>2</v>
      </c>
      <c r="B39" s="231">
        <v>45474</v>
      </c>
      <c r="C39" s="227"/>
      <c r="D39" s="227" t="s">
        <v>957</v>
      </c>
      <c r="E39" s="183" t="s">
        <v>818</v>
      </c>
      <c r="F39" s="183" t="s">
        <v>958</v>
      </c>
      <c r="G39" s="183">
        <v>24310</v>
      </c>
      <c r="H39" s="183"/>
      <c r="I39" s="185" t="s">
        <v>959</v>
      </c>
      <c r="J39" s="185" t="s">
        <v>546</v>
      </c>
      <c r="K39" s="183"/>
      <c r="L39" s="186"/>
      <c r="M39" s="273"/>
      <c r="N39" s="183"/>
      <c r="O39" s="185"/>
      <c r="P39" s="231"/>
      <c r="Q39" s="226"/>
      <c r="R39" s="54" t="s">
        <v>851</v>
      </c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118"/>
      <c r="AK39" s="118"/>
      <c r="AL39" s="118"/>
    </row>
    <row r="40" spans="1:38" ht="12.75" customHeight="1">
      <c r="A40" s="183">
        <v>3</v>
      </c>
      <c r="B40" s="231">
        <v>45474</v>
      </c>
      <c r="C40" s="227"/>
      <c r="D40" s="227" t="s">
        <v>966</v>
      </c>
      <c r="E40" s="183" t="s">
        <v>556</v>
      </c>
      <c r="F40" s="183" t="s">
        <v>968</v>
      </c>
      <c r="G40" s="183">
        <v>704</v>
      </c>
      <c r="H40" s="183"/>
      <c r="I40" s="185" t="s">
        <v>967</v>
      </c>
      <c r="J40" s="185" t="s">
        <v>546</v>
      </c>
      <c r="K40" s="183"/>
      <c r="L40" s="186"/>
      <c r="M40" s="273"/>
      <c r="N40" s="183"/>
      <c r="O40" s="185"/>
      <c r="P40" s="231"/>
      <c r="Q40" s="226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118"/>
      <c r="AK40" s="118"/>
      <c r="AL40" s="118"/>
    </row>
    <row r="41" spans="1:38" ht="12.75" customHeight="1">
      <c r="A41" s="291">
        <v>4</v>
      </c>
      <c r="B41" s="296">
        <v>45474</v>
      </c>
      <c r="C41" s="290"/>
      <c r="D41" s="290" t="s">
        <v>918</v>
      </c>
      <c r="E41" s="291" t="s">
        <v>556</v>
      </c>
      <c r="F41" s="291">
        <v>2840</v>
      </c>
      <c r="G41" s="291">
        <v>2802</v>
      </c>
      <c r="H41" s="291">
        <v>2802</v>
      </c>
      <c r="I41" s="292" t="s">
        <v>969</v>
      </c>
      <c r="J41" s="312" t="s">
        <v>1017</v>
      </c>
      <c r="K41" s="313">
        <f t="shared" ref="K41" si="9">H41-F41</f>
        <v>-38</v>
      </c>
      <c r="L41" s="314">
        <f t="shared" ref="L41" si="10">(H41*N41)*0.03%</f>
        <v>252.17999999999998</v>
      </c>
      <c r="M41" s="315">
        <f t="shared" ref="M41" si="11">(K41*N41)-L41</f>
        <v>-11652.18</v>
      </c>
      <c r="N41" s="313">
        <v>300</v>
      </c>
      <c r="O41" s="316" t="s">
        <v>557</v>
      </c>
      <c r="P41" s="317">
        <v>45475</v>
      </c>
      <c r="Q41" s="226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118"/>
      <c r="AK41" s="118"/>
      <c r="AL41" s="118"/>
    </row>
    <row r="42" spans="1:38" ht="12.75" customHeight="1">
      <c r="A42" s="300"/>
      <c r="B42" s="301"/>
      <c r="C42" s="302"/>
      <c r="D42" s="302"/>
      <c r="E42" s="300"/>
      <c r="F42" s="300"/>
      <c r="G42" s="300"/>
      <c r="H42" s="300"/>
      <c r="I42" s="303"/>
      <c r="J42" s="322"/>
      <c r="K42" s="323"/>
      <c r="L42" s="324"/>
      <c r="M42" s="325"/>
      <c r="N42" s="323"/>
      <c r="O42" s="326"/>
      <c r="P42" s="327"/>
      <c r="Q42" s="226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118"/>
      <c r="AK42" s="118"/>
      <c r="AL42" s="118"/>
    </row>
    <row r="43" spans="1:38" s="268" customFormat="1" ht="12.75" customHeight="1">
      <c r="A43" s="183"/>
      <c r="B43" s="231"/>
      <c r="C43" s="227"/>
      <c r="D43" s="227"/>
      <c r="E43" s="183"/>
      <c r="F43" s="183"/>
      <c r="G43" s="183"/>
      <c r="H43" s="183"/>
      <c r="I43" s="185"/>
      <c r="J43" s="185"/>
      <c r="K43" s="183"/>
      <c r="L43" s="186"/>
      <c r="M43" s="273"/>
      <c r="N43" s="183"/>
      <c r="O43" s="185"/>
      <c r="P43" s="231"/>
      <c r="Q43" s="226"/>
      <c r="R43" s="266"/>
      <c r="S43" s="266"/>
      <c r="T43" s="266"/>
      <c r="U43" s="266"/>
      <c r="V43" s="266"/>
      <c r="W43" s="266"/>
      <c r="X43" s="266"/>
      <c r="Y43" s="266"/>
      <c r="Z43" s="266"/>
      <c r="AA43" s="266"/>
      <c r="AB43" s="266"/>
      <c r="AC43" s="266"/>
      <c r="AD43" s="266"/>
      <c r="AE43" s="266"/>
      <c r="AF43" s="266"/>
      <c r="AG43" s="266"/>
      <c r="AH43" s="266"/>
      <c r="AI43" s="266"/>
      <c r="AJ43" s="267"/>
      <c r="AK43" s="267"/>
      <c r="AL43" s="267"/>
    </row>
    <row r="44" spans="1:38" s="268" customFormat="1" ht="15" customHeight="1">
      <c r="A44" s="267"/>
      <c r="B44" s="226"/>
      <c r="C44" s="269"/>
      <c r="D44" s="269"/>
      <c r="E44" s="267"/>
      <c r="F44" s="267"/>
      <c r="G44" s="267"/>
      <c r="H44" s="267"/>
      <c r="I44" s="270"/>
      <c r="J44" s="270"/>
      <c r="K44" s="267"/>
      <c r="L44" s="271"/>
      <c r="M44" s="272"/>
      <c r="N44" s="267"/>
      <c r="O44" s="270"/>
      <c r="P44" s="226"/>
      <c r="R44" s="266"/>
      <c r="S44" s="266"/>
      <c r="T44" s="266"/>
      <c r="U44" s="266"/>
      <c r="V44" s="266"/>
      <c r="W44" s="266"/>
      <c r="X44" s="266"/>
      <c r="Y44" s="266"/>
      <c r="Z44" s="266"/>
      <c r="AA44" s="266"/>
      <c r="AB44" s="266"/>
      <c r="AC44" s="266"/>
      <c r="AD44" s="266"/>
      <c r="AE44" s="266"/>
      <c r="AF44" s="266"/>
      <c r="AG44" s="266"/>
      <c r="AH44" s="266"/>
      <c r="AI44" s="266"/>
    </row>
    <row r="45" spans="1:38" ht="12.75" customHeight="1">
      <c r="A45" s="118"/>
      <c r="B45" s="120"/>
      <c r="C45" s="117"/>
      <c r="D45" s="117"/>
      <c r="E45" s="118"/>
      <c r="F45" s="118"/>
      <c r="G45" s="118"/>
      <c r="H45" s="121"/>
      <c r="I45" s="121"/>
      <c r="J45" s="121"/>
      <c r="K45" s="117"/>
      <c r="L45" s="118"/>
      <c r="M45" s="118"/>
      <c r="N45" s="118"/>
      <c r="O45" s="121"/>
      <c r="P45" s="121"/>
      <c r="Q45" s="121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118"/>
      <c r="AK45" s="118"/>
      <c r="AL45" s="118"/>
    </row>
    <row r="46" spans="1:38" ht="13.8">
      <c r="A46" s="122" t="s">
        <v>562</v>
      </c>
      <c r="B46" s="122"/>
      <c r="C46" s="122"/>
      <c r="D46" s="122"/>
      <c r="E46" s="123"/>
      <c r="F46" s="101"/>
      <c r="G46" s="101"/>
      <c r="H46" s="101"/>
      <c r="I46" s="101"/>
      <c r="J46" s="1"/>
      <c r="K46" s="6"/>
      <c r="L46" s="6"/>
      <c r="M46" s="6"/>
      <c r="N46" s="1"/>
      <c r="O46" s="1"/>
      <c r="P46" s="37"/>
      <c r="Q46" s="37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37"/>
      <c r="AK46" s="37"/>
      <c r="AL46" s="37"/>
    </row>
    <row r="47" spans="1:38" ht="39.6">
      <c r="A47" s="93" t="s">
        <v>16</v>
      </c>
      <c r="B47" s="93" t="s">
        <v>521</v>
      </c>
      <c r="C47" s="93"/>
      <c r="D47" s="94" t="s">
        <v>532</v>
      </c>
      <c r="E47" s="93" t="s">
        <v>533</v>
      </c>
      <c r="F47" s="93" t="s">
        <v>534</v>
      </c>
      <c r="G47" s="93" t="s">
        <v>554</v>
      </c>
      <c r="H47" s="93" t="s">
        <v>536</v>
      </c>
      <c r="I47" s="93" t="s">
        <v>537</v>
      </c>
      <c r="J47" s="92" t="s">
        <v>538</v>
      </c>
      <c r="K47" s="92" t="s">
        <v>563</v>
      </c>
      <c r="L47" s="95" t="s">
        <v>540</v>
      </c>
      <c r="M47" s="116" t="s">
        <v>560</v>
      </c>
      <c r="N47" s="93" t="s">
        <v>561</v>
      </c>
      <c r="O47" s="93" t="s">
        <v>542</v>
      </c>
      <c r="P47" s="94" t="s">
        <v>543</v>
      </c>
      <c r="Q47" s="229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37"/>
      <c r="AK47" s="37"/>
      <c r="AL47" s="37"/>
    </row>
    <row r="48" spans="1:38" ht="12.75" customHeight="1">
      <c r="A48" s="248">
        <v>1</v>
      </c>
      <c r="B48" s="288">
        <v>45471</v>
      </c>
      <c r="C48" s="289"/>
      <c r="D48" s="289" t="s">
        <v>944</v>
      </c>
      <c r="E48" s="248" t="s">
        <v>818</v>
      </c>
      <c r="F48" s="248">
        <v>96</v>
      </c>
      <c r="G48" s="248">
        <v>130</v>
      </c>
      <c r="H48" s="248">
        <v>74</v>
      </c>
      <c r="I48" s="249" t="s">
        <v>943</v>
      </c>
      <c r="J48" s="285" t="s">
        <v>1023</v>
      </c>
      <c r="K48" s="247">
        <f>F48-H48</f>
        <v>22</v>
      </c>
      <c r="L48" s="286">
        <v>50</v>
      </c>
      <c r="M48" s="287">
        <f t="shared" ref="M48" si="12">(K48*N48)-L48</f>
        <v>500</v>
      </c>
      <c r="N48" s="247">
        <v>25</v>
      </c>
      <c r="O48" s="285" t="s">
        <v>547</v>
      </c>
      <c r="P48" s="288">
        <v>45475</v>
      </c>
      <c r="Q48" s="226"/>
      <c r="R48" s="54" t="s">
        <v>851</v>
      </c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  <c r="AG48" s="119"/>
      <c r="AH48" s="117"/>
      <c r="AI48" s="117"/>
      <c r="AJ48" s="118"/>
      <c r="AK48" s="118"/>
      <c r="AL48" s="118"/>
    </row>
    <row r="49" spans="1:38" ht="12.75" customHeight="1">
      <c r="A49" s="291">
        <v>2</v>
      </c>
      <c r="B49" s="296">
        <v>45474</v>
      </c>
      <c r="C49" s="290"/>
      <c r="D49" s="290" t="s">
        <v>963</v>
      </c>
      <c r="E49" s="291" t="s">
        <v>556</v>
      </c>
      <c r="F49" s="291">
        <v>220</v>
      </c>
      <c r="G49" s="291">
        <v>140</v>
      </c>
      <c r="H49" s="291">
        <v>165</v>
      </c>
      <c r="I49" s="292" t="s">
        <v>964</v>
      </c>
      <c r="J49" s="297" t="s">
        <v>965</v>
      </c>
      <c r="K49" s="293">
        <f t="shared" ref="K49" si="13">H49-F49</f>
        <v>-55</v>
      </c>
      <c r="L49" s="294">
        <v>50</v>
      </c>
      <c r="M49" s="295">
        <f t="shared" ref="M49" si="14">(K49*N49)-L49</f>
        <v>-875</v>
      </c>
      <c r="N49" s="293">
        <v>15</v>
      </c>
      <c r="O49" s="297" t="s">
        <v>557</v>
      </c>
      <c r="P49" s="296">
        <v>45474</v>
      </c>
      <c r="Q49" s="226"/>
      <c r="R49" s="54"/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  <c r="AG49" s="119"/>
      <c r="AH49" s="117"/>
      <c r="AI49" s="117"/>
      <c r="AJ49" s="118"/>
      <c r="AK49" s="118"/>
      <c r="AL49" s="118"/>
    </row>
    <row r="50" spans="1:38" ht="12.75" customHeight="1">
      <c r="A50" s="291">
        <v>3</v>
      </c>
      <c r="B50" s="296">
        <v>45475</v>
      </c>
      <c r="C50" s="290"/>
      <c r="D50" s="290" t="s">
        <v>1020</v>
      </c>
      <c r="E50" s="291" t="s">
        <v>556</v>
      </c>
      <c r="F50" s="291">
        <v>30</v>
      </c>
      <c r="G50" s="291">
        <v>0</v>
      </c>
      <c r="H50" s="291">
        <v>15.5</v>
      </c>
      <c r="I50" s="292" t="s">
        <v>892</v>
      </c>
      <c r="J50" s="297" t="s">
        <v>1024</v>
      </c>
      <c r="K50" s="293">
        <f t="shared" ref="K50" si="15">H50-F50</f>
        <v>-14.5</v>
      </c>
      <c r="L50" s="294">
        <v>50</v>
      </c>
      <c r="M50" s="295">
        <f t="shared" ref="M50" si="16">(K50*N50)-L50</f>
        <v>-630</v>
      </c>
      <c r="N50" s="293">
        <v>40</v>
      </c>
      <c r="O50" s="297" t="s">
        <v>557</v>
      </c>
      <c r="P50" s="296">
        <v>45475</v>
      </c>
      <c r="Q50" s="226"/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  <c r="AG50" s="119"/>
      <c r="AH50" s="117"/>
      <c r="AI50" s="117"/>
      <c r="AJ50" s="118"/>
      <c r="AK50" s="118"/>
      <c r="AL50" s="118"/>
    </row>
    <row r="51" spans="1:38" ht="12.75" customHeight="1">
      <c r="A51" s="300"/>
      <c r="B51" s="301"/>
      <c r="C51" s="302"/>
      <c r="D51" s="302"/>
      <c r="E51" s="300"/>
      <c r="F51" s="300"/>
      <c r="G51" s="300"/>
      <c r="H51" s="300"/>
      <c r="I51" s="303"/>
      <c r="J51" s="303"/>
      <c r="K51" s="300"/>
      <c r="L51" s="304"/>
      <c r="M51" s="305"/>
      <c r="N51" s="300"/>
      <c r="O51" s="303"/>
      <c r="P51" s="301"/>
      <c r="Q51" s="226"/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  <c r="AG51" s="119"/>
      <c r="AH51" s="117"/>
      <c r="AI51" s="117"/>
      <c r="AJ51" s="118"/>
      <c r="AK51" s="118"/>
      <c r="AL51" s="118"/>
    </row>
    <row r="52" spans="1:38" ht="12.75" customHeight="1">
      <c r="A52" s="300"/>
      <c r="B52" s="301"/>
      <c r="C52" s="302"/>
      <c r="D52" s="302"/>
      <c r="E52" s="300"/>
      <c r="F52" s="300"/>
      <c r="G52" s="300"/>
      <c r="H52" s="300"/>
      <c r="I52" s="303"/>
      <c r="J52" s="303"/>
      <c r="K52" s="300"/>
      <c r="L52" s="304"/>
      <c r="M52" s="305"/>
      <c r="N52" s="300"/>
      <c r="O52" s="303"/>
      <c r="P52" s="301"/>
      <c r="Q52" s="226"/>
      <c r="R52" s="54"/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  <c r="AE52" s="54"/>
      <c r="AF52" s="37"/>
      <c r="AG52" s="119"/>
      <c r="AH52" s="117"/>
      <c r="AI52" s="117"/>
      <c r="AJ52" s="118"/>
      <c r="AK52" s="118"/>
      <c r="AL52" s="118"/>
    </row>
    <row r="53" spans="1:38" s="243" customFormat="1" ht="12.75" customHeight="1">
      <c r="A53" s="300"/>
      <c r="B53" s="301"/>
      <c r="C53" s="302"/>
      <c r="D53" s="302"/>
      <c r="E53" s="300"/>
      <c r="F53" s="300"/>
      <c r="G53" s="300"/>
      <c r="H53" s="300"/>
      <c r="I53" s="303"/>
      <c r="J53" s="303"/>
      <c r="K53" s="300"/>
      <c r="L53" s="304"/>
      <c r="M53" s="305"/>
      <c r="N53" s="300"/>
      <c r="O53" s="303"/>
      <c r="P53" s="301"/>
      <c r="Q53" s="239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  <c r="AE53" s="54"/>
      <c r="AF53" s="37"/>
      <c r="AG53" s="242"/>
      <c r="AH53" s="240"/>
      <c r="AI53" s="240"/>
      <c r="AJ53" s="241"/>
      <c r="AK53" s="241"/>
      <c r="AL53" s="241"/>
    </row>
    <row r="54" spans="1:38" ht="38.25" customHeight="1">
      <c r="A54" s="91" t="s">
        <v>568</v>
      </c>
      <c r="B54" s="124"/>
      <c r="C54" s="124"/>
      <c r="D54" s="125"/>
      <c r="E54" s="109"/>
      <c r="F54" s="6"/>
      <c r="G54" s="6"/>
      <c r="H54" s="110"/>
      <c r="I54" s="126"/>
      <c r="J54" s="1"/>
      <c r="K54" s="6"/>
      <c r="L54" s="6"/>
      <c r="M54" s="6"/>
      <c r="N54" s="1"/>
      <c r="O54" s="1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  <c r="AG54" s="1"/>
      <c r="AH54" s="1"/>
      <c r="AI54" s="1"/>
      <c r="AJ54" s="6"/>
      <c r="AK54" s="1"/>
    </row>
    <row r="55" spans="1:38" ht="39.6">
      <c r="A55" s="92" t="s">
        <v>16</v>
      </c>
      <c r="B55" s="93" t="s">
        <v>521</v>
      </c>
      <c r="C55" s="93"/>
      <c r="D55" s="94" t="s">
        <v>532</v>
      </c>
      <c r="E55" s="93" t="s">
        <v>533</v>
      </c>
      <c r="F55" s="93" t="s">
        <v>534</v>
      </c>
      <c r="G55" s="93" t="s">
        <v>535</v>
      </c>
      <c r="H55" s="93" t="s">
        <v>536</v>
      </c>
      <c r="I55" s="93" t="s">
        <v>537</v>
      </c>
      <c r="J55" s="92" t="s">
        <v>538</v>
      </c>
      <c r="K55" s="113" t="s">
        <v>555</v>
      </c>
      <c r="L55" s="114" t="s">
        <v>540</v>
      </c>
      <c r="M55" s="95" t="s">
        <v>541</v>
      </c>
      <c r="N55" s="93" t="s">
        <v>542</v>
      </c>
      <c r="O55" s="94" t="s">
        <v>543</v>
      </c>
      <c r="P55" s="193" t="s">
        <v>544</v>
      </c>
      <c r="Q55" s="195" t="s">
        <v>812</v>
      </c>
      <c r="R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  <c r="AE55" s="54"/>
      <c r="AF55" s="37"/>
      <c r="AG55" s="37"/>
      <c r="AH55" s="37"/>
      <c r="AI55" s="37"/>
      <c r="AJ55" s="37"/>
      <c r="AK55" s="37"/>
      <c r="AL55" s="37"/>
    </row>
    <row r="56" spans="1:38" ht="12.75" customHeight="1">
      <c r="A56" s="183">
        <v>1</v>
      </c>
      <c r="B56" s="184">
        <v>45356</v>
      </c>
      <c r="C56" s="227"/>
      <c r="D56" s="227" t="s">
        <v>295</v>
      </c>
      <c r="E56" s="183" t="s">
        <v>848</v>
      </c>
      <c r="F56" s="284">
        <v>38.94</v>
      </c>
      <c r="G56" s="183">
        <v>34.64</v>
      </c>
      <c r="H56" s="183"/>
      <c r="I56" s="183" t="s">
        <v>888</v>
      </c>
      <c r="J56" s="183" t="s">
        <v>546</v>
      </c>
      <c r="K56" s="183"/>
      <c r="L56" s="245"/>
      <c r="M56" s="246"/>
      <c r="N56" s="183"/>
      <c r="O56" s="231"/>
      <c r="P56" s="186">
        <f>VLOOKUP(D56,'MidCap Intra'!$B$11:$C$571,2,0)</f>
        <v>38.659999999999997</v>
      </c>
      <c r="Q56" s="244"/>
      <c r="R56" s="54" t="s">
        <v>849</v>
      </c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  <c r="AE56" s="54"/>
      <c r="AF56" s="37"/>
    </row>
    <row r="57" spans="1:38" ht="12.75" customHeight="1">
      <c r="A57" s="183"/>
      <c r="B57" s="184"/>
      <c r="C57" s="227"/>
      <c r="D57" s="227"/>
      <c r="E57" s="183"/>
      <c r="F57" s="183"/>
      <c r="G57" s="183"/>
      <c r="H57" s="183"/>
      <c r="I57" s="183"/>
      <c r="J57" s="183"/>
      <c r="K57" s="183"/>
      <c r="L57" s="245"/>
      <c r="M57" s="246"/>
      <c r="N57" s="183"/>
      <c r="O57" s="231"/>
      <c r="P57" s="186"/>
      <c r="Q57" s="244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  <c r="AE57" s="54"/>
      <c r="AF57" s="37"/>
    </row>
    <row r="58" spans="1:38" ht="12.75" customHeight="1">
      <c r="A58" s="183"/>
      <c r="B58" s="184"/>
      <c r="C58" s="227"/>
      <c r="D58" s="227"/>
      <c r="E58" s="183"/>
      <c r="F58" s="183"/>
      <c r="G58" s="183"/>
      <c r="H58" s="183"/>
      <c r="I58" s="183"/>
      <c r="J58" s="183"/>
      <c r="K58" s="183"/>
      <c r="L58" s="245"/>
      <c r="M58" s="246"/>
      <c r="N58" s="183"/>
      <c r="O58" s="231"/>
      <c r="P58" s="184"/>
      <c r="Q58" s="244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  <c r="AE58" s="54"/>
      <c r="AF58" s="37"/>
    </row>
    <row r="59" spans="1:38" ht="12.75" customHeight="1">
      <c r="A59" s="103" t="s">
        <v>548</v>
      </c>
      <c r="B59" s="103"/>
      <c r="C59" s="103"/>
      <c r="D59" s="54"/>
      <c r="E59" s="37"/>
      <c r="F59" s="108" t="s">
        <v>550</v>
      </c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  <c r="AE59" s="54"/>
      <c r="AF59" s="37"/>
    </row>
    <row r="60" spans="1:38" ht="12.75" customHeight="1">
      <c r="A60" s="107" t="s">
        <v>549</v>
      </c>
      <c r="B60" s="103"/>
      <c r="C60" s="103"/>
      <c r="D60" s="54"/>
      <c r="E60" s="37"/>
      <c r="F60" s="108" t="s">
        <v>553</v>
      </c>
      <c r="G60" s="54"/>
      <c r="H60" s="54" t="s">
        <v>570</v>
      </c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  <c r="AE60" s="54"/>
      <c r="AF60" s="37"/>
    </row>
    <row r="61" spans="1:38" ht="12.75" customHeight="1">
      <c r="A61" s="54"/>
      <c r="B61" s="54"/>
      <c r="C61" s="103"/>
      <c r="D61" s="54"/>
      <c r="E61" s="37"/>
      <c r="F61" s="108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  <c r="AE61" s="54"/>
      <c r="AF61" s="37"/>
    </row>
    <row r="62" spans="1:38" ht="12.75" customHeight="1">
      <c r="A62" s="54"/>
      <c r="B62" s="54"/>
      <c r="C62" s="103"/>
      <c r="D62" s="54"/>
      <c r="E62" s="37"/>
      <c r="F62" s="108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</row>
    <row r="63" spans="1:38" ht="12.75" customHeight="1">
      <c r="A63" s="54"/>
      <c r="B63" s="54"/>
      <c r="C63" s="103"/>
      <c r="D63" s="54"/>
      <c r="E63" s="37"/>
      <c r="F63" s="108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</row>
    <row r="64" spans="1:38" ht="12.75" customHeight="1">
      <c r="A64" s="54"/>
      <c r="B64" s="54"/>
      <c r="C64" s="103"/>
      <c r="D64" s="54"/>
      <c r="E64" s="37"/>
      <c r="F64" s="108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</row>
    <row r="65" spans="1:30" ht="12.75" customHeight="1">
      <c r="A65" s="54"/>
      <c r="B65" s="54"/>
      <c r="C65" s="103"/>
      <c r="D65" s="54"/>
      <c r="E65" s="37"/>
      <c r="F65" s="108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</row>
    <row r="66" spans="1:30" ht="12.75" customHeight="1">
      <c r="A66" s="54"/>
      <c r="B66" s="54"/>
      <c r="C66" s="103"/>
      <c r="D66" s="54"/>
      <c r="E66" s="37"/>
      <c r="F66" s="108"/>
      <c r="G66" s="54"/>
      <c r="H66" s="37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</row>
    <row r="67" spans="1:30" ht="12.75" customHeight="1">
      <c r="A67" s="54"/>
      <c r="B67" s="54"/>
      <c r="C67" s="103"/>
      <c r="D67" s="54"/>
      <c r="E67" s="37"/>
      <c r="F67" s="108"/>
      <c r="G67" s="54"/>
      <c r="H67" s="37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</row>
    <row r="68" spans="1:30" ht="12.75" customHeight="1">
      <c r="A68" s="54"/>
      <c r="B68" s="54"/>
      <c r="C68" s="97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</row>
    <row r="69" spans="1:30" ht="38.25" customHeight="1">
      <c r="A69" s="37"/>
      <c r="B69" s="127" t="s">
        <v>571</v>
      </c>
      <c r="C69" s="127"/>
      <c r="D69" s="54"/>
      <c r="E69" s="127"/>
      <c r="F69" s="6"/>
      <c r="G69" s="6"/>
      <c r="H69" s="111"/>
      <c r="I69" s="6"/>
      <c r="J69" s="111"/>
      <c r="K69" s="112"/>
      <c r="L69" s="6"/>
      <c r="M69" s="6"/>
      <c r="N69" s="1"/>
      <c r="O69" s="54"/>
      <c r="P69" s="54"/>
      <c r="Q69" s="198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0" ht="12.75" customHeight="1">
      <c r="A70" s="92" t="s">
        <v>16</v>
      </c>
      <c r="B70" s="93" t="s">
        <v>521</v>
      </c>
      <c r="C70" s="93"/>
      <c r="D70" s="94" t="s">
        <v>532</v>
      </c>
      <c r="E70" s="93" t="s">
        <v>533</v>
      </c>
      <c r="F70" s="93" t="s">
        <v>534</v>
      </c>
      <c r="G70" s="93" t="s">
        <v>572</v>
      </c>
      <c r="H70" s="93" t="s">
        <v>573</v>
      </c>
      <c r="I70" s="93" t="s">
        <v>537</v>
      </c>
      <c r="J70" s="128" t="s">
        <v>538</v>
      </c>
      <c r="K70" s="93" t="s">
        <v>539</v>
      </c>
      <c r="L70" s="93" t="s">
        <v>574</v>
      </c>
      <c r="M70" s="93" t="s">
        <v>542</v>
      </c>
      <c r="N70" s="94" t="s">
        <v>543</v>
      </c>
      <c r="O70" s="54"/>
      <c r="P70" s="54"/>
      <c r="Q70" s="198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0" ht="12.75" customHeight="1">
      <c r="A71" s="129">
        <v>1</v>
      </c>
      <c r="B71" s="130">
        <v>41579</v>
      </c>
      <c r="C71" s="130"/>
      <c r="D71" s="131" t="s">
        <v>575</v>
      </c>
      <c r="E71" s="132" t="s">
        <v>545</v>
      </c>
      <c r="F71" s="133">
        <v>82</v>
      </c>
      <c r="G71" s="132" t="s">
        <v>576</v>
      </c>
      <c r="H71" s="132">
        <v>100</v>
      </c>
      <c r="I71" s="134">
        <v>100</v>
      </c>
      <c r="J71" s="135" t="s">
        <v>577</v>
      </c>
      <c r="K71" s="136">
        <f t="shared" ref="K71:K102" si="17">H71-F71</f>
        <v>18</v>
      </c>
      <c r="L71" s="137">
        <f t="shared" ref="L71:L102" si="18">K71/F71</f>
        <v>0.21951219512195122</v>
      </c>
      <c r="M71" s="132" t="s">
        <v>547</v>
      </c>
      <c r="N71" s="138">
        <v>42657</v>
      </c>
      <c r="O71" s="54"/>
      <c r="P71" s="54"/>
      <c r="Q71" s="198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0" ht="12.75" customHeight="1">
      <c r="A72" s="129">
        <v>2</v>
      </c>
      <c r="B72" s="130">
        <v>41794</v>
      </c>
      <c r="C72" s="130"/>
      <c r="D72" s="131" t="s">
        <v>578</v>
      </c>
      <c r="E72" s="132" t="s">
        <v>556</v>
      </c>
      <c r="F72" s="133">
        <v>257</v>
      </c>
      <c r="G72" s="132" t="s">
        <v>576</v>
      </c>
      <c r="H72" s="132">
        <v>300</v>
      </c>
      <c r="I72" s="134">
        <v>300</v>
      </c>
      <c r="J72" s="135" t="s">
        <v>577</v>
      </c>
      <c r="K72" s="136">
        <f t="shared" si="17"/>
        <v>43</v>
      </c>
      <c r="L72" s="137">
        <f t="shared" si="18"/>
        <v>0.16731517509727625</v>
      </c>
      <c r="M72" s="132" t="s">
        <v>547</v>
      </c>
      <c r="N72" s="138">
        <v>41822</v>
      </c>
      <c r="O72" s="54"/>
      <c r="P72" s="54"/>
      <c r="Q72" s="198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0" ht="12.75" customHeight="1">
      <c r="A73" s="129">
        <v>3</v>
      </c>
      <c r="B73" s="130">
        <v>41828</v>
      </c>
      <c r="C73" s="130"/>
      <c r="D73" s="131" t="s">
        <v>579</v>
      </c>
      <c r="E73" s="132" t="s">
        <v>556</v>
      </c>
      <c r="F73" s="133">
        <v>393</v>
      </c>
      <c r="G73" s="132" t="s">
        <v>576</v>
      </c>
      <c r="H73" s="132">
        <v>468</v>
      </c>
      <c r="I73" s="134">
        <v>468</v>
      </c>
      <c r="J73" s="135" t="s">
        <v>577</v>
      </c>
      <c r="K73" s="136">
        <f t="shared" si="17"/>
        <v>75</v>
      </c>
      <c r="L73" s="137">
        <f t="shared" si="18"/>
        <v>0.19083969465648856</v>
      </c>
      <c r="M73" s="132" t="s">
        <v>547</v>
      </c>
      <c r="N73" s="138">
        <v>41863</v>
      </c>
      <c r="O73" s="54"/>
      <c r="P73" s="54"/>
      <c r="Q73" s="198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0" ht="12.75" customHeight="1">
      <c r="A74" s="129">
        <v>4</v>
      </c>
      <c r="B74" s="130">
        <v>41857</v>
      </c>
      <c r="C74" s="130"/>
      <c r="D74" s="131" t="s">
        <v>580</v>
      </c>
      <c r="E74" s="132" t="s">
        <v>556</v>
      </c>
      <c r="F74" s="133">
        <v>205</v>
      </c>
      <c r="G74" s="132" t="s">
        <v>576</v>
      </c>
      <c r="H74" s="132">
        <v>275</v>
      </c>
      <c r="I74" s="134">
        <v>250</v>
      </c>
      <c r="J74" s="135" t="s">
        <v>577</v>
      </c>
      <c r="K74" s="136">
        <f t="shared" si="17"/>
        <v>70</v>
      </c>
      <c r="L74" s="137">
        <f t="shared" si="18"/>
        <v>0.34146341463414637</v>
      </c>
      <c r="M74" s="132" t="s">
        <v>547</v>
      </c>
      <c r="N74" s="138">
        <v>41962</v>
      </c>
      <c r="O74" s="54"/>
      <c r="P74" s="54"/>
      <c r="Q74" s="198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0" ht="12.75" customHeight="1">
      <c r="A75" s="129">
        <v>5</v>
      </c>
      <c r="B75" s="130">
        <v>41886</v>
      </c>
      <c r="C75" s="130"/>
      <c r="D75" s="131" t="s">
        <v>581</v>
      </c>
      <c r="E75" s="132" t="s">
        <v>556</v>
      </c>
      <c r="F75" s="133">
        <v>162</v>
      </c>
      <c r="G75" s="132" t="s">
        <v>576</v>
      </c>
      <c r="H75" s="132">
        <v>190</v>
      </c>
      <c r="I75" s="134">
        <v>190</v>
      </c>
      <c r="J75" s="135" t="s">
        <v>577</v>
      </c>
      <c r="K75" s="136">
        <f t="shared" si="17"/>
        <v>28</v>
      </c>
      <c r="L75" s="137">
        <f t="shared" si="18"/>
        <v>0.1728395061728395</v>
      </c>
      <c r="M75" s="132" t="s">
        <v>547</v>
      </c>
      <c r="N75" s="138">
        <v>42006</v>
      </c>
      <c r="O75" s="54"/>
      <c r="P75" s="54"/>
      <c r="Q75" s="198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0" ht="12.75" customHeight="1">
      <c r="A76" s="129">
        <v>6</v>
      </c>
      <c r="B76" s="130">
        <v>41886</v>
      </c>
      <c r="C76" s="130"/>
      <c r="D76" s="131" t="s">
        <v>582</v>
      </c>
      <c r="E76" s="132" t="s">
        <v>556</v>
      </c>
      <c r="F76" s="133">
        <v>75</v>
      </c>
      <c r="G76" s="132" t="s">
        <v>576</v>
      </c>
      <c r="H76" s="132">
        <v>91.5</v>
      </c>
      <c r="I76" s="134" t="s">
        <v>569</v>
      </c>
      <c r="J76" s="135" t="s">
        <v>583</v>
      </c>
      <c r="K76" s="136">
        <f t="shared" si="17"/>
        <v>16.5</v>
      </c>
      <c r="L76" s="137">
        <f t="shared" si="18"/>
        <v>0.22</v>
      </c>
      <c r="M76" s="132" t="s">
        <v>547</v>
      </c>
      <c r="N76" s="138">
        <v>41954</v>
      </c>
      <c r="O76" s="54"/>
      <c r="P76" s="54"/>
      <c r="Q76" s="198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0" ht="12.75" customHeight="1">
      <c r="A77" s="129">
        <v>7</v>
      </c>
      <c r="B77" s="130">
        <v>41913</v>
      </c>
      <c r="C77" s="130"/>
      <c r="D77" s="131" t="s">
        <v>584</v>
      </c>
      <c r="E77" s="132" t="s">
        <v>556</v>
      </c>
      <c r="F77" s="133">
        <v>850</v>
      </c>
      <c r="G77" s="132" t="s">
        <v>576</v>
      </c>
      <c r="H77" s="132">
        <v>982.5</v>
      </c>
      <c r="I77" s="134">
        <v>1050</v>
      </c>
      <c r="J77" s="135" t="s">
        <v>585</v>
      </c>
      <c r="K77" s="136">
        <f t="shared" si="17"/>
        <v>132.5</v>
      </c>
      <c r="L77" s="137">
        <f t="shared" si="18"/>
        <v>0.15588235294117647</v>
      </c>
      <c r="M77" s="132" t="s">
        <v>547</v>
      </c>
      <c r="N77" s="138">
        <v>42039</v>
      </c>
      <c r="O77" s="54"/>
      <c r="P77" s="54"/>
      <c r="Q77" s="198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0" ht="12.75" customHeight="1">
      <c r="A78" s="129">
        <v>8</v>
      </c>
      <c r="B78" s="130">
        <v>41913</v>
      </c>
      <c r="C78" s="130"/>
      <c r="D78" s="131" t="s">
        <v>586</v>
      </c>
      <c r="E78" s="132" t="s">
        <v>556</v>
      </c>
      <c r="F78" s="133">
        <v>475</v>
      </c>
      <c r="G78" s="132" t="s">
        <v>576</v>
      </c>
      <c r="H78" s="132">
        <v>515</v>
      </c>
      <c r="I78" s="134">
        <v>600</v>
      </c>
      <c r="J78" s="135" t="s">
        <v>587</v>
      </c>
      <c r="K78" s="136">
        <f t="shared" si="17"/>
        <v>40</v>
      </c>
      <c r="L78" s="137">
        <f t="shared" si="18"/>
        <v>8.4210526315789472E-2</v>
      </c>
      <c r="M78" s="132" t="s">
        <v>547</v>
      </c>
      <c r="N78" s="138">
        <v>41939</v>
      </c>
      <c r="O78" s="54"/>
      <c r="P78" s="54"/>
      <c r="Q78" s="198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0" ht="12.75" customHeight="1">
      <c r="A79" s="129">
        <v>9</v>
      </c>
      <c r="B79" s="130">
        <v>41913</v>
      </c>
      <c r="C79" s="130"/>
      <c r="D79" s="131" t="s">
        <v>588</v>
      </c>
      <c r="E79" s="132" t="s">
        <v>556</v>
      </c>
      <c r="F79" s="133">
        <v>86</v>
      </c>
      <c r="G79" s="132" t="s">
        <v>576</v>
      </c>
      <c r="H79" s="132">
        <v>99</v>
      </c>
      <c r="I79" s="134">
        <v>140</v>
      </c>
      <c r="J79" s="135" t="s">
        <v>589</v>
      </c>
      <c r="K79" s="136">
        <f t="shared" si="17"/>
        <v>13</v>
      </c>
      <c r="L79" s="137">
        <f t="shared" si="18"/>
        <v>0.15116279069767441</v>
      </c>
      <c r="M79" s="132" t="s">
        <v>547</v>
      </c>
      <c r="N79" s="138">
        <v>41939</v>
      </c>
      <c r="O79" s="54"/>
      <c r="P79" s="54"/>
      <c r="Q79" s="198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0" ht="12.75" customHeight="1">
      <c r="A80" s="129">
        <v>10</v>
      </c>
      <c r="B80" s="130">
        <v>41926</v>
      </c>
      <c r="C80" s="130"/>
      <c r="D80" s="131" t="s">
        <v>590</v>
      </c>
      <c r="E80" s="132" t="s">
        <v>556</v>
      </c>
      <c r="F80" s="133">
        <v>496.6</v>
      </c>
      <c r="G80" s="132" t="s">
        <v>576</v>
      </c>
      <c r="H80" s="132">
        <v>621</v>
      </c>
      <c r="I80" s="134">
        <v>580</v>
      </c>
      <c r="J80" s="135" t="s">
        <v>577</v>
      </c>
      <c r="K80" s="136">
        <f t="shared" si="17"/>
        <v>124.39999999999998</v>
      </c>
      <c r="L80" s="137">
        <f t="shared" si="18"/>
        <v>0.25050342327829234</v>
      </c>
      <c r="M80" s="132" t="s">
        <v>547</v>
      </c>
      <c r="N80" s="138">
        <v>42605</v>
      </c>
      <c r="O80" s="54"/>
      <c r="P80" s="54"/>
      <c r="Q80" s="198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9">
        <v>11</v>
      </c>
      <c r="B81" s="130">
        <v>41926</v>
      </c>
      <c r="C81" s="130"/>
      <c r="D81" s="131" t="s">
        <v>591</v>
      </c>
      <c r="E81" s="132" t="s">
        <v>556</v>
      </c>
      <c r="F81" s="133">
        <v>2481.9</v>
      </c>
      <c r="G81" s="132" t="s">
        <v>576</v>
      </c>
      <c r="H81" s="132">
        <v>2840</v>
      </c>
      <c r="I81" s="134">
        <v>2870</v>
      </c>
      <c r="J81" s="135" t="s">
        <v>592</v>
      </c>
      <c r="K81" s="136">
        <f t="shared" si="17"/>
        <v>358.09999999999991</v>
      </c>
      <c r="L81" s="137">
        <f t="shared" si="18"/>
        <v>0.14428462065353154</v>
      </c>
      <c r="M81" s="132" t="s">
        <v>547</v>
      </c>
      <c r="N81" s="138">
        <v>42017</v>
      </c>
      <c r="O81" s="54"/>
      <c r="P81" s="54"/>
      <c r="Q81" s="198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9">
        <v>12</v>
      </c>
      <c r="B82" s="130">
        <v>41928</v>
      </c>
      <c r="C82" s="130"/>
      <c r="D82" s="131" t="s">
        <v>593</v>
      </c>
      <c r="E82" s="132" t="s">
        <v>556</v>
      </c>
      <c r="F82" s="133">
        <v>84.5</v>
      </c>
      <c r="G82" s="132" t="s">
        <v>576</v>
      </c>
      <c r="H82" s="132">
        <v>93</v>
      </c>
      <c r="I82" s="134">
        <v>110</v>
      </c>
      <c r="J82" s="135" t="s">
        <v>594</v>
      </c>
      <c r="K82" s="136">
        <f t="shared" si="17"/>
        <v>8.5</v>
      </c>
      <c r="L82" s="137">
        <f t="shared" si="18"/>
        <v>0.10059171597633136</v>
      </c>
      <c r="M82" s="132" t="s">
        <v>547</v>
      </c>
      <c r="N82" s="138">
        <v>41939</v>
      </c>
      <c r="O82" s="54"/>
      <c r="P82" s="54"/>
      <c r="Q82" s="198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9">
        <v>13</v>
      </c>
      <c r="B83" s="130">
        <v>41928</v>
      </c>
      <c r="C83" s="130"/>
      <c r="D83" s="131" t="s">
        <v>595</v>
      </c>
      <c r="E83" s="132" t="s">
        <v>556</v>
      </c>
      <c r="F83" s="133">
        <v>401</v>
      </c>
      <c r="G83" s="132" t="s">
        <v>576</v>
      </c>
      <c r="H83" s="132">
        <v>428</v>
      </c>
      <c r="I83" s="134">
        <v>450</v>
      </c>
      <c r="J83" s="135" t="s">
        <v>596</v>
      </c>
      <c r="K83" s="136">
        <f t="shared" si="17"/>
        <v>27</v>
      </c>
      <c r="L83" s="137">
        <f t="shared" si="18"/>
        <v>6.7331670822942641E-2</v>
      </c>
      <c r="M83" s="132" t="s">
        <v>547</v>
      </c>
      <c r="N83" s="138">
        <v>42020</v>
      </c>
      <c r="O83" s="54"/>
      <c r="P83" s="54"/>
      <c r="Q83" s="198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9">
        <v>14</v>
      </c>
      <c r="B84" s="130">
        <v>41928</v>
      </c>
      <c r="C84" s="130"/>
      <c r="D84" s="131" t="s">
        <v>597</v>
      </c>
      <c r="E84" s="132" t="s">
        <v>556</v>
      </c>
      <c r="F84" s="133">
        <v>101</v>
      </c>
      <c r="G84" s="132" t="s">
        <v>576</v>
      </c>
      <c r="H84" s="132">
        <v>112</v>
      </c>
      <c r="I84" s="134">
        <v>120</v>
      </c>
      <c r="J84" s="135" t="s">
        <v>598</v>
      </c>
      <c r="K84" s="136">
        <f t="shared" si="17"/>
        <v>11</v>
      </c>
      <c r="L84" s="137">
        <f t="shared" si="18"/>
        <v>0.10891089108910891</v>
      </c>
      <c r="M84" s="132" t="s">
        <v>547</v>
      </c>
      <c r="N84" s="138">
        <v>41939</v>
      </c>
      <c r="O84" s="54"/>
      <c r="P84" s="54"/>
      <c r="Q84" s="198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9">
        <v>15</v>
      </c>
      <c r="B85" s="130">
        <v>41954</v>
      </c>
      <c r="C85" s="130"/>
      <c r="D85" s="131" t="s">
        <v>599</v>
      </c>
      <c r="E85" s="132" t="s">
        <v>556</v>
      </c>
      <c r="F85" s="133">
        <v>59</v>
      </c>
      <c r="G85" s="132" t="s">
        <v>576</v>
      </c>
      <c r="H85" s="132">
        <v>76</v>
      </c>
      <c r="I85" s="134">
        <v>76</v>
      </c>
      <c r="J85" s="135" t="s">
        <v>577</v>
      </c>
      <c r="K85" s="136">
        <f t="shared" si="17"/>
        <v>17</v>
      </c>
      <c r="L85" s="137">
        <f t="shared" si="18"/>
        <v>0.28813559322033899</v>
      </c>
      <c r="M85" s="132" t="s">
        <v>547</v>
      </c>
      <c r="N85" s="138">
        <v>43032</v>
      </c>
      <c r="O85" s="54"/>
      <c r="P85" s="54"/>
      <c r="Q85" s="198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9">
        <v>16</v>
      </c>
      <c r="B86" s="130">
        <v>41954</v>
      </c>
      <c r="C86" s="130"/>
      <c r="D86" s="131" t="s">
        <v>588</v>
      </c>
      <c r="E86" s="132" t="s">
        <v>556</v>
      </c>
      <c r="F86" s="133">
        <v>99</v>
      </c>
      <c r="G86" s="132" t="s">
        <v>576</v>
      </c>
      <c r="H86" s="132">
        <v>120</v>
      </c>
      <c r="I86" s="134">
        <v>120</v>
      </c>
      <c r="J86" s="135" t="s">
        <v>565</v>
      </c>
      <c r="K86" s="136">
        <f t="shared" si="17"/>
        <v>21</v>
      </c>
      <c r="L86" s="137">
        <f t="shared" si="18"/>
        <v>0.21212121212121213</v>
      </c>
      <c r="M86" s="132" t="s">
        <v>547</v>
      </c>
      <c r="N86" s="138">
        <v>41960</v>
      </c>
      <c r="O86" s="54"/>
      <c r="P86" s="54"/>
      <c r="Q86" s="198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29">
        <v>17</v>
      </c>
      <c r="B87" s="130">
        <v>41956</v>
      </c>
      <c r="C87" s="130"/>
      <c r="D87" s="131" t="s">
        <v>600</v>
      </c>
      <c r="E87" s="132" t="s">
        <v>556</v>
      </c>
      <c r="F87" s="133">
        <v>22</v>
      </c>
      <c r="G87" s="132" t="s">
        <v>576</v>
      </c>
      <c r="H87" s="132">
        <v>33.549999999999997</v>
      </c>
      <c r="I87" s="134">
        <v>32</v>
      </c>
      <c r="J87" s="135" t="s">
        <v>601</v>
      </c>
      <c r="K87" s="136">
        <f t="shared" si="17"/>
        <v>11.549999999999997</v>
      </c>
      <c r="L87" s="137">
        <f t="shared" si="18"/>
        <v>0.52499999999999991</v>
      </c>
      <c r="M87" s="132" t="s">
        <v>547</v>
      </c>
      <c r="N87" s="138">
        <v>42188</v>
      </c>
      <c r="O87" s="54"/>
      <c r="P87" s="54"/>
      <c r="Q87" s="198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9">
        <v>18</v>
      </c>
      <c r="B88" s="130">
        <v>41976</v>
      </c>
      <c r="C88" s="130"/>
      <c r="D88" s="131" t="s">
        <v>602</v>
      </c>
      <c r="E88" s="132" t="s">
        <v>556</v>
      </c>
      <c r="F88" s="133">
        <v>440</v>
      </c>
      <c r="G88" s="132" t="s">
        <v>576</v>
      </c>
      <c r="H88" s="132">
        <v>520</v>
      </c>
      <c r="I88" s="134">
        <v>520</v>
      </c>
      <c r="J88" s="135" t="s">
        <v>603</v>
      </c>
      <c r="K88" s="136">
        <f t="shared" si="17"/>
        <v>80</v>
      </c>
      <c r="L88" s="137">
        <f t="shared" si="18"/>
        <v>0.18181818181818182</v>
      </c>
      <c r="M88" s="132" t="s">
        <v>547</v>
      </c>
      <c r="N88" s="138">
        <v>42208</v>
      </c>
      <c r="O88" s="54"/>
      <c r="P88" s="54"/>
      <c r="Q88" s="198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29">
        <v>19</v>
      </c>
      <c r="B89" s="130">
        <v>41976</v>
      </c>
      <c r="C89" s="130"/>
      <c r="D89" s="131" t="s">
        <v>604</v>
      </c>
      <c r="E89" s="132" t="s">
        <v>556</v>
      </c>
      <c r="F89" s="133">
        <v>360</v>
      </c>
      <c r="G89" s="132" t="s">
        <v>576</v>
      </c>
      <c r="H89" s="132">
        <v>427</v>
      </c>
      <c r="I89" s="134">
        <v>425</v>
      </c>
      <c r="J89" s="135" t="s">
        <v>605</v>
      </c>
      <c r="K89" s="136">
        <f t="shared" si="17"/>
        <v>67</v>
      </c>
      <c r="L89" s="137">
        <f t="shared" si="18"/>
        <v>0.18611111111111112</v>
      </c>
      <c r="M89" s="132" t="s">
        <v>547</v>
      </c>
      <c r="N89" s="138">
        <v>42058</v>
      </c>
      <c r="O89" s="54"/>
      <c r="P89" s="54"/>
      <c r="Q89" s="198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9">
        <v>20</v>
      </c>
      <c r="B90" s="130">
        <v>42012</v>
      </c>
      <c r="C90" s="130"/>
      <c r="D90" s="131" t="s">
        <v>606</v>
      </c>
      <c r="E90" s="132" t="s">
        <v>556</v>
      </c>
      <c r="F90" s="133">
        <v>360</v>
      </c>
      <c r="G90" s="132" t="s">
        <v>576</v>
      </c>
      <c r="H90" s="132">
        <v>455</v>
      </c>
      <c r="I90" s="134">
        <v>420</v>
      </c>
      <c r="J90" s="135" t="s">
        <v>607</v>
      </c>
      <c r="K90" s="136">
        <f t="shared" si="17"/>
        <v>95</v>
      </c>
      <c r="L90" s="137">
        <f t="shared" si="18"/>
        <v>0.2638888888888889</v>
      </c>
      <c r="M90" s="132" t="s">
        <v>547</v>
      </c>
      <c r="N90" s="138">
        <v>42024</v>
      </c>
      <c r="O90" s="54"/>
      <c r="P90" s="54"/>
      <c r="Q90" s="198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9">
        <v>21</v>
      </c>
      <c r="B91" s="130">
        <v>42012</v>
      </c>
      <c r="C91" s="130"/>
      <c r="D91" s="131" t="s">
        <v>608</v>
      </c>
      <c r="E91" s="132" t="s">
        <v>556</v>
      </c>
      <c r="F91" s="133">
        <v>130</v>
      </c>
      <c r="G91" s="132"/>
      <c r="H91" s="132">
        <v>175.5</v>
      </c>
      <c r="I91" s="134">
        <v>165</v>
      </c>
      <c r="J91" s="135" t="s">
        <v>609</v>
      </c>
      <c r="K91" s="136">
        <f t="shared" si="17"/>
        <v>45.5</v>
      </c>
      <c r="L91" s="137">
        <f t="shared" si="18"/>
        <v>0.35</v>
      </c>
      <c r="M91" s="132" t="s">
        <v>547</v>
      </c>
      <c r="N91" s="138">
        <v>43088</v>
      </c>
      <c r="O91" s="54"/>
      <c r="P91" s="54"/>
      <c r="Q91" s="198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9">
        <v>22</v>
      </c>
      <c r="B92" s="130">
        <v>42040</v>
      </c>
      <c r="C92" s="130"/>
      <c r="D92" s="131" t="s">
        <v>387</v>
      </c>
      <c r="E92" s="132" t="s">
        <v>545</v>
      </c>
      <c r="F92" s="133">
        <v>98</v>
      </c>
      <c r="G92" s="132"/>
      <c r="H92" s="132">
        <v>120</v>
      </c>
      <c r="I92" s="134">
        <v>120</v>
      </c>
      <c r="J92" s="135" t="s">
        <v>577</v>
      </c>
      <c r="K92" s="136">
        <f t="shared" si="17"/>
        <v>22</v>
      </c>
      <c r="L92" s="137">
        <f t="shared" si="18"/>
        <v>0.22448979591836735</v>
      </c>
      <c r="M92" s="132" t="s">
        <v>547</v>
      </c>
      <c r="N92" s="138">
        <v>42753</v>
      </c>
      <c r="O92" s="54"/>
      <c r="P92" s="54"/>
      <c r="Q92" s="198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9">
        <v>23</v>
      </c>
      <c r="B93" s="130">
        <v>42040</v>
      </c>
      <c r="C93" s="130"/>
      <c r="D93" s="131" t="s">
        <v>610</v>
      </c>
      <c r="E93" s="132" t="s">
        <v>545</v>
      </c>
      <c r="F93" s="133">
        <v>196</v>
      </c>
      <c r="G93" s="132"/>
      <c r="H93" s="132">
        <v>262</v>
      </c>
      <c r="I93" s="134">
        <v>255</v>
      </c>
      <c r="J93" s="135" t="s">
        <v>577</v>
      </c>
      <c r="K93" s="136">
        <f t="shared" si="17"/>
        <v>66</v>
      </c>
      <c r="L93" s="137">
        <f t="shared" si="18"/>
        <v>0.33673469387755101</v>
      </c>
      <c r="M93" s="132" t="s">
        <v>547</v>
      </c>
      <c r="N93" s="138">
        <v>42599</v>
      </c>
      <c r="O93" s="54"/>
      <c r="P93" s="54"/>
      <c r="Q93" s="198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39">
        <v>24</v>
      </c>
      <c r="B94" s="140">
        <v>42067</v>
      </c>
      <c r="C94" s="140"/>
      <c r="D94" s="141" t="s">
        <v>386</v>
      </c>
      <c r="E94" s="142" t="s">
        <v>545</v>
      </c>
      <c r="F94" s="143">
        <v>235</v>
      </c>
      <c r="G94" s="143"/>
      <c r="H94" s="144">
        <v>77</v>
      </c>
      <c r="I94" s="144" t="s">
        <v>611</v>
      </c>
      <c r="J94" s="145" t="s">
        <v>612</v>
      </c>
      <c r="K94" s="146">
        <f t="shared" si="17"/>
        <v>-158</v>
      </c>
      <c r="L94" s="147">
        <f t="shared" si="18"/>
        <v>-0.67234042553191486</v>
      </c>
      <c r="M94" s="143" t="s">
        <v>557</v>
      </c>
      <c r="N94" s="140">
        <v>43522</v>
      </c>
      <c r="O94" s="54"/>
      <c r="P94" s="54"/>
      <c r="Q94" s="198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9">
        <v>25</v>
      </c>
      <c r="B95" s="130">
        <v>42067</v>
      </c>
      <c r="C95" s="130"/>
      <c r="D95" s="131" t="s">
        <v>613</v>
      </c>
      <c r="E95" s="132" t="s">
        <v>545</v>
      </c>
      <c r="F95" s="133">
        <v>185</v>
      </c>
      <c r="G95" s="132"/>
      <c r="H95" s="132">
        <v>224</v>
      </c>
      <c r="I95" s="134" t="s">
        <v>614</v>
      </c>
      <c r="J95" s="135" t="s">
        <v>577</v>
      </c>
      <c r="K95" s="136">
        <f t="shared" si="17"/>
        <v>39</v>
      </c>
      <c r="L95" s="137">
        <f t="shared" si="18"/>
        <v>0.21081081081081082</v>
      </c>
      <c r="M95" s="132" t="s">
        <v>547</v>
      </c>
      <c r="N95" s="138">
        <v>42647</v>
      </c>
      <c r="O95" s="54"/>
      <c r="P95" s="54"/>
      <c r="Q95" s="198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39">
        <v>26</v>
      </c>
      <c r="B96" s="140">
        <v>42090</v>
      </c>
      <c r="C96" s="140"/>
      <c r="D96" s="148" t="s">
        <v>615</v>
      </c>
      <c r="E96" s="143" t="s">
        <v>545</v>
      </c>
      <c r="F96" s="143">
        <v>49.5</v>
      </c>
      <c r="G96" s="144"/>
      <c r="H96" s="144">
        <v>15.85</v>
      </c>
      <c r="I96" s="144">
        <v>67</v>
      </c>
      <c r="J96" s="145" t="s">
        <v>616</v>
      </c>
      <c r="K96" s="144">
        <f t="shared" si="17"/>
        <v>-33.65</v>
      </c>
      <c r="L96" s="149">
        <f t="shared" si="18"/>
        <v>-0.67979797979797973</v>
      </c>
      <c r="M96" s="143" t="s">
        <v>557</v>
      </c>
      <c r="N96" s="150">
        <v>43627</v>
      </c>
      <c r="O96" s="54"/>
      <c r="P96" s="54"/>
      <c r="Q96" s="198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29">
        <v>27</v>
      </c>
      <c r="B97" s="130">
        <v>42093</v>
      </c>
      <c r="C97" s="130"/>
      <c r="D97" s="131" t="s">
        <v>617</v>
      </c>
      <c r="E97" s="132" t="s">
        <v>545</v>
      </c>
      <c r="F97" s="133">
        <v>183.5</v>
      </c>
      <c r="G97" s="132"/>
      <c r="H97" s="132">
        <v>219</v>
      </c>
      <c r="I97" s="134">
        <v>218</v>
      </c>
      <c r="J97" s="135" t="s">
        <v>618</v>
      </c>
      <c r="K97" s="136">
        <f t="shared" si="17"/>
        <v>35.5</v>
      </c>
      <c r="L97" s="137">
        <f t="shared" si="18"/>
        <v>0.19346049046321526</v>
      </c>
      <c r="M97" s="132" t="s">
        <v>547</v>
      </c>
      <c r="N97" s="138">
        <v>42103</v>
      </c>
      <c r="O97" s="54"/>
      <c r="P97" s="54"/>
      <c r="Q97" s="198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9">
        <v>28</v>
      </c>
      <c r="B98" s="130">
        <v>42114</v>
      </c>
      <c r="C98" s="130"/>
      <c r="D98" s="131" t="s">
        <v>619</v>
      </c>
      <c r="E98" s="132" t="s">
        <v>545</v>
      </c>
      <c r="F98" s="133">
        <f>(227+237)/2</f>
        <v>232</v>
      </c>
      <c r="G98" s="132"/>
      <c r="H98" s="132">
        <v>298</v>
      </c>
      <c r="I98" s="134">
        <v>298</v>
      </c>
      <c r="J98" s="135" t="s">
        <v>577</v>
      </c>
      <c r="K98" s="136">
        <f t="shared" si="17"/>
        <v>66</v>
      </c>
      <c r="L98" s="137">
        <f t="shared" si="18"/>
        <v>0.28448275862068967</v>
      </c>
      <c r="M98" s="132" t="s">
        <v>547</v>
      </c>
      <c r="N98" s="138">
        <v>42823</v>
      </c>
      <c r="O98" s="54"/>
      <c r="P98" s="54"/>
      <c r="Q98" s="198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9">
        <v>29</v>
      </c>
      <c r="B99" s="130">
        <v>42128</v>
      </c>
      <c r="C99" s="130"/>
      <c r="D99" s="131" t="s">
        <v>620</v>
      </c>
      <c r="E99" s="132" t="s">
        <v>556</v>
      </c>
      <c r="F99" s="133">
        <v>385</v>
      </c>
      <c r="G99" s="132"/>
      <c r="H99" s="132">
        <f>212.5+331</f>
        <v>543.5</v>
      </c>
      <c r="I99" s="134">
        <v>510</v>
      </c>
      <c r="J99" s="135" t="s">
        <v>621</v>
      </c>
      <c r="K99" s="136">
        <f t="shared" si="17"/>
        <v>158.5</v>
      </c>
      <c r="L99" s="137">
        <f t="shared" si="18"/>
        <v>0.41168831168831171</v>
      </c>
      <c r="M99" s="132" t="s">
        <v>547</v>
      </c>
      <c r="N99" s="138">
        <v>42235</v>
      </c>
      <c r="O99" s="54"/>
      <c r="P99" s="54"/>
      <c r="Q99" s="198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9">
        <v>30</v>
      </c>
      <c r="B100" s="130">
        <v>42128</v>
      </c>
      <c r="C100" s="130"/>
      <c r="D100" s="131" t="s">
        <v>622</v>
      </c>
      <c r="E100" s="132" t="s">
        <v>556</v>
      </c>
      <c r="F100" s="133">
        <v>115.5</v>
      </c>
      <c r="G100" s="132"/>
      <c r="H100" s="132">
        <v>146</v>
      </c>
      <c r="I100" s="134">
        <v>142</v>
      </c>
      <c r="J100" s="135" t="s">
        <v>623</v>
      </c>
      <c r="K100" s="136">
        <f t="shared" si="17"/>
        <v>30.5</v>
      </c>
      <c r="L100" s="137">
        <f t="shared" si="18"/>
        <v>0.26406926406926406</v>
      </c>
      <c r="M100" s="132" t="s">
        <v>547</v>
      </c>
      <c r="N100" s="138">
        <v>42202</v>
      </c>
      <c r="O100" s="54"/>
      <c r="P100" s="54"/>
      <c r="Q100" s="198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9">
        <v>31</v>
      </c>
      <c r="B101" s="130">
        <v>42151</v>
      </c>
      <c r="C101" s="130"/>
      <c r="D101" s="131" t="s">
        <v>501</v>
      </c>
      <c r="E101" s="132" t="s">
        <v>556</v>
      </c>
      <c r="F101" s="133">
        <v>237.5</v>
      </c>
      <c r="G101" s="132"/>
      <c r="H101" s="132">
        <v>279.5</v>
      </c>
      <c r="I101" s="134">
        <v>278</v>
      </c>
      <c r="J101" s="135" t="s">
        <v>577</v>
      </c>
      <c r="K101" s="136">
        <f t="shared" si="17"/>
        <v>42</v>
      </c>
      <c r="L101" s="137">
        <f t="shared" si="18"/>
        <v>0.17684210526315788</v>
      </c>
      <c r="M101" s="132" t="s">
        <v>547</v>
      </c>
      <c r="N101" s="138">
        <v>42222</v>
      </c>
      <c r="O101" s="54"/>
      <c r="P101" s="54"/>
      <c r="Q101" s="198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9">
        <v>32</v>
      </c>
      <c r="B102" s="130">
        <v>42174</v>
      </c>
      <c r="C102" s="130"/>
      <c r="D102" s="131" t="s">
        <v>595</v>
      </c>
      <c r="E102" s="132" t="s">
        <v>545</v>
      </c>
      <c r="F102" s="133">
        <v>340</v>
      </c>
      <c r="G102" s="132"/>
      <c r="H102" s="132">
        <v>448</v>
      </c>
      <c r="I102" s="134">
        <v>448</v>
      </c>
      <c r="J102" s="135" t="s">
        <v>577</v>
      </c>
      <c r="K102" s="136">
        <f t="shared" si="17"/>
        <v>108</v>
      </c>
      <c r="L102" s="137">
        <f t="shared" si="18"/>
        <v>0.31764705882352939</v>
      </c>
      <c r="M102" s="132" t="s">
        <v>547</v>
      </c>
      <c r="N102" s="138">
        <v>43018</v>
      </c>
      <c r="O102" s="54"/>
      <c r="P102" s="54"/>
      <c r="Q102" s="198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9">
        <v>33</v>
      </c>
      <c r="B103" s="130">
        <v>42191</v>
      </c>
      <c r="C103" s="130"/>
      <c r="D103" s="131" t="s">
        <v>624</v>
      </c>
      <c r="E103" s="132" t="s">
        <v>545</v>
      </c>
      <c r="F103" s="133">
        <v>390</v>
      </c>
      <c r="G103" s="132"/>
      <c r="H103" s="132">
        <v>460</v>
      </c>
      <c r="I103" s="134">
        <v>460</v>
      </c>
      <c r="J103" s="135" t="s">
        <v>577</v>
      </c>
      <c r="K103" s="136">
        <f t="shared" ref="K103:K123" si="19">H103-F103</f>
        <v>70</v>
      </c>
      <c r="L103" s="137">
        <f t="shared" ref="L103:L123" si="20">K103/F103</f>
        <v>0.17948717948717949</v>
      </c>
      <c r="M103" s="132" t="s">
        <v>547</v>
      </c>
      <c r="N103" s="138">
        <v>42478</v>
      </c>
      <c r="O103" s="54"/>
      <c r="P103" s="54"/>
      <c r="Q103" s="198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39">
        <v>34</v>
      </c>
      <c r="B104" s="140">
        <v>42195</v>
      </c>
      <c r="C104" s="140"/>
      <c r="D104" s="141" t="s">
        <v>625</v>
      </c>
      <c r="E104" s="142" t="s">
        <v>545</v>
      </c>
      <c r="F104" s="143">
        <v>122.5</v>
      </c>
      <c r="G104" s="143"/>
      <c r="H104" s="144">
        <v>61</v>
      </c>
      <c r="I104" s="144">
        <v>172</v>
      </c>
      <c r="J104" s="145" t="s">
        <v>626</v>
      </c>
      <c r="K104" s="146">
        <f t="shared" si="19"/>
        <v>-61.5</v>
      </c>
      <c r="L104" s="147">
        <f t="shared" si="20"/>
        <v>-0.50204081632653064</v>
      </c>
      <c r="M104" s="143" t="s">
        <v>557</v>
      </c>
      <c r="N104" s="140">
        <v>43333</v>
      </c>
      <c r="O104" s="54"/>
      <c r="P104" s="54"/>
      <c r="Q104" s="198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9">
        <v>35</v>
      </c>
      <c r="B105" s="130">
        <v>42219</v>
      </c>
      <c r="C105" s="130"/>
      <c r="D105" s="131" t="s">
        <v>627</v>
      </c>
      <c r="E105" s="132" t="s">
        <v>545</v>
      </c>
      <c r="F105" s="133">
        <v>297.5</v>
      </c>
      <c r="G105" s="132"/>
      <c r="H105" s="132">
        <v>350</v>
      </c>
      <c r="I105" s="134">
        <v>360</v>
      </c>
      <c r="J105" s="135" t="s">
        <v>628</v>
      </c>
      <c r="K105" s="136">
        <f t="shared" si="19"/>
        <v>52.5</v>
      </c>
      <c r="L105" s="137">
        <f t="shared" si="20"/>
        <v>0.17647058823529413</v>
      </c>
      <c r="M105" s="132" t="s">
        <v>547</v>
      </c>
      <c r="N105" s="138">
        <v>42232</v>
      </c>
      <c r="O105" s="54"/>
      <c r="P105" s="54"/>
      <c r="Q105" s="198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9">
        <v>36</v>
      </c>
      <c r="B106" s="130">
        <v>42219</v>
      </c>
      <c r="C106" s="130"/>
      <c r="D106" s="131" t="s">
        <v>629</v>
      </c>
      <c r="E106" s="132" t="s">
        <v>545</v>
      </c>
      <c r="F106" s="133">
        <v>115.5</v>
      </c>
      <c r="G106" s="132"/>
      <c r="H106" s="132">
        <v>149</v>
      </c>
      <c r="I106" s="134">
        <v>140</v>
      </c>
      <c r="J106" s="135" t="s">
        <v>630</v>
      </c>
      <c r="K106" s="136">
        <f t="shared" si="19"/>
        <v>33.5</v>
      </c>
      <c r="L106" s="137">
        <f t="shared" si="20"/>
        <v>0.29004329004329005</v>
      </c>
      <c r="M106" s="132" t="s">
        <v>547</v>
      </c>
      <c r="N106" s="138">
        <v>42740</v>
      </c>
      <c r="O106" s="54"/>
      <c r="P106" s="54"/>
      <c r="Q106" s="198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9">
        <v>37</v>
      </c>
      <c r="B107" s="130">
        <v>42251</v>
      </c>
      <c r="C107" s="130"/>
      <c r="D107" s="131" t="s">
        <v>501</v>
      </c>
      <c r="E107" s="132" t="s">
        <v>545</v>
      </c>
      <c r="F107" s="133">
        <v>226</v>
      </c>
      <c r="G107" s="132"/>
      <c r="H107" s="132">
        <v>292</v>
      </c>
      <c r="I107" s="134">
        <v>292</v>
      </c>
      <c r="J107" s="135" t="s">
        <v>631</v>
      </c>
      <c r="K107" s="136">
        <f t="shared" si="19"/>
        <v>66</v>
      </c>
      <c r="L107" s="137">
        <f t="shared" si="20"/>
        <v>0.29203539823008851</v>
      </c>
      <c r="M107" s="132" t="s">
        <v>547</v>
      </c>
      <c r="N107" s="138">
        <v>42286</v>
      </c>
      <c r="O107" s="54"/>
      <c r="P107" s="54"/>
      <c r="Q107" s="198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9">
        <v>38</v>
      </c>
      <c r="B108" s="130">
        <v>42254</v>
      </c>
      <c r="C108" s="130"/>
      <c r="D108" s="131" t="s">
        <v>619</v>
      </c>
      <c r="E108" s="132" t="s">
        <v>545</v>
      </c>
      <c r="F108" s="133">
        <v>232.5</v>
      </c>
      <c r="G108" s="132"/>
      <c r="H108" s="132">
        <v>312.5</v>
      </c>
      <c r="I108" s="134">
        <v>310</v>
      </c>
      <c r="J108" s="135" t="s">
        <v>577</v>
      </c>
      <c r="K108" s="136">
        <f t="shared" si="19"/>
        <v>80</v>
      </c>
      <c r="L108" s="137">
        <f t="shared" si="20"/>
        <v>0.34408602150537637</v>
      </c>
      <c r="M108" s="132" t="s">
        <v>547</v>
      </c>
      <c r="N108" s="138">
        <v>42823</v>
      </c>
      <c r="O108" s="54"/>
      <c r="P108" s="54"/>
      <c r="Q108" s="198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9">
        <v>39</v>
      </c>
      <c r="B109" s="130">
        <v>42268</v>
      </c>
      <c r="C109" s="130"/>
      <c r="D109" s="131" t="s">
        <v>632</v>
      </c>
      <c r="E109" s="132" t="s">
        <v>545</v>
      </c>
      <c r="F109" s="133">
        <v>196.5</v>
      </c>
      <c r="G109" s="132"/>
      <c r="H109" s="132">
        <v>238</v>
      </c>
      <c r="I109" s="134">
        <v>238</v>
      </c>
      <c r="J109" s="135" t="s">
        <v>631</v>
      </c>
      <c r="K109" s="136">
        <f t="shared" si="19"/>
        <v>41.5</v>
      </c>
      <c r="L109" s="137">
        <f t="shared" si="20"/>
        <v>0.21119592875318066</v>
      </c>
      <c r="M109" s="132" t="s">
        <v>547</v>
      </c>
      <c r="N109" s="138">
        <v>42291</v>
      </c>
      <c r="O109" s="54"/>
      <c r="P109" s="54"/>
      <c r="Q109" s="198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9">
        <v>40</v>
      </c>
      <c r="B110" s="130">
        <v>42271</v>
      </c>
      <c r="C110" s="130"/>
      <c r="D110" s="131" t="s">
        <v>575</v>
      </c>
      <c r="E110" s="132" t="s">
        <v>545</v>
      </c>
      <c r="F110" s="133">
        <v>65</v>
      </c>
      <c r="G110" s="132"/>
      <c r="H110" s="132">
        <v>82</v>
      </c>
      <c r="I110" s="134">
        <v>82</v>
      </c>
      <c r="J110" s="135" t="s">
        <v>631</v>
      </c>
      <c r="K110" s="136">
        <f t="shared" si="19"/>
        <v>17</v>
      </c>
      <c r="L110" s="137">
        <f t="shared" si="20"/>
        <v>0.26153846153846155</v>
      </c>
      <c r="M110" s="132" t="s">
        <v>547</v>
      </c>
      <c r="N110" s="138">
        <v>42578</v>
      </c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9">
        <v>41</v>
      </c>
      <c r="B111" s="130">
        <v>42291</v>
      </c>
      <c r="C111" s="130"/>
      <c r="D111" s="131" t="s">
        <v>633</v>
      </c>
      <c r="E111" s="132" t="s">
        <v>545</v>
      </c>
      <c r="F111" s="133">
        <v>144</v>
      </c>
      <c r="G111" s="132"/>
      <c r="H111" s="132">
        <v>182.5</v>
      </c>
      <c r="I111" s="134">
        <v>181</v>
      </c>
      <c r="J111" s="135" t="s">
        <v>631</v>
      </c>
      <c r="K111" s="136">
        <f t="shared" si="19"/>
        <v>38.5</v>
      </c>
      <c r="L111" s="137">
        <f t="shared" si="20"/>
        <v>0.2673611111111111</v>
      </c>
      <c r="M111" s="132" t="s">
        <v>547</v>
      </c>
      <c r="N111" s="138">
        <v>42817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9">
        <v>42</v>
      </c>
      <c r="B112" s="130">
        <v>42291</v>
      </c>
      <c r="C112" s="130"/>
      <c r="D112" s="131" t="s">
        <v>634</v>
      </c>
      <c r="E112" s="132" t="s">
        <v>545</v>
      </c>
      <c r="F112" s="133">
        <v>264</v>
      </c>
      <c r="G112" s="132"/>
      <c r="H112" s="132">
        <v>311</v>
      </c>
      <c r="I112" s="134">
        <v>311</v>
      </c>
      <c r="J112" s="135" t="s">
        <v>631</v>
      </c>
      <c r="K112" s="136">
        <f t="shared" si="19"/>
        <v>47</v>
      </c>
      <c r="L112" s="137">
        <f t="shared" si="20"/>
        <v>0.17803030303030304</v>
      </c>
      <c r="M112" s="132" t="s">
        <v>547</v>
      </c>
      <c r="N112" s="138">
        <v>42604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43</v>
      </c>
      <c r="B113" s="130">
        <v>42318</v>
      </c>
      <c r="C113" s="130"/>
      <c r="D113" s="131" t="s">
        <v>635</v>
      </c>
      <c r="E113" s="132" t="s">
        <v>556</v>
      </c>
      <c r="F113" s="133">
        <v>549.5</v>
      </c>
      <c r="G113" s="132"/>
      <c r="H113" s="132">
        <v>630</v>
      </c>
      <c r="I113" s="134">
        <v>630</v>
      </c>
      <c r="J113" s="135" t="s">
        <v>631</v>
      </c>
      <c r="K113" s="136">
        <f t="shared" si="19"/>
        <v>80.5</v>
      </c>
      <c r="L113" s="137">
        <f t="shared" si="20"/>
        <v>0.1464968152866242</v>
      </c>
      <c r="M113" s="132" t="s">
        <v>547</v>
      </c>
      <c r="N113" s="138">
        <v>42419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29">
        <v>44</v>
      </c>
      <c r="B114" s="130">
        <v>42342</v>
      </c>
      <c r="C114" s="130"/>
      <c r="D114" s="131" t="s">
        <v>636</v>
      </c>
      <c r="E114" s="132" t="s">
        <v>545</v>
      </c>
      <c r="F114" s="133">
        <v>1027.5</v>
      </c>
      <c r="G114" s="132"/>
      <c r="H114" s="132">
        <v>1315</v>
      </c>
      <c r="I114" s="134">
        <v>1250</v>
      </c>
      <c r="J114" s="135" t="s">
        <v>631</v>
      </c>
      <c r="K114" s="136">
        <f t="shared" si="19"/>
        <v>287.5</v>
      </c>
      <c r="L114" s="137">
        <f t="shared" si="20"/>
        <v>0.27980535279805352</v>
      </c>
      <c r="M114" s="132" t="s">
        <v>547</v>
      </c>
      <c r="N114" s="138">
        <v>43244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45</v>
      </c>
      <c r="B115" s="130">
        <v>42367</v>
      </c>
      <c r="C115" s="130"/>
      <c r="D115" s="131" t="s">
        <v>637</v>
      </c>
      <c r="E115" s="132" t="s">
        <v>545</v>
      </c>
      <c r="F115" s="133">
        <v>465</v>
      </c>
      <c r="G115" s="132"/>
      <c r="H115" s="132">
        <v>540</v>
      </c>
      <c r="I115" s="134">
        <v>540</v>
      </c>
      <c r="J115" s="135" t="s">
        <v>631</v>
      </c>
      <c r="K115" s="136">
        <f t="shared" si="19"/>
        <v>75</v>
      </c>
      <c r="L115" s="137">
        <f t="shared" si="20"/>
        <v>0.16129032258064516</v>
      </c>
      <c r="M115" s="132" t="s">
        <v>547</v>
      </c>
      <c r="N115" s="138">
        <v>42530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46</v>
      </c>
      <c r="B116" s="130">
        <v>42380</v>
      </c>
      <c r="C116" s="130"/>
      <c r="D116" s="131" t="s">
        <v>387</v>
      </c>
      <c r="E116" s="132" t="s">
        <v>556</v>
      </c>
      <c r="F116" s="133">
        <v>81</v>
      </c>
      <c r="G116" s="132"/>
      <c r="H116" s="132">
        <v>110</v>
      </c>
      <c r="I116" s="134">
        <v>110</v>
      </c>
      <c r="J116" s="135" t="s">
        <v>631</v>
      </c>
      <c r="K116" s="136">
        <f t="shared" si="19"/>
        <v>29</v>
      </c>
      <c r="L116" s="137">
        <f t="shared" si="20"/>
        <v>0.35802469135802467</v>
      </c>
      <c r="M116" s="132" t="s">
        <v>547</v>
      </c>
      <c r="N116" s="138">
        <v>42745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9">
        <v>47</v>
      </c>
      <c r="B117" s="130">
        <v>42382</v>
      </c>
      <c r="C117" s="130"/>
      <c r="D117" s="131" t="s">
        <v>638</v>
      </c>
      <c r="E117" s="132" t="s">
        <v>556</v>
      </c>
      <c r="F117" s="133">
        <v>417.5</v>
      </c>
      <c r="G117" s="132"/>
      <c r="H117" s="132">
        <v>547</v>
      </c>
      <c r="I117" s="134">
        <v>535</v>
      </c>
      <c r="J117" s="135" t="s">
        <v>631</v>
      </c>
      <c r="K117" s="136">
        <f t="shared" si="19"/>
        <v>129.5</v>
      </c>
      <c r="L117" s="137">
        <f t="shared" si="20"/>
        <v>0.31017964071856285</v>
      </c>
      <c r="M117" s="132" t="s">
        <v>547</v>
      </c>
      <c r="N117" s="138">
        <v>42578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48</v>
      </c>
      <c r="B118" s="130">
        <v>42408</v>
      </c>
      <c r="C118" s="130"/>
      <c r="D118" s="131" t="s">
        <v>639</v>
      </c>
      <c r="E118" s="132" t="s">
        <v>545</v>
      </c>
      <c r="F118" s="133">
        <v>650</v>
      </c>
      <c r="G118" s="132"/>
      <c r="H118" s="132">
        <v>800</v>
      </c>
      <c r="I118" s="134">
        <v>800</v>
      </c>
      <c r="J118" s="135" t="s">
        <v>631</v>
      </c>
      <c r="K118" s="136">
        <f t="shared" si="19"/>
        <v>150</v>
      </c>
      <c r="L118" s="137">
        <f t="shared" si="20"/>
        <v>0.23076923076923078</v>
      </c>
      <c r="M118" s="132" t="s">
        <v>547</v>
      </c>
      <c r="N118" s="138">
        <v>43154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49</v>
      </c>
      <c r="B119" s="130">
        <v>42433</v>
      </c>
      <c r="C119" s="130"/>
      <c r="D119" s="131" t="s">
        <v>232</v>
      </c>
      <c r="E119" s="132" t="s">
        <v>545</v>
      </c>
      <c r="F119" s="133">
        <v>437.5</v>
      </c>
      <c r="G119" s="132"/>
      <c r="H119" s="132">
        <v>504.5</v>
      </c>
      <c r="I119" s="134">
        <v>522</v>
      </c>
      <c r="J119" s="135" t="s">
        <v>640</v>
      </c>
      <c r="K119" s="136">
        <f t="shared" si="19"/>
        <v>67</v>
      </c>
      <c r="L119" s="137">
        <f t="shared" si="20"/>
        <v>0.15314285714285714</v>
      </c>
      <c r="M119" s="132" t="s">
        <v>547</v>
      </c>
      <c r="N119" s="138">
        <v>42480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50</v>
      </c>
      <c r="B120" s="130">
        <v>42438</v>
      </c>
      <c r="C120" s="130"/>
      <c r="D120" s="131" t="s">
        <v>641</v>
      </c>
      <c r="E120" s="132" t="s">
        <v>545</v>
      </c>
      <c r="F120" s="133">
        <v>189.5</v>
      </c>
      <c r="G120" s="132"/>
      <c r="H120" s="132">
        <v>218</v>
      </c>
      <c r="I120" s="134">
        <v>218</v>
      </c>
      <c r="J120" s="135" t="s">
        <v>631</v>
      </c>
      <c r="K120" s="136">
        <f t="shared" si="19"/>
        <v>28.5</v>
      </c>
      <c r="L120" s="137">
        <f t="shared" si="20"/>
        <v>0.15039577836411611</v>
      </c>
      <c r="M120" s="132" t="s">
        <v>547</v>
      </c>
      <c r="N120" s="138">
        <v>43034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39">
        <v>51</v>
      </c>
      <c r="B121" s="140">
        <v>42471</v>
      </c>
      <c r="C121" s="140"/>
      <c r="D121" s="148" t="s">
        <v>642</v>
      </c>
      <c r="E121" s="143" t="s">
        <v>545</v>
      </c>
      <c r="F121" s="143">
        <v>36.5</v>
      </c>
      <c r="G121" s="144"/>
      <c r="H121" s="144">
        <v>15.85</v>
      </c>
      <c r="I121" s="144">
        <v>60</v>
      </c>
      <c r="J121" s="145" t="s">
        <v>643</v>
      </c>
      <c r="K121" s="146">
        <f t="shared" si="19"/>
        <v>-20.65</v>
      </c>
      <c r="L121" s="147">
        <f t="shared" si="20"/>
        <v>-0.5657534246575342</v>
      </c>
      <c r="M121" s="143" t="s">
        <v>557</v>
      </c>
      <c r="N121" s="151">
        <v>43627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52</v>
      </c>
      <c r="B122" s="130">
        <v>42472</v>
      </c>
      <c r="C122" s="130"/>
      <c r="D122" s="131" t="s">
        <v>644</v>
      </c>
      <c r="E122" s="132" t="s">
        <v>545</v>
      </c>
      <c r="F122" s="133">
        <v>93</v>
      </c>
      <c r="G122" s="132"/>
      <c r="H122" s="132">
        <v>149</v>
      </c>
      <c r="I122" s="134">
        <v>140</v>
      </c>
      <c r="J122" s="135" t="s">
        <v>645</v>
      </c>
      <c r="K122" s="136">
        <f t="shared" si="19"/>
        <v>56</v>
      </c>
      <c r="L122" s="137">
        <f t="shared" si="20"/>
        <v>0.60215053763440862</v>
      </c>
      <c r="M122" s="132" t="s">
        <v>547</v>
      </c>
      <c r="N122" s="138">
        <v>42740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53</v>
      </c>
      <c r="B123" s="130">
        <v>42472</v>
      </c>
      <c r="C123" s="130"/>
      <c r="D123" s="131" t="s">
        <v>646</v>
      </c>
      <c r="E123" s="132" t="s">
        <v>545</v>
      </c>
      <c r="F123" s="133">
        <v>130</v>
      </c>
      <c r="G123" s="132"/>
      <c r="H123" s="132">
        <v>150</v>
      </c>
      <c r="I123" s="134" t="s">
        <v>647</v>
      </c>
      <c r="J123" s="135" t="s">
        <v>631</v>
      </c>
      <c r="K123" s="136">
        <f t="shared" si="19"/>
        <v>20</v>
      </c>
      <c r="L123" s="137">
        <f t="shared" si="20"/>
        <v>0.15384615384615385</v>
      </c>
      <c r="M123" s="132" t="s">
        <v>547</v>
      </c>
      <c r="N123" s="138">
        <v>42564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54</v>
      </c>
      <c r="B124" s="130">
        <v>42473</v>
      </c>
      <c r="C124" s="130"/>
      <c r="D124" s="131" t="s">
        <v>648</v>
      </c>
      <c r="E124" s="132" t="s">
        <v>545</v>
      </c>
      <c r="F124" s="133">
        <v>196</v>
      </c>
      <c r="G124" s="132"/>
      <c r="H124" s="132">
        <v>299</v>
      </c>
      <c r="I124" s="134">
        <v>299</v>
      </c>
      <c r="J124" s="135" t="s">
        <v>631</v>
      </c>
      <c r="K124" s="136">
        <v>103</v>
      </c>
      <c r="L124" s="137">
        <v>0.52551020408163296</v>
      </c>
      <c r="M124" s="132" t="s">
        <v>547</v>
      </c>
      <c r="N124" s="138">
        <v>42620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55</v>
      </c>
      <c r="B125" s="130">
        <v>42473</v>
      </c>
      <c r="C125" s="130"/>
      <c r="D125" s="131" t="s">
        <v>649</v>
      </c>
      <c r="E125" s="132" t="s">
        <v>545</v>
      </c>
      <c r="F125" s="133">
        <v>88</v>
      </c>
      <c r="G125" s="132"/>
      <c r="H125" s="132">
        <v>103</v>
      </c>
      <c r="I125" s="134">
        <v>103</v>
      </c>
      <c r="J125" s="135" t="s">
        <v>631</v>
      </c>
      <c r="K125" s="136">
        <v>15</v>
      </c>
      <c r="L125" s="137">
        <v>0.170454545454545</v>
      </c>
      <c r="M125" s="132" t="s">
        <v>547</v>
      </c>
      <c r="N125" s="138">
        <v>42530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29">
        <v>56</v>
      </c>
      <c r="B126" s="130">
        <v>42492</v>
      </c>
      <c r="C126" s="130"/>
      <c r="D126" s="131" t="s">
        <v>650</v>
      </c>
      <c r="E126" s="132" t="s">
        <v>545</v>
      </c>
      <c r="F126" s="133">
        <v>127.5</v>
      </c>
      <c r="G126" s="132"/>
      <c r="H126" s="132">
        <v>148</v>
      </c>
      <c r="I126" s="134" t="s">
        <v>651</v>
      </c>
      <c r="J126" s="135" t="s">
        <v>631</v>
      </c>
      <c r="K126" s="136">
        <f>H126-F126</f>
        <v>20.5</v>
      </c>
      <c r="L126" s="137">
        <f>K126/F126</f>
        <v>0.16078431372549021</v>
      </c>
      <c r="M126" s="132" t="s">
        <v>547</v>
      </c>
      <c r="N126" s="138">
        <v>42564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29">
        <v>57</v>
      </c>
      <c r="B127" s="130">
        <v>42493</v>
      </c>
      <c r="C127" s="130"/>
      <c r="D127" s="131" t="s">
        <v>652</v>
      </c>
      <c r="E127" s="132" t="s">
        <v>545</v>
      </c>
      <c r="F127" s="133">
        <v>675</v>
      </c>
      <c r="G127" s="132"/>
      <c r="H127" s="132">
        <v>815</v>
      </c>
      <c r="I127" s="134" t="s">
        <v>653</v>
      </c>
      <c r="J127" s="135" t="s">
        <v>631</v>
      </c>
      <c r="K127" s="136">
        <f>H127-F127</f>
        <v>140</v>
      </c>
      <c r="L127" s="137">
        <f>K127/F127</f>
        <v>0.2074074074074074</v>
      </c>
      <c r="M127" s="132" t="s">
        <v>547</v>
      </c>
      <c r="N127" s="138">
        <v>43154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39">
        <v>58</v>
      </c>
      <c r="B128" s="140">
        <v>42522</v>
      </c>
      <c r="C128" s="140"/>
      <c r="D128" s="141" t="s">
        <v>654</v>
      </c>
      <c r="E128" s="142" t="s">
        <v>545</v>
      </c>
      <c r="F128" s="143">
        <v>500</v>
      </c>
      <c r="G128" s="143"/>
      <c r="H128" s="144">
        <v>232.5</v>
      </c>
      <c r="I128" s="144" t="s">
        <v>655</v>
      </c>
      <c r="J128" s="145" t="s">
        <v>656</v>
      </c>
      <c r="K128" s="146">
        <f>H128-F128</f>
        <v>-267.5</v>
      </c>
      <c r="L128" s="147">
        <f>K128/F128</f>
        <v>-0.53500000000000003</v>
      </c>
      <c r="M128" s="143" t="s">
        <v>557</v>
      </c>
      <c r="N128" s="140">
        <v>43735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59</v>
      </c>
      <c r="B129" s="130">
        <v>42527</v>
      </c>
      <c r="C129" s="130"/>
      <c r="D129" s="131" t="s">
        <v>503</v>
      </c>
      <c r="E129" s="132" t="s">
        <v>545</v>
      </c>
      <c r="F129" s="133">
        <v>110</v>
      </c>
      <c r="G129" s="132"/>
      <c r="H129" s="132">
        <v>126.5</v>
      </c>
      <c r="I129" s="134">
        <v>125</v>
      </c>
      <c r="J129" s="135" t="s">
        <v>583</v>
      </c>
      <c r="K129" s="136">
        <f>H129-F129</f>
        <v>16.5</v>
      </c>
      <c r="L129" s="137">
        <f>K129/F129</f>
        <v>0.15</v>
      </c>
      <c r="M129" s="132" t="s">
        <v>547</v>
      </c>
      <c r="N129" s="138">
        <v>42552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29">
        <v>60</v>
      </c>
      <c r="B130" s="130">
        <v>42538</v>
      </c>
      <c r="C130" s="130"/>
      <c r="D130" s="131" t="s">
        <v>657</v>
      </c>
      <c r="E130" s="132" t="s">
        <v>545</v>
      </c>
      <c r="F130" s="133">
        <v>44</v>
      </c>
      <c r="G130" s="132"/>
      <c r="H130" s="132">
        <v>69.5</v>
      </c>
      <c r="I130" s="134">
        <v>69.5</v>
      </c>
      <c r="J130" s="135" t="s">
        <v>658</v>
      </c>
      <c r="K130" s="136">
        <f>H130-F130</f>
        <v>25.5</v>
      </c>
      <c r="L130" s="137">
        <f>K130/F130</f>
        <v>0.57954545454545459</v>
      </c>
      <c r="M130" s="132" t="s">
        <v>547</v>
      </c>
      <c r="N130" s="138">
        <v>42977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61</v>
      </c>
      <c r="B131" s="130">
        <v>42549</v>
      </c>
      <c r="C131" s="130"/>
      <c r="D131" s="131" t="s">
        <v>659</v>
      </c>
      <c r="E131" s="132" t="s">
        <v>545</v>
      </c>
      <c r="F131" s="133">
        <v>262.5</v>
      </c>
      <c r="G131" s="132"/>
      <c r="H131" s="132">
        <v>340</v>
      </c>
      <c r="I131" s="134">
        <v>333</v>
      </c>
      <c r="J131" s="135" t="s">
        <v>660</v>
      </c>
      <c r="K131" s="136">
        <v>77.5</v>
      </c>
      <c r="L131" s="137">
        <v>0.29523809523809502</v>
      </c>
      <c r="M131" s="132" t="s">
        <v>547</v>
      </c>
      <c r="N131" s="138">
        <v>43017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62</v>
      </c>
      <c r="B132" s="130">
        <v>42549</v>
      </c>
      <c r="C132" s="130"/>
      <c r="D132" s="131" t="s">
        <v>661</v>
      </c>
      <c r="E132" s="132" t="s">
        <v>545</v>
      </c>
      <c r="F132" s="133">
        <v>840</v>
      </c>
      <c r="G132" s="132"/>
      <c r="H132" s="132">
        <v>1230</v>
      </c>
      <c r="I132" s="134">
        <v>1230</v>
      </c>
      <c r="J132" s="135" t="s">
        <v>631</v>
      </c>
      <c r="K132" s="136">
        <v>390</v>
      </c>
      <c r="L132" s="137">
        <v>0.46428571428571402</v>
      </c>
      <c r="M132" s="132" t="s">
        <v>547</v>
      </c>
      <c r="N132" s="138">
        <v>42649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52">
        <v>63</v>
      </c>
      <c r="B133" s="153">
        <v>42556</v>
      </c>
      <c r="C133" s="153"/>
      <c r="D133" s="154" t="s">
        <v>662</v>
      </c>
      <c r="E133" s="155" t="s">
        <v>545</v>
      </c>
      <c r="F133" s="155">
        <v>395</v>
      </c>
      <c r="G133" s="156"/>
      <c r="H133" s="156">
        <f>(468.5+342.5)/2</f>
        <v>405.5</v>
      </c>
      <c r="I133" s="156">
        <v>510</v>
      </c>
      <c r="J133" s="157" t="s">
        <v>663</v>
      </c>
      <c r="K133" s="158">
        <f t="shared" ref="K133:K139" si="21">H133-F133</f>
        <v>10.5</v>
      </c>
      <c r="L133" s="159">
        <f t="shared" ref="L133:L139" si="22">K133/F133</f>
        <v>2.6582278481012658E-2</v>
      </c>
      <c r="M133" s="155" t="s">
        <v>564</v>
      </c>
      <c r="N133" s="153">
        <v>43606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39">
        <v>64</v>
      </c>
      <c r="B134" s="140">
        <v>42584</v>
      </c>
      <c r="C134" s="140"/>
      <c r="D134" s="141" t="s">
        <v>664</v>
      </c>
      <c r="E134" s="142" t="s">
        <v>556</v>
      </c>
      <c r="F134" s="143">
        <f>169.5-12.8</f>
        <v>156.69999999999999</v>
      </c>
      <c r="G134" s="143"/>
      <c r="H134" s="144">
        <v>77</v>
      </c>
      <c r="I134" s="144" t="s">
        <v>665</v>
      </c>
      <c r="J134" s="145" t="s">
        <v>666</v>
      </c>
      <c r="K134" s="146">
        <f t="shared" si="21"/>
        <v>-79.699999999999989</v>
      </c>
      <c r="L134" s="147">
        <f t="shared" si="22"/>
        <v>-0.50861518825781749</v>
      </c>
      <c r="M134" s="143" t="s">
        <v>557</v>
      </c>
      <c r="N134" s="140">
        <v>43522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39">
        <v>65</v>
      </c>
      <c r="B135" s="140">
        <v>42586</v>
      </c>
      <c r="C135" s="140"/>
      <c r="D135" s="141" t="s">
        <v>667</v>
      </c>
      <c r="E135" s="142" t="s">
        <v>545</v>
      </c>
      <c r="F135" s="143">
        <v>400</v>
      </c>
      <c r="G135" s="143"/>
      <c r="H135" s="144">
        <v>305</v>
      </c>
      <c r="I135" s="144">
        <v>475</v>
      </c>
      <c r="J135" s="145" t="s">
        <v>668</v>
      </c>
      <c r="K135" s="146">
        <f t="shared" si="21"/>
        <v>-95</v>
      </c>
      <c r="L135" s="147">
        <f t="shared" si="22"/>
        <v>-0.23749999999999999</v>
      </c>
      <c r="M135" s="143" t="s">
        <v>557</v>
      </c>
      <c r="N135" s="140">
        <v>43606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66</v>
      </c>
      <c r="B136" s="130">
        <v>42593</v>
      </c>
      <c r="C136" s="130"/>
      <c r="D136" s="131" t="s">
        <v>669</v>
      </c>
      <c r="E136" s="132" t="s">
        <v>545</v>
      </c>
      <c r="F136" s="133">
        <v>86.5</v>
      </c>
      <c r="G136" s="132"/>
      <c r="H136" s="132">
        <v>130</v>
      </c>
      <c r="I136" s="134">
        <v>130</v>
      </c>
      <c r="J136" s="135" t="s">
        <v>670</v>
      </c>
      <c r="K136" s="136">
        <f t="shared" si="21"/>
        <v>43.5</v>
      </c>
      <c r="L136" s="137">
        <f t="shared" si="22"/>
        <v>0.50289017341040465</v>
      </c>
      <c r="M136" s="132" t="s">
        <v>547</v>
      </c>
      <c r="N136" s="138">
        <v>43091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39">
        <v>67</v>
      </c>
      <c r="B137" s="140">
        <v>42600</v>
      </c>
      <c r="C137" s="140"/>
      <c r="D137" s="141" t="s">
        <v>119</v>
      </c>
      <c r="E137" s="142" t="s">
        <v>545</v>
      </c>
      <c r="F137" s="143">
        <v>133.5</v>
      </c>
      <c r="G137" s="143"/>
      <c r="H137" s="144">
        <v>126.5</v>
      </c>
      <c r="I137" s="144">
        <v>178</v>
      </c>
      <c r="J137" s="145" t="s">
        <v>671</v>
      </c>
      <c r="K137" s="146">
        <f t="shared" si="21"/>
        <v>-7</v>
      </c>
      <c r="L137" s="147">
        <f t="shared" si="22"/>
        <v>-5.2434456928838954E-2</v>
      </c>
      <c r="M137" s="143" t="s">
        <v>557</v>
      </c>
      <c r="N137" s="140">
        <v>42615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68</v>
      </c>
      <c r="B138" s="130">
        <v>42613</v>
      </c>
      <c r="C138" s="130"/>
      <c r="D138" s="131" t="s">
        <v>672</v>
      </c>
      <c r="E138" s="132" t="s">
        <v>545</v>
      </c>
      <c r="F138" s="133">
        <v>560</v>
      </c>
      <c r="G138" s="132"/>
      <c r="H138" s="132">
        <v>725</v>
      </c>
      <c r="I138" s="134">
        <v>725</v>
      </c>
      <c r="J138" s="135" t="s">
        <v>577</v>
      </c>
      <c r="K138" s="136">
        <f t="shared" si="21"/>
        <v>165</v>
      </c>
      <c r="L138" s="137">
        <f t="shared" si="22"/>
        <v>0.29464285714285715</v>
      </c>
      <c r="M138" s="132" t="s">
        <v>547</v>
      </c>
      <c r="N138" s="138">
        <v>42456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69</v>
      </c>
      <c r="B139" s="130">
        <v>42614</v>
      </c>
      <c r="C139" s="130"/>
      <c r="D139" s="131" t="s">
        <v>673</v>
      </c>
      <c r="E139" s="132" t="s">
        <v>545</v>
      </c>
      <c r="F139" s="133">
        <v>160.5</v>
      </c>
      <c r="G139" s="132"/>
      <c r="H139" s="132">
        <v>210</v>
      </c>
      <c r="I139" s="134">
        <v>210</v>
      </c>
      <c r="J139" s="135" t="s">
        <v>577</v>
      </c>
      <c r="K139" s="136">
        <f t="shared" si="21"/>
        <v>49.5</v>
      </c>
      <c r="L139" s="137">
        <f t="shared" si="22"/>
        <v>0.30841121495327101</v>
      </c>
      <c r="M139" s="132" t="s">
        <v>547</v>
      </c>
      <c r="N139" s="138">
        <v>42871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29">
        <v>70</v>
      </c>
      <c r="B140" s="130">
        <v>42646</v>
      </c>
      <c r="C140" s="130"/>
      <c r="D140" s="131" t="s">
        <v>396</v>
      </c>
      <c r="E140" s="132" t="s">
        <v>545</v>
      </c>
      <c r="F140" s="133">
        <v>430</v>
      </c>
      <c r="G140" s="132"/>
      <c r="H140" s="132">
        <v>596</v>
      </c>
      <c r="I140" s="134">
        <v>575</v>
      </c>
      <c r="J140" s="135" t="s">
        <v>674</v>
      </c>
      <c r="K140" s="136">
        <v>166</v>
      </c>
      <c r="L140" s="137">
        <v>0.38604651162790699</v>
      </c>
      <c r="M140" s="132" t="s">
        <v>547</v>
      </c>
      <c r="N140" s="138">
        <v>42769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71</v>
      </c>
      <c r="B141" s="130">
        <v>42657</v>
      </c>
      <c r="C141" s="130"/>
      <c r="D141" s="131" t="s">
        <v>675</v>
      </c>
      <c r="E141" s="132" t="s">
        <v>545</v>
      </c>
      <c r="F141" s="133">
        <v>280</v>
      </c>
      <c r="G141" s="132"/>
      <c r="H141" s="132">
        <v>345</v>
      </c>
      <c r="I141" s="134">
        <v>345</v>
      </c>
      <c r="J141" s="135" t="s">
        <v>577</v>
      </c>
      <c r="K141" s="136">
        <f t="shared" ref="K141:K146" si="23">H141-F141</f>
        <v>65</v>
      </c>
      <c r="L141" s="137">
        <f>K141/F141</f>
        <v>0.23214285714285715</v>
      </c>
      <c r="M141" s="132" t="s">
        <v>547</v>
      </c>
      <c r="N141" s="138">
        <v>42814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72</v>
      </c>
      <c r="B142" s="130">
        <v>42657</v>
      </c>
      <c r="C142" s="130"/>
      <c r="D142" s="131" t="s">
        <v>676</v>
      </c>
      <c r="E142" s="132" t="s">
        <v>545</v>
      </c>
      <c r="F142" s="133">
        <v>245</v>
      </c>
      <c r="G142" s="132"/>
      <c r="H142" s="132">
        <v>325.5</v>
      </c>
      <c r="I142" s="134">
        <v>330</v>
      </c>
      <c r="J142" s="135" t="s">
        <v>677</v>
      </c>
      <c r="K142" s="136">
        <f t="shared" si="23"/>
        <v>80.5</v>
      </c>
      <c r="L142" s="137">
        <f>K142/F142</f>
        <v>0.32857142857142857</v>
      </c>
      <c r="M142" s="132" t="s">
        <v>547</v>
      </c>
      <c r="N142" s="138">
        <v>42769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73</v>
      </c>
      <c r="B143" s="130">
        <v>42660</v>
      </c>
      <c r="C143" s="130"/>
      <c r="D143" s="131" t="s">
        <v>678</v>
      </c>
      <c r="E143" s="132" t="s">
        <v>545</v>
      </c>
      <c r="F143" s="133">
        <v>125</v>
      </c>
      <c r="G143" s="132"/>
      <c r="H143" s="132">
        <v>160</v>
      </c>
      <c r="I143" s="134">
        <v>160</v>
      </c>
      <c r="J143" s="135" t="s">
        <v>631</v>
      </c>
      <c r="K143" s="136">
        <f t="shared" si="23"/>
        <v>35</v>
      </c>
      <c r="L143" s="137">
        <v>0.28000000000000003</v>
      </c>
      <c r="M143" s="132" t="s">
        <v>547</v>
      </c>
      <c r="N143" s="138">
        <v>42803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74</v>
      </c>
      <c r="B144" s="130">
        <v>42660</v>
      </c>
      <c r="C144" s="130"/>
      <c r="D144" s="131" t="s">
        <v>679</v>
      </c>
      <c r="E144" s="132" t="s">
        <v>545</v>
      </c>
      <c r="F144" s="133">
        <v>114</v>
      </c>
      <c r="G144" s="132"/>
      <c r="H144" s="132">
        <v>145</v>
      </c>
      <c r="I144" s="134">
        <v>145</v>
      </c>
      <c r="J144" s="135" t="s">
        <v>631</v>
      </c>
      <c r="K144" s="136">
        <f t="shared" si="23"/>
        <v>31</v>
      </c>
      <c r="L144" s="137">
        <f>K144/F144</f>
        <v>0.27192982456140352</v>
      </c>
      <c r="M144" s="132" t="s">
        <v>547</v>
      </c>
      <c r="N144" s="138">
        <v>42859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75</v>
      </c>
      <c r="B145" s="130">
        <v>42660</v>
      </c>
      <c r="C145" s="130"/>
      <c r="D145" s="131" t="s">
        <v>680</v>
      </c>
      <c r="E145" s="132" t="s">
        <v>545</v>
      </c>
      <c r="F145" s="133">
        <v>212</v>
      </c>
      <c r="G145" s="132"/>
      <c r="H145" s="132">
        <v>280</v>
      </c>
      <c r="I145" s="134">
        <v>276</v>
      </c>
      <c r="J145" s="135" t="s">
        <v>681</v>
      </c>
      <c r="K145" s="136">
        <f t="shared" si="23"/>
        <v>68</v>
      </c>
      <c r="L145" s="137">
        <f>K145/F145</f>
        <v>0.32075471698113206</v>
      </c>
      <c r="M145" s="132" t="s">
        <v>547</v>
      </c>
      <c r="N145" s="138">
        <v>42858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76</v>
      </c>
      <c r="B146" s="130">
        <v>42678</v>
      </c>
      <c r="C146" s="130"/>
      <c r="D146" s="131" t="s">
        <v>439</v>
      </c>
      <c r="E146" s="132" t="s">
        <v>545</v>
      </c>
      <c r="F146" s="133">
        <v>155</v>
      </c>
      <c r="G146" s="132"/>
      <c r="H146" s="132">
        <v>210</v>
      </c>
      <c r="I146" s="134">
        <v>210</v>
      </c>
      <c r="J146" s="135" t="s">
        <v>682</v>
      </c>
      <c r="K146" s="136">
        <f t="shared" si="23"/>
        <v>55</v>
      </c>
      <c r="L146" s="137">
        <f>K146/F146</f>
        <v>0.35483870967741937</v>
      </c>
      <c r="M146" s="132" t="s">
        <v>547</v>
      </c>
      <c r="N146" s="138">
        <v>42944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39">
        <v>77</v>
      </c>
      <c r="B147" s="140">
        <v>42710</v>
      </c>
      <c r="C147" s="140"/>
      <c r="D147" s="141" t="s">
        <v>683</v>
      </c>
      <c r="E147" s="142" t="s">
        <v>545</v>
      </c>
      <c r="F147" s="143">
        <v>150.5</v>
      </c>
      <c r="G147" s="143"/>
      <c r="H147" s="144">
        <v>72.5</v>
      </c>
      <c r="I147" s="144">
        <v>174</v>
      </c>
      <c r="J147" s="145" t="s">
        <v>684</v>
      </c>
      <c r="K147" s="146">
        <v>-78</v>
      </c>
      <c r="L147" s="147">
        <v>-0.51827242524916906</v>
      </c>
      <c r="M147" s="143" t="s">
        <v>557</v>
      </c>
      <c r="N147" s="140">
        <v>43333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78</v>
      </c>
      <c r="B148" s="130">
        <v>42712</v>
      </c>
      <c r="C148" s="130"/>
      <c r="D148" s="131" t="s">
        <v>685</v>
      </c>
      <c r="E148" s="132" t="s">
        <v>545</v>
      </c>
      <c r="F148" s="133">
        <v>380</v>
      </c>
      <c r="G148" s="132"/>
      <c r="H148" s="132">
        <v>478</v>
      </c>
      <c r="I148" s="134">
        <v>468</v>
      </c>
      <c r="J148" s="135" t="s">
        <v>631</v>
      </c>
      <c r="K148" s="136">
        <f>H148-F148</f>
        <v>98</v>
      </c>
      <c r="L148" s="137">
        <f>K148/F148</f>
        <v>0.25789473684210529</v>
      </c>
      <c r="M148" s="132" t="s">
        <v>547</v>
      </c>
      <c r="N148" s="138">
        <v>43025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79</v>
      </c>
      <c r="B149" s="130">
        <v>42734</v>
      </c>
      <c r="C149" s="130"/>
      <c r="D149" s="131" t="s">
        <v>118</v>
      </c>
      <c r="E149" s="132" t="s">
        <v>545</v>
      </c>
      <c r="F149" s="133">
        <v>305</v>
      </c>
      <c r="G149" s="132"/>
      <c r="H149" s="132">
        <v>375</v>
      </c>
      <c r="I149" s="134">
        <v>375</v>
      </c>
      <c r="J149" s="135" t="s">
        <v>631</v>
      </c>
      <c r="K149" s="136">
        <f>H149-F149</f>
        <v>70</v>
      </c>
      <c r="L149" s="137">
        <f>K149/F149</f>
        <v>0.22950819672131148</v>
      </c>
      <c r="M149" s="132" t="s">
        <v>547</v>
      </c>
      <c r="N149" s="138">
        <v>42768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29">
        <v>80</v>
      </c>
      <c r="B150" s="130">
        <v>42739</v>
      </c>
      <c r="C150" s="130"/>
      <c r="D150" s="131" t="s">
        <v>102</v>
      </c>
      <c r="E150" s="132" t="s">
        <v>545</v>
      </c>
      <c r="F150" s="133">
        <v>99.5</v>
      </c>
      <c r="G150" s="132"/>
      <c r="H150" s="132">
        <v>158</v>
      </c>
      <c r="I150" s="134">
        <v>158</v>
      </c>
      <c r="J150" s="135" t="s">
        <v>631</v>
      </c>
      <c r="K150" s="136">
        <f>H150-F150</f>
        <v>58.5</v>
      </c>
      <c r="L150" s="137">
        <f>K150/F150</f>
        <v>0.5879396984924623</v>
      </c>
      <c r="M150" s="132" t="s">
        <v>547</v>
      </c>
      <c r="N150" s="138">
        <v>42898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81</v>
      </c>
      <c r="B151" s="130">
        <v>42739</v>
      </c>
      <c r="C151" s="130"/>
      <c r="D151" s="131" t="s">
        <v>102</v>
      </c>
      <c r="E151" s="132" t="s">
        <v>545</v>
      </c>
      <c r="F151" s="133">
        <v>99.5</v>
      </c>
      <c r="G151" s="132"/>
      <c r="H151" s="132">
        <v>158</v>
      </c>
      <c r="I151" s="134">
        <v>158</v>
      </c>
      <c r="J151" s="135" t="s">
        <v>631</v>
      </c>
      <c r="K151" s="136">
        <v>58.5</v>
      </c>
      <c r="L151" s="137">
        <v>0.58793969849246197</v>
      </c>
      <c r="M151" s="132" t="s">
        <v>547</v>
      </c>
      <c r="N151" s="138">
        <v>42898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82</v>
      </c>
      <c r="B152" s="130">
        <v>42786</v>
      </c>
      <c r="C152" s="130"/>
      <c r="D152" s="131" t="s">
        <v>205</v>
      </c>
      <c r="E152" s="132" t="s">
        <v>545</v>
      </c>
      <c r="F152" s="133">
        <v>140.5</v>
      </c>
      <c r="G152" s="132"/>
      <c r="H152" s="132">
        <v>220</v>
      </c>
      <c r="I152" s="134">
        <v>220</v>
      </c>
      <c r="J152" s="135" t="s">
        <v>631</v>
      </c>
      <c r="K152" s="136">
        <f>H152-F152</f>
        <v>79.5</v>
      </c>
      <c r="L152" s="137">
        <f>K152/F152</f>
        <v>0.5658362989323843</v>
      </c>
      <c r="M152" s="132" t="s">
        <v>547</v>
      </c>
      <c r="N152" s="138">
        <v>42864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83</v>
      </c>
      <c r="B153" s="130">
        <v>42786</v>
      </c>
      <c r="C153" s="130"/>
      <c r="D153" s="131" t="s">
        <v>686</v>
      </c>
      <c r="E153" s="132" t="s">
        <v>545</v>
      </c>
      <c r="F153" s="133">
        <v>202.5</v>
      </c>
      <c r="G153" s="132"/>
      <c r="H153" s="132">
        <v>234</v>
      </c>
      <c r="I153" s="134">
        <v>234</v>
      </c>
      <c r="J153" s="135" t="s">
        <v>631</v>
      </c>
      <c r="K153" s="136">
        <v>31.5</v>
      </c>
      <c r="L153" s="137">
        <v>0.155555555555556</v>
      </c>
      <c r="M153" s="132" t="s">
        <v>547</v>
      </c>
      <c r="N153" s="138">
        <v>42836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84</v>
      </c>
      <c r="B154" s="130">
        <v>42818</v>
      </c>
      <c r="C154" s="130"/>
      <c r="D154" s="131" t="s">
        <v>687</v>
      </c>
      <c r="E154" s="132" t="s">
        <v>545</v>
      </c>
      <c r="F154" s="133">
        <v>300.5</v>
      </c>
      <c r="G154" s="132"/>
      <c r="H154" s="132">
        <v>417.5</v>
      </c>
      <c r="I154" s="134">
        <v>420</v>
      </c>
      <c r="J154" s="135" t="s">
        <v>688</v>
      </c>
      <c r="K154" s="136">
        <f>H154-F154</f>
        <v>117</v>
      </c>
      <c r="L154" s="137">
        <f>K154/F154</f>
        <v>0.38935108153078202</v>
      </c>
      <c r="M154" s="132" t="s">
        <v>547</v>
      </c>
      <c r="N154" s="138">
        <v>43070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29">
        <v>85</v>
      </c>
      <c r="B155" s="130">
        <v>42818</v>
      </c>
      <c r="C155" s="130"/>
      <c r="D155" s="131" t="s">
        <v>661</v>
      </c>
      <c r="E155" s="132" t="s">
        <v>545</v>
      </c>
      <c r="F155" s="133">
        <v>850</v>
      </c>
      <c r="G155" s="132"/>
      <c r="H155" s="132">
        <v>1042.5</v>
      </c>
      <c r="I155" s="134">
        <v>1023</v>
      </c>
      <c r="J155" s="135" t="s">
        <v>689</v>
      </c>
      <c r="K155" s="136">
        <v>192.5</v>
      </c>
      <c r="L155" s="137">
        <v>0.22647058823529401</v>
      </c>
      <c r="M155" s="132" t="s">
        <v>547</v>
      </c>
      <c r="N155" s="138">
        <v>42830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29">
        <v>86</v>
      </c>
      <c r="B156" s="130">
        <v>42830</v>
      </c>
      <c r="C156" s="130"/>
      <c r="D156" s="131" t="s">
        <v>465</v>
      </c>
      <c r="E156" s="132" t="s">
        <v>545</v>
      </c>
      <c r="F156" s="133">
        <v>785</v>
      </c>
      <c r="G156" s="132"/>
      <c r="H156" s="132">
        <v>930</v>
      </c>
      <c r="I156" s="134">
        <v>920</v>
      </c>
      <c r="J156" s="135" t="s">
        <v>690</v>
      </c>
      <c r="K156" s="136">
        <f>H156-F156</f>
        <v>145</v>
      </c>
      <c r="L156" s="137">
        <f>K156/F156</f>
        <v>0.18471337579617833</v>
      </c>
      <c r="M156" s="132" t="s">
        <v>547</v>
      </c>
      <c r="N156" s="138">
        <v>42976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39">
        <v>87</v>
      </c>
      <c r="B157" s="140">
        <v>42831</v>
      </c>
      <c r="C157" s="140"/>
      <c r="D157" s="141" t="s">
        <v>691</v>
      </c>
      <c r="E157" s="142" t="s">
        <v>545</v>
      </c>
      <c r="F157" s="143">
        <v>40</v>
      </c>
      <c r="G157" s="143"/>
      <c r="H157" s="144">
        <v>13.1</v>
      </c>
      <c r="I157" s="144">
        <v>60</v>
      </c>
      <c r="J157" s="145" t="s">
        <v>692</v>
      </c>
      <c r="K157" s="146">
        <v>-26.9</v>
      </c>
      <c r="L157" s="147">
        <v>-0.67249999999999999</v>
      </c>
      <c r="M157" s="143" t="s">
        <v>557</v>
      </c>
      <c r="N157" s="140">
        <v>43138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29">
        <v>88</v>
      </c>
      <c r="B158" s="130">
        <v>42837</v>
      </c>
      <c r="C158" s="130"/>
      <c r="D158" s="131" t="s">
        <v>100</v>
      </c>
      <c r="E158" s="132" t="s">
        <v>545</v>
      </c>
      <c r="F158" s="133">
        <v>289.5</v>
      </c>
      <c r="G158" s="132"/>
      <c r="H158" s="132">
        <v>354</v>
      </c>
      <c r="I158" s="134">
        <v>360</v>
      </c>
      <c r="J158" s="135" t="s">
        <v>693</v>
      </c>
      <c r="K158" s="136">
        <f t="shared" ref="K158:K166" si="24">H158-F158</f>
        <v>64.5</v>
      </c>
      <c r="L158" s="137">
        <f t="shared" ref="L158:L166" si="25">K158/F158</f>
        <v>0.22279792746113988</v>
      </c>
      <c r="M158" s="132" t="s">
        <v>547</v>
      </c>
      <c r="N158" s="138">
        <v>43040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89</v>
      </c>
      <c r="B159" s="130">
        <v>42845</v>
      </c>
      <c r="C159" s="130"/>
      <c r="D159" s="131" t="s">
        <v>413</v>
      </c>
      <c r="E159" s="132" t="s">
        <v>545</v>
      </c>
      <c r="F159" s="133">
        <v>700</v>
      </c>
      <c r="G159" s="132"/>
      <c r="H159" s="132">
        <v>840</v>
      </c>
      <c r="I159" s="134">
        <v>840</v>
      </c>
      <c r="J159" s="135" t="s">
        <v>694</v>
      </c>
      <c r="K159" s="136">
        <f t="shared" si="24"/>
        <v>140</v>
      </c>
      <c r="L159" s="137">
        <f t="shared" si="25"/>
        <v>0.2</v>
      </c>
      <c r="M159" s="132" t="s">
        <v>547</v>
      </c>
      <c r="N159" s="138">
        <v>42893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90</v>
      </c>
      <c r="B160" s="130">
        <v>42887</v>
      </c>
      <c r="C160" s="130"/>
      <c r="D160" s="131" t="s">
        <v>695</v>
      </c>
      <c r="E160" s="132" t="s">
        <v>545</v>
      </c>
      <c r="F160" s="133">
        <v>130</v>
      </c>
      <c r="G160" s="132"/>
      <c r="H160" s="132">
        <v>144.25</v>
      </c>
      <c r="I160" s="134">
        <v>170</v>
      </c>
      <c r="J160" s="135" t="s">
        <v>696</v>
      </c>
      <c r="K160" s="136">
        <f t="shared" si="24"/>
        <v>14.25</v>
      </c>
      <c r="L160" s="137">
        <f t="shared" si="25"/>
        <v>0.10961538461538461</v>
      </c>
      <c r="M160" s="132" t="s">
        <v>547</v>
      </c>
      <c r="N160" s="138">
        <v>43675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29">
        <v>91</v>
      </c>
      <c r="B161" s="130">
        <v>42901</v>
      </c>
      <c r="C161" s="130"/>
      <c r="D161" s="131" t="s">
        <v>697</v>
      </c>
      <c r="E161" s="132" t="s">
        <v>545</v>
      </c>
      <c r="F161" s="133">
        <v>214.5</v>
      </c>
      <c r="G161" s="132"/>
      <c r="H161" s="132">
        <v>262</v>
      </c>
      <c r="I161" s="134">
        <v>262</v>
      </c>
      <c r="J161" s="135" t="s">
        <v>566</v>
      </c>
      <c r="K161" s="136">
        <f t="shared" si="24"/>
        <v>47.5</v>
      </c>
      <c r="L161" s="137">
        <f t="shared" si="25"/>
        <v>0.22144522144522144</v>
      </c>
      <c r="M161" s="132" t="s">
        <v>547</v>
      </c>
      <c r="N161" s="138">
        <v>42977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60">
        <v>92</v>
      </c>
      <c r="B162" s="161">
        <v>42933</v>
      </c>
      <c r="C162" s="161"/>
      <c r="D162" s="162" t="s">
        <v>698</v>
      </c>
      <c r="E162" s="163" t="s">
        <v>545</v>
      </c>
      <c r="F162" s="164">
        <v>370</v>
      </c>
      <c r="G162" s="163"/>
      <c r="H162" s="163">
        <v>447.5</v>
      </c>
      <c r="I162" s="165">
        <v>450</v>
      </c>
      <c r="J162" s="166" t="s">
        <v>631</v>
      </c>
      <c r="K162" s="136">
        <f t="shared" si="24"/>
        <v>77.5</v>
      </c>
      <c r="L162" s="167">
        <f t="shared" si="25"/>
        <v>0.20945945945945946</v>
      </c>
      <c r="M162" s="163" t="s">
        <v>547</v>
      </c>
      <c r="N162" s="168">
        <v>43035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60">
        <v>93</v>
      </c>
      <c r="B163" s="161">
        <v>42943</v>
      </c>
      <c r="C163" s="161"/>
      <c r="D163" s="162" t="s">
        <v>203</v>
      </c>
      <c r="E163" s="163" t="s">
        <v>545</v>
      </c>
      <c r="F163" s="164">
        <v>657.5</v>
      </c>
      <c r="G163" s="163"/>
      <c r="H163" s="163">
        <v>825</v>
      </c>
      <c r="I163" s="165">
        <v>820</v>
      </c>
      <c r="J163" s="166" t="s">
        <v>631</v>
      </c>
      <c r="K163" s="136">
        <f t="shared" si="24"/>
        <v>167.5</v>
      </c>
      <c r="L163" s="167">
        <f t="shared" si="25"/>
        <v>0.25475285171102663</v>
      </c>
      <c r="M163" s="163" t="s">
        <v>547</v>
      </c>
      <c r="N163" s="168">
        <v>43090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29">
        <v>94</v>
      </c>
      <c r="B164" s="130">
        <v>42964</v>
      </c>
      <c r="C164" s="130"/>
      <c r="D164" s="131" t="s">
        <v>374</v>
      </c>
      <c r="E164" s="132" t="s">
        <v>545</v>
      </c>
      <c r="F164" s="133">
        <v>605</v>
      </c>
      <c r="G164" s="132"/>
      <c r="H164" s="132">
        <v>750</v>
      </c>
      <c r="I164" s="134">
        <v>750</v>
      </c>
      <c r="J164" s="135" t="s">
        <v>690</v>
      </c>
      <c r="K164" s="136">
        <f t="shared" si="24"/>
        <v>145</v>
      </c>
      <c r="L164" s="137">
        <f t="shared" si="25"/>
        <v>0.23966942148760331</v>
      </c>
      <c r="M164" s="132" t="s">
        <v>547</v>
      </c>
      <c r="N164" s="138">
        <v>43027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39">
        <v>95</v>
      </c>
      <c r="B165" s="140">
        <v>42979</v>
      </c>
      <c r="C165" s="140"/>
      <c r="D165" s="148" t="s">
        <v>699</v>
      </c>
      <c r="E165" s="143" t="s">
        <v>545</v>
      </c>
      <c r="F165" s="143">
        <v>255</v>
      </c>
      <c r="G165" s="144"/>
      <c r="H165" s="144">
        <v>217.25</v>
      </c>
      <c r="I165" s="144">
        <v>320</v>
      </c>
      <c r="J165" s="145" t="s">
        <v>700</v>
      </c>
      <c r="K165" s="146">
        <f t="shared" si="24"/>
        <v>-37.75</v>
      </c>
      <c r="L165" s="149">
        <f t="shared" si="25"/>
        <v>-0.14803921568627451</v>
      </c>
      <c r="M165" s="143" t="s">
        <v>557</v>
      </c>
      <c r="N165" s="140">
        <v>43661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29">
        <v>96</v>
      </c>
      <c r="B166" s="130">
        <v>42997</v>
      </c>
      <c r="C166" s="130"/>
      <c r="D166" s="131" t="s">
        <v>701</v>
      </c>
      <c r="E166" s="132" t="s">
        <v>545</v>
      </c>
      <c r="F166" s="133">
        <v>215</v>
      </c>
      <c r="G166" s="132"/>
      <c r="H166" s="132">
        <v>258</v>
      </c>
      <c r="I166" s="134">
        <v>258</v>
      </c>
      <c r="J166" s="135" t="s">
        <v>631</v>
      </c>
      <c r="K166" s="136">
        <f t="shared" si="24"/>
        <v>43</v>
      </c>
      <c r="L166" s="137">
        <f t="shared" si="25"/>
        <v>0.2</v>
      </c>
      <c r="M166" s="132" t="s">
        <v>547</v>
      </c>
      <c r="N166" s="138">
        <v>43040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29">
        <v>97</v>
      </c>
      <c r="B167" s="130">
        <v>42997</v>
      </c>
      <c r="C167" s="130"/>
      <c r="D167" s="131" t="s">
        <v>701</v>
      </c>
      <c r="E167" s="132" t="s">
        <v>545</v>
      </c>
      <c r="F167" s="133">
        <v>215</v>
      </c>
      <c r="G167" s="132"/>
      <c r="H167" s="132">
        <v>258</v>
      </c>
      <c r="I167" s="134">
        <v>258</v>
      </c>
      <c r="J167" s="166" t="s">
        <v>631</v>
      </c>
      <c r="K167" s="136">
        <v>43</v>
      </c>
      <c r="L167" s="137">
        <v>0.2</v>
      </c>
      <c r="M167" s="132" t="s">
        <v>547</v>
      </c>
      <c r="N167" s="138">
        <v>43040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60">
        <v>98</v>
      </c>
      <c r="B168" s="161">
        <v>42998</v>
      </c>
      <c r="C168" s="161"/>
      <c r="D168" s="162" t="s">
        <v>702</v>
      </c>
      <c r="E168" s="163" t="s">
        <v>545</v>
      </c>
      <c r="F168" s="133">
        <v>75</v>
      </c>
      <c r="G168" s="163"/>
      <c r="H168" s="163">
        <v>90</v>
      </c>
      <c r="I168" s="165">
        <v>90</v>
      </c>
      <c r="J168" s="135" t="s">
        <v>703</v>
      </c>
      <c r="K168" s="136">
        <f t="shared" ref="K168:K173" si="26">H168-F168</f>
        <v>15</v>
      </c>
      <c r="L168" s="137">
        <f t="shared" ref="L168:L173" si="27">K168/F168</f>
        <v>0.2</v>
      </c>
      <c r="M168" s="132" t="s">
        <v>547</v>
      </c>
      <c r="N168" s="138">
        <v>43019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60">
        <v>99</v>
      </c>
      <c r="B169" s="161">
        <v>43011</v>
      </c>
      <c r="C169" s="161"/>
      <c r="D169" s="162" t="s">
        <v>704</v>
      </c>
      <c r="E169" s="163" t="s">
        <v>545</v>
      </c>
      <c r="F169" s="164">
        <v>315</v>
      </c>
      <c r="G169" s="163"/>
      <c r="H169" s="163">
        <v>392</v>
      </c>
      <c r="I169" s="165">
        <v>384</v>
      </c>
      <c r="J169" s="166" t="s">
        <v>705</v>
      </c>
      <c r="K169" s="136">
        <f t="shared" si="26"/>
        <v>77</v>
      </c>
      <c r="L169" s="167">
        <f t="shared" si="27"/>
        <v>0.24444444444444444</v>
      </c>
      <c r="M169" s="163" t="s">
        <v>547</v>
      </c>
      <c r="N169" s="168">
        <v>43017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60">
        <v>100</v>
      </c>
      <c r="B170" s="161">
        <v>43013</v>
      </c>
      <c r="C170" s="161"/>
      <c r="D170" s="162" t="s">
        <v>443</v>
      </c>
      <c r="E170" s="163" t="s">
        <v>545</v>
      </c>
      <c r="F170" s="164">
        <v>145</v>
      </c>
      <c r="G170" s="163"/>
      <c r="H170" s="163">
        <v>179</v>
      </c>
      <c r="I170" s="165">
        <v>180</v>
      </c>
      <c r="J170" s="166" t="s">
        <v>706</v>
      </c>
      <c r="K170" s="136">
        <f t="shared" si="26"/>
        <v>34</v>
      </c>
      <c r="L170" s="167">
        <f t="shared" si="27"/>
        <v>0.23448275862068965</v>
      </c>
      <c r="M170" s="163" t="s">
        <v>547</v>
      </c>
      <c r="N170" s="168">
        <v>43025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60">
        <v>101</v>
      </c>
      <c r="B171" s="161">
        <v>43014</v>
      </c>
      <c r="C171" s="161"/>
      <c r="D171" s="162" t="s">
        <v>349</v>
      </c>
      <c r="E171" s="163" t="s">
        <v>545</v>
      </c>
      <c r="F171" s="164">
        <v>256</v>
      </c>
      <c r="G171" s="163"/>
      <c r="H171" s="163">
        <v>323</v>
      </c>
      <c r="I171" s="165">
        <v>320</v>
      </c>
      <c r="J171" s="166" t="s">
        <v>631</v>
      </c>
      <c r="K171" s="136">
        <f t="shared" si="26"/>
        <v>67</v>
      </c>
      <c r="L171" s="167">
        <f t="shared" si="27"/>
        <v>0.26171875</v>
      </c>
      <c r="M171" s="163" t="s">
        <v>547</v>
      </c>
      <c r="N171" s="168">
        <v>43067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60">
        <v>102</v>
      </c>
      <c r="B172" s="161">
        <v>43017</v>
      </c>
      <c r="C172" s="161"/>
      <c r="D172" s="162" t="s">
        <v>363</v>
      </c>
      <c r="E172" s="163" t="s">
        <v>545</v>
      </c>
      <c r="F172" s="164">
        <v>137.5</v>
      </c>
      <c r="G172" s="163"/>
      <c r="H172" s="163">
        <v>184</v>
      </c>
      <c r="I172" s="165">
        <v>183</v>
      </c>
      <c r="J172" s="166" t="s">
        <v>707</v>
      </c>
      <c r="K172" s="136">
        <f t="shared" si="26"/>
        <v>46.5</v>
      </c>
      <c r="L172" s="167">
        <f t="shared" si="27"/>
        <v>0.33818181818181819</v>
      </c>
      <c r="M172" s="163" t="s">
        <v>547</v>
      </c>
      <c r="N172" s="168">
        <v>43108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60">
        <v>103</v>
      </c>
      <c r="B173" s="161">
        <v>43018</v>
      </c>
      <c r="C173" s="161"/>
      <c r="D173" s="162" t="s">
        <v>708</v>
      </c>
      <c r="E173" s="163" t="s">
        <v>545</v>
      </c>
      <c r="F173" s="164">
        <v>125.5</v>
      </c>
      <c r="G173" s="163"/>
      <c r="H173" s="163">
        <v>158</v>
      </c>
      <c r="I173" s="165">
        <v>155</v>
      </c>
      <c r="J173" s="166" t="s">
        <v>709</v>
      </c>
      <c r="K173" s="136">
        <f t="shared" si="26"/>
        <v>32.5</v>
      </c>
      <c r="L173" s="167">
        <f t="shared" si="27"/>
        <v>0.25896414342629481</v>
      </c>
      <c r="M173" s="163" t="s">
        <v>547</v>
      </c>
      <c r="N173" s="168">
        <v>43067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60">
        <v>104</v>
      </c>
      <c r="B174" s="161">
        <v>43018</v>
      </c>
      <c r="C174" s="161"/>
      <c r="D174" s="162" t="s">
        <v>710</v>
      </c>
      <c r="E174" s="163" t="s">
        <v>545</v>
      </c>
      <c r="F174" s="164">
        <v>895</v>
      </c>
      <c r="G174" s="163"/>
      <c r="H174" s="163">
        <v>1122.5</v>
      </c>
      <c r="I174" s="165">
        <v>1078</v>
      </c>
      <c r="J174" s="166" t="s">
        <v>711</v>
      </c>
      <c r="K174" s="136">
        <v>227.5</v>
      </c>
      <c r="L174" s="167">
        <v>0.25418994413407803</v>
      </c>
      <c r="M174" s="163" t="s">
        <v>547</v>
      </c>
      <c r="N174" s="168">
        <v>43117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60">
        <v>105</v>
      </c>
      <c r="B175" s="161">
        <v>43020</v>
      </c>
      <c r="C175" s="161"/>
      <c r="D175" s="162" t="s">
        <v>358</v>
      </c>
      <c r="E175" s="163" t="s">
        <v>545</v>
      </c>
      <c r="F175" s="164">
        <v>525</v>
      </c>
      <c r="G175" s="163"/>
      <c r="H175" s="163">
        <v>629</v>
      </c>
      <c r="I175" s="165">
        <v>629</v>
      </c>
      <c r="J175" s="166" t="s">
        <v>631</v>
      </c>
      <c r="K175" s="136">
        <v>104</v>
      </c>
      <c r="L175" s="167">
        <v>0.19809523809523799</v>
      </c>
      <c r="M175" s="163" t="s">
        <v>547</v>
      </c>
      <c r="N175" s="168">
        <v>43119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60">
        <v>106</v>
      </c>
      <c r="B176" s="161">
        <v>43046</v>
      </c>
      <c r="C176" s="161"/>
      <c r="D176" s="162" t="s">
        <v>391</v>
      </c>
      <c r="E176" s="163" t="s">
        <v>545</v>
      </c>
      <c r="F176" s="164">
        <v>740</v>
      </c>
      <c r="G176" s="163"/>
      <c r="H176" s="163">
        <v>892.5</v>
      </c>
      <c r="I176" s="165">
        <v>900</v>
      </c>
      <c r="J176" s="166" t="s">
        <v>712</v>
      </c>
      <c r="K176" s="136">
        <f>H176-F176</f>
        <v>152.5</v>
      </c>
      <c r="L176" s="167">
        <f>K176/F176</f>
        <v>0.20608108108108109</v>
      </c>
      <c r="M176" s="163" t="s">
        <v>547</v>
      </c>
      <c r="N176" s="168">
        <v>43052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29">
        <v>107</v>
      </c>
      <c r="B177" s="130">
        <v>43073</v>
      </c>
      <c r="C177" s="130"/>
      <c r="D177" s="131" t="s">
        <v>713</v>
      </c>
      <c r="E177" s="132" t="s">
        <v>545</v>
      </c>
      <c r="F177" s="133">
        <v>118.5</v>
      </c>
      <c r="G177" s="132"/>
      <c r="H177" s="132">
        <v>143.5</v>
      </c>
      <c r="I177" s="134">
        <v>145</v>
      </c>
      <c r="J177" s="135" t="s">
        <v>714</v>
      </c>
      <c r="K177" s="136">
        <f>H177-F177</f>
        <v>25</v>
      </c>
      <c r="L177" s="137">
        <f>K177/F177</f>
        <v>0.2109704641350211</v>
      </c>
      <c r="M177" s="132" t="s">
        <v>547</v>
      </c>
      <c r="N177" s="138">
        <v>43097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39">
        <v>108</v>
      </c>
      <c r="B178" s="140">
        <v>43090</v>
      </c>
      <c r="C178" s="140"/>
      <c r="D178" s="141" t="s">
        <v>418</v>
      </c>
      <c r="E178" s="142" t="s">
        <v>545</v>
      </c>
      <c r="F178" s="143">
        <v>715</v>
      </c>
      <c r="G178" s="143"/>
      <c r="H178" s="144">
        <v>500</v>
      </c>
      <c r="I178" s="144">
        <v>872</v>
      </c>
      <c r="J178" s="145" t="s">
        <v>715</v>
      </c>
      <c r="K178" s="146">
        <f>H178-F178</f>
        <v>-215</v>
      </c>
      <c r="L178" s="147">
        <f>K178/F178</f>
        <v>-0.30069930069930068</v>
      </c>
      <c r="M178" s="143" t="s">
        <v>557</v>
      </c>
      <c r="N178" s="140">
        <v>43670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29">
        <v>109</v>
      </c>
      <c r="B179" s="130">
        <v>43098</v>
      </c>
      <c r="C179" s="130"/>
      <c r="D179" s="131" t="s">
        <v>704</v>
      </c>
      <c r="E179" s="132" t="s">
        <v>545</v>
      </c>
      <c r="F179" s="133">
        <v>435</v>
      </c>
      <c r="G179" s="132"/>
      <c r="H179" s="132">
        <v>542.5</v>
      </c>
      <c r="I179" s="134">
        <v>539</v>
      </c>
      <c r="J179" s="135" t="s">
        <v>631</v>
      </c>
      <c r="K179" s="136">
        <v>107.5</v>
      </c>
      <c r="L179" s="137">
        <v>0.247126436781609</v>
      </c>
      <c r="M179" s="132" t="s">
        <v>547</v>
      </c>
      <c r="N179" s="138">
        <v>43206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110</v>
      </c>
      <c r="B180" s="130">
        <v>43098</v>
      </c>
      <c r="C180" s="130"/>
      <c r="D180" s="131" t="s">
        <v>517</v>
      </c>
      <c r="E180" s="132" t="s">
        <v>545</v>
      </c>
      <c r="F180" s="133">
        <v>885</v>
      </c>
      <c r="G180" s="132"/>
      <c r="H180" s="132">
        <v>1090</v>
      </c>
      <c r="I180" s="134">
        <v>1084</v>
      </c>
      <c r="J180" s="135" t="s">
        <v>631</v>
      </c>
      <c r="K180" s="136">
        <v>205</v>
      </c>
      <c r="L180" s="137">
        <v>0.23163841807909599</v>
      </c>
      <c r="M180" s="132" t="s">
        <v>547</v>
      </c>
      <c r="N180" s="138">
        <v>43213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69">
        <v>111</v>
      </c>
      <c r="B181" s="170">
        <v>43192</v>
      </c>
      <c r="C181" s="170"/>
      <c r="D181" s="148" t="s">
        <v>716</v>
      </c>
      <c r="E181" s="143" t="s">
        <v>545</v>
      </c>
      <c r="F181" s="171">
        <v>478.5</v>
      </c>
      <c r="G181" s="143"/>
      <c r="H181" s="143">
        <v>442</v>
      </c>
      <c r="I181" s="144">
        <v>613</v>
      </c>
      <c r="J181" s="145" t="s">
        <v>717</v>
      </c>
      <c r="K181" s="146">
        <f>H181-F181</f>
        <v>-36.5</v>
      </c>
      <c r="L181" s="147">
        <f>K181/F181</f>
        <v>-7.6280041797283177E-2</v>
      </c>
      <c r="M181" s="143" t="s">
        <v>557</v>
      </c>
      <c r="N181" s="140">
        <v>43762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39">
        <v>112</v>
      </c>
      <c r="B182" s="140">
        <v>43194</v>
      </c>
      <c r="C182" s="140"/>
      <c r="D182" s="141" t="s">
        <v>718</v>
      </c>
      <c r="E182" s="142" t="s">
        <v>545</v>
      </c>
      <c r="F182" s="143">
        <f>141.5-7.3</f>
        <v>134.19999999999999</v>
      </c>
      <c r="G182" s="143"/>
      <c r="H182" s="144">
        <v>77</v>
      </c>
      <c r="I182" s="144">
        <v>180</v>
      </c>
      <c r="J182" s="145" t="s">
        <v>719</v>
      </c>
      <c r="K182" s="146">
        <f>H182-F182</f>
        <v>-57.199999999999989</v>
      </c>
      <c r="L182" s="147">
        <f>K182/F182</f>
        <v>-0.42622950819672129</v>
      </c>
      <c r="M182" s="143" t="s">
        <v>557</v>
      </c>
      <c r="N182" s="140">
        <v>43522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39">
        <v>113</v>
      </c>
      <c r="B183" s="140">
        <v>43209</v>
      </c>
      <c r="C183" s="140"/>
      <c r="D183" s="141" t="s">
        <v>720</v>
      </c>
      <c r="E183" s="142" t="s">
        <v>545</v>
      </c>
      <c r="F183" s="143">
        <v>430</v>
      </c>
      <c r="G183" s="143"/>
      <c r="H183" s="144">
        <v>220</v>
      </c>
      <c r="I183" s="144">
        <v>537</v>
      </c>
      <c r="J183" s="145" t="s">
        <v>721</v>
      </c>
      <c r="K183" s="146">
        <f>H183-F183</f>
        <v>-210</v>
      </c>
      <c r="L183" s="147">
        <f>K183/F183</f>
        <v>-0.48837209302325579</v>
      </c>
      <c r="M183" s="143" t="s">
        <v>557</v>
      </c>
      <c r="N183" s="140">
        <v>43252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60">
        <v>114</v>
      </c>
      <c r="B184" s="161">
        <v>43220</v>
      </c>
      <c r="C184" s="161"/>
      <c r="D184" s="162" t="s">
        <v>722</v>
      </c>
      <c r="E184" s="163" t="s">
        <v>545</v>
      </c>
      <c r="F184" s="163">
        <v>153.5</v>
      </c>
      <c r="G184" s="163"/>
      <c r="H184" s="163">
        <v>196</v>
      </c>
      <c r="I184" s="165">
        <v>196</v>
      </c>
      <c r="J184" s="135" t="s">
        <v>723</v>
      </c>
      <c r="K184" s="136">
        <f>H184-F184</f>
        <v>42.5</v>
      </c>
      <c r="L184" s="137">
        <f>K184/F184</f>
        <v>0.27687296416938112</v>
      </c>
      <c r="M184" s="132" t="s">
        <v>547</v>
      </c>
      <c r="N184" s="138">
        <v>43605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39">
        <v>115</v>
      </c>
      <c r="B185" s="140">
        <v>43306</v>
      </c>
      <c r="C185" s="140"/>
      <c r="D185" s="141" t="s">
        <v>691</v>
      </c>
      <c r="E185" s="142" t="s">
        <v>545</v>
      </c>
      <c r="F185" s="143">
        <v>27.5</v>
      </c>
      <c r="G185" s="143"/>
      <c r="H185" s="144">
        <v>13.1</v>
      </c>
      <c r="I185" s="144">
        <v>60</v>
      </c>
      <c r="J185" s="145" t="s">
        <v>724</v>
      </c>
      <c r="K185" s="146">
        <v>-14.4</v>
      </c>
      <c r="L185" s="147">
        <v>-0.52363636363636401</v>
      </c>
      <c r="M185" s="143" t="s">
        <v>557</v>
      </c>
      <c r="N185" s="140">
        <v>43138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69">
        <v>116</v>
      </c>
      <c r="B186" s="170">
        <v>43318</v>
      </c>
      <c r="C186" s="170"/>
      <c r="D186" s="148" t="s">
        <v>725</v>
      </c>
      <c r="E186" s="143" t="s">
        <v>545</v>
      </c>
      <c r="F186" s="143">
        <v>148.5</v>
      </c>
      <c r="G186" s="143"/>
      <c r="H186" s="143">
        <v>102</v>
      </c>
      <c r="I186" s="144">
        <v>182</v>
      </c>
      <c r="J186" s="145" t="s">
        <v>726</v>
      </c>
      <c r="K186" s="146">
        <f>H186-F186</f>
        <v>-46.5</v>
      </c>
      <c r="L186" s="147">
        <f>K186/F186</f>
        <v>-0.31313131313131315</v>
      </c>
      <c r="M186" s="143" t="s">
        <v>557</v>
      </c>
      <c r="N186" s="140">
        <v>43661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29">
        <v>117</v>
      </c>
      <c r="B187" s="130">
        <v>43335</v>
      </c>
      <c r="C187" s="130"/>
      <c r="D187" s="131" t="s">
        <v>727</v>
      </c>
      <c r="E187" s="132" t="s">
        <v>545</v>
      </c>
      <c r="F187" s="163">
        <v>285</v>
      </c>
      <c r="G187" s="132"/>
      <c r="H187" s="132">
        <v>355</v>
      </c>
      <c r="I187" s="134">
        <v>364</v>
      </c>
      <c r="J187" s="135" t="s">
        <v>728</v>
      </c>
      <c r="K187" s="136">
        <v>70</v>
      </c>
      <c r="L187" s="137">
        <v>0.24561403508771901</v>
      </c>
      <c r="M187" s="132" t="s">
        <v>547</v>
      </c>
      <c r="N187" s="138">
        <v>43455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29">
        <v>118</v>
      </c>
      <c r="B188" s="130">
        <v>43341</v>
      </c>
      <c r="C188" s="130"/>
      <c r="D188" s="131" t="s">
        <v>383</v>
      </c>
      <c r="E188" s="132" t="s">
        <v>545</v>
      </c>
      <c r="F188" s="163">
        <v>525</v>
      </c>
      <c r="G188" s="132"/>
      <c r="H188" s="132">
        <v>585</v>
      </c>
      <c r="I188" s="134">
        <v>635</v>
      </c>
      <c r="J188" s="135" t="s">
        <v>729</v>
      </c>
      <c r="K188" s="136">
        <f t="shared" ref="K188:K219" si="28">H188-F188</f>
        <v>60</v>
      </c>
      <c r="L188" s="137">
        <f t="shared" ref="L188:L219" si="29">K188/F188</f>
        <v>0.11428571428571428</v>
      </c>
      <c r="M188" s="132" t="s">
        <v>547</v>
      </c>
      <c r="N188" s="138">
        <v>43662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29">
        <v>119</v>
      </c>
      <c r="B189" s="130">
        <v>43395</v>
      </c>
      <c r="C189" s="130"/>
      <c r="D189" s="131" t="s">
        <v>374</v>
      </c>
      <c r="E189" s="132" t="s">
        <v>545</v>
      </c>
      <c r="F189" s="163">
        <v>475</v>
      </c>
      <c r="G189" s="132"/>
      <c r="H189" s="132">
        <v>574</v>
      </c>
      <c r="I189" s="134">
        <v>570</v>
      </c>
      <c r="J189" s="135" t="s">
        <v>631</v>
      </c>
      <c r="K189" s="136">
        <f t="shared" si="28"/>
        <v>99</v>
      </c>
      <c r="L189" s="137">
        <f t="shared" si="29"/>
        <v>0.20842105263157895</v>
      </c>
      <c r="M189" s="132" t="s">
        <v>547</v>
      </c>
      <c r="N189" s="138">
        <v>43403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60">
        <v>120</v>
      </c>
      <c r="B190" s="161">
        <v>43397</v>
      </c>
      <c r="C190" s="161"/>
      <c r="D190" s="162" t="s">
        <v>730</v>
      </c>
      <c r="E190" s="163" t="s">
        <v>545</v>
      </c>
      <c r="F190" s="163">
        <v>707.5</v>
      </c>
      <c r="G190" s="163"/>
      <c r="H190" s="163">
        <v>872</v>
      </c>
      <c r="I190" s="165">
        <v>872</v>
      </c>
      <c r="J190" s="166" t="s">
        <v>631</v>
      </c>
      <c r="K190" s="136">
        <f t="shared" si="28"/>
        <v>164.5</v>
      </c>
      <c r="L190" s="167">
        <f t="shared" si="29"/>
        <v>0.23250883392226149</v>
      </c>
      <c r="M190" s="163" t="s">
        <v>547</v>
      </c>
      <c r="N190" s="168">
        <v>43482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60">
        <v>121</v>
      </c>
      <c r="B191" s="161">
        <v>43398</v>
      </c>
      <c r="C191" s="161"/>
      <c r="D191" s="162" t="s">
        <v>731</v>
      </c>
      <c r="E191" s="163" t="s">
        <v>545</v>
      </c>
      <c r="F191" s="163">
        <v>162</v>
      </c>
      <c r="G191" s="163"/>
      <c r="H191" s="163">
        <v>204</v>
      </c>
      <c r="I191" s="165">
        <v>209</v>
      </c>
      <c r="J191" s="166" t="s">
        <v>732</v>
      </c>
      <c r="K191" s="136">
        <f t="shared" si="28"/>
        <v>42</v>
      </c>
      <c r="L191" s="167">
        <f t="shared" si="29"/>
        <v>0.25925925925925924</v>
      </c>
      <c r="M191" s="163" t="s">
        <v>547</v>
      </c>
      <c r="N191" s="168">
        <v>43539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60">
        <v>122</v>
      </c>
      <c r="B192" s="161">
        <v>43399</v>
      </c>
      <c r="C192" s="161"/>
      <c r="D192" s="162" t="s">
        <v>459</v>
      </c>
      <c r="E192" s="163" t="s">
        <v>545</v>
      </c>
      <c r="F192" s="163">
        <v>240</v>
      </c>
      <c r="G192" s="163"/>
      <c r="H192" s="163">
        <v>297</v>
      </c>
      <c r="I192" s="165">
        <v>297</v>
      </c>
      <c r="J192" s="166" t="s">
        <v>631</v>
      </c>
      <c r="K192" s="172">
        <f t="shared" si="28"/>
        <v>57</v>
      </c>
      <c r="L192" s="167">
        <f t="shared" si="29"/>
        <v>0.23749999999999999</v>
      </c>
      <c r="M192" s="163" t="s">
        <v>547</v>
      </c>
      <c r="N192" s="168">
        <v>43417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29">
        <v>123</v>
      </c>
      <c r="B193" s="130">
        <v>43439</v>
      </c>
      <c r="C193" s="130"/>
      <c r="D193" s="131" t="s">
        <v>733</v>
      </c>
      <c r="E193" s="132" t="s">
        <v>545</v>
      </c>
      <c r="F193" s="132">
        <v>202.5</v>
      </c>
      <c r="G193" s="132"/>
      <c r="H193" s="132">
        <v>255</v>
      </c>
      <c r="I193" s="134">
        <v>252</v>
      </c>
      <c r="J193" s="135" t="s">
        <v>631</v>
      </c>
      <c r="K193" s="136">
        <f t="shared" si="28"/>
        <v>52.5</v>
      </c>
      <c r="L193" s="137">
        <f t="shared" si="29"/>
        <v>0.25925925925925924</v>
      </c>
      <c r="M193" s="132" t="s">
        <v>547</v>
      </c>
      <c r="N193" s="138">
        <v>43542</v>
      </c>
      <c r="O193" s="54"/>
      <c r="P193" s="54"/>
      <c r="Q193" s="198"/>
      <c r="R193" s="37" t="s">
        <v>852</v>
      </c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60">
        <v>124</v>
      </c>
      <c r="B194" s="161">
        <v>43465</v>
      </c>
      <c r="C194" s="130"/>
      <c r="D194" s="162" t="s">
        <v>156</v>
      </c>
      <c r="E194" s="163" t="s">
        <v>545</v>
      </c>
      <c r="F194" s="163">
        <v>710</v>
      </c>
      <c r="G194" s="163"/>
      <c r="H194" s="163">
        <v>866</v>
      </c>
      <c r="I194" s="165">
        <v>866</v>
      </c>
      <c r="J194" s="166" t="s">
        <v>631</v>
      </c>
      <c r="K194" s="136">
        <f t="shared" si="28"/>
        <v>156</v>
      </c>
      <c r="L194" s="137">
        <f t="shared" si="29"/>
        <v>0.21971830985915494</v>
      </c>
      <c r="M194" s="132" t="s">
        <v>547</v>
      </c>
      <c r="N194" s="138">
        <v>43553</v>
      </c>
      <c r="O194" s="54"/>
      <c r="P194" s="54"/>
      <c r="Q194" s="198"/>
      <c r="R194" s="37" t="s">
        <v>852</v>
      </c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60">
        <v>125</v>
      </c>
      <c r="B195" s="161">
        <v>43522</v>
      </c>
      <c r="C195" s="161"/>
      <c r="D195" s="162" t="s">
        <v>170</v>
      </c>
      <c r="E195" s="163" t="s">
        <v>545</v>
      </c>
      <c r="F195" s="163">
        <v>337.25</v>
      </c>
      <c r="G195" s="163"/>
      <c r="H195" s="163">
        <v>398.5</v>
      </c>
      <c r="I195" s="165">
        <v>411</v>
      </c>
      <c r="J195" s="135" t="s">
        <v>734</v>
      </c>
      <c r="K195" s="136">
        <f t="shared" si="28"/>
        <v>61.25</v>
      </c>
      <c r="L195" s="137">
        <f t="shared" si="29"/>
        <v>0.1816160118606375</v>
      </c>
      <c r="M195" s="132" t="s">
        <v>547</v>
      </c>
      <c r="N195" s="138">
        <v>43760</v>
      </c>
      <c r="O195" s="54"/>
      <c r="P195" s="54"/>
      <c r="Q195" s="198"/>
      <c r="R195" s="37" t="s">
        <v>852</v>
      </c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73">
        <v>126</v>
      </c>
      <c r="B196" s="174">
        <v>43559</v>
      </c>
      <c r="C196" s="174"/>
      <c r="D196" s="175" t="s">
        <v>735</v>
      </c>
      <c r="E196" s="176" t="s">
        <v>545</v>
      </c>
      <c r="F196" s="176">
        <v>130</v>
      </c>
      <c r="G196" s="176"/>
      <c r="H196" s="176">
        <v>65</v>
      </c>
      <c r="I196" s="177">
        <v>158</v>
      </c>
      <c r="J196" s="145" t="s">
        <v>736</v>
      </c>
      <c r="K196" s="146">
        <f t="shared" si="28"/>
        <v>-65</v>
      </c>
      <c r="L196" s="147">
        <f t="shared" si="29"/>
        <v>-0.5</v>
      </c>
      <c r="M196" s="143" t="s">
        <v>557</v>
      </c>
      <c r="N196" s="140">
        <v>43726</v>
      </c>
      <c r="O196" s="54"/>
      <c r="P196" s="54"/>
      <c r="Q196" s="198"/>
      <c r="R196" s="37" t="s">
        <v>850</v>
      </c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60">
        <v>127</v>
      </c>
      <c r="B197" s="161">
        <v>43017</v>
      </c>
      <c r="C197" s="161"/>
      <c r="D197" s="162" t="s">
        <v>205</v>
      </c>
      <c r="E197" s="163" t="s">
        <v>545</v>
      </c>
      <c r="F197" s="163">
        <v>141.5</v>
      </c>
      <c r="G197" s="163"/>
      <c r="H197" s="163">
        <v>183.5</v>
      </c>
      <c r="I197" s="165">
        <v>210</v>
      </c>
      <c r="J197" s="135" t="s">
        <v>732</v>
      </c>
      <c r="K197" s="136">
        <f t="shared" si="28"/>
        <v>42</v>
      </c>
      <c r="L197" s="137">
        <f t="shared" si="29"/>
        <v>0.29681978798586572</v>
      </c>
      <c r="M197" s="132" t="s">
        <v>547</v>
      </c>
      <c r="N197" s="138">
        <v>43042</v>
      </c>
      <c r="O197" s="54"/>
      <c r="P197" s="54"/>
      <c r="Q197" s="198"/>
      <c r="R197" s="37" t="s">
        <v>850</v>
      </c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73">
        <v>128</v>
      </c>
      <c r="B198" s="174">
        <v>43074</v>
      </c>
      <c r="C198" s="174"/>
      <c r="D198" s="175" t="s">
        <v>737</v>
      </c>
      <c r="E198" s="176" t="s">
        <v>545</v>
      </c>
      <c r="F198" s="171">
        <v>172</v>
      </c>
      <c r="G198" s="176"/>
      <c r="H198" s="176">
        <v>155.25</v>
      </c>
      <c r="I198" s="177">
        <v>230</v>
      </c>
      <c r="J198" s="145" t="s">
        <v>738</v>
      </c>
      <c r="K198" s="146">
        <f t="shared" si="28"/>
        <v>-16.75</v>
      </c>
      <c r="L198" s="147">
        <f t="shared" si="29"/>
        <v>-9.7383720930232565E-2</v>
      </c>
      <c r="M198" s="143" t="s">
        <v>557</v>
      </c>
      <c r="N198" s="140">
        <v>43787</v>
      </c>
      <c r="O198" s="54"/>
      <c r="P198" s="54"/>
      <c r="Q198" s="198"/>
      <c r="R198" s="37" t="s">
        <v>850</v>
      </c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60">
        <v>129</v>
      </c>
      <c r="B199" s="161">
        <v>43398</v>
      </c>
      <c r="C199" s="161"/>
      <c r="D199" s="162" t="s">
        <v>117</v>
      </c>
      <c r="E199" s="163" t="s">
        <v>545</v>
      </c>
      <c r="F199" s="163">
        <v>698.5</v>
      </c>
      <c r="G199" s="163"/>
      <c r="H199" s="163">
        <v>890</v>
      </c>
      <c r="I199" s="165">
        <v>890</v>
      </c>
      <c r="J199" s="135" t="s">
        <v>739</v>
      </c>
      <c r="K199" s="136">
        <f t="shared" si="28"/>
        <v>191.5</v>
      </c>
      <c r="L199" s="137">
        <f t="shared" si="29"/>
        <v>0.27415891195418757</v>
      </c>
      <c r="M199" s="132" t="s">
        <v>547</v>
      </c>
      <c r="N199" s="138">
        <v>44328</v>
      </c>
      <c r="O199" s="54"/>
      <c r="P199" s="54"/>
      <c r="Q199" s="198"/>
      <c r="R199" s="37" t="s">
        <v>852</v>
      </c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60">
        <v>130</v>
      </c>
      <c r="B200" s="161">
        <v>42877</v>
      </c>
      <c r="C200" s="161"/>
      <c r="D200" s="162" t="s">
        <v>740</v>
      </c>
      <c r="E200" s="163" t="s">
        <v>545</v>
      </c>
      <c r="F200" s="163">
        <v>127.6</v>
      </c>
      <c r="G200" s="163"/>
      <c r="H200" s="163">
        <v>138</v>
      </c>
      <c r="I200" s="165">
        <v>190</v>
      </c>
      <c r="J200" s="135" t="s">
        <v>741</v>
      </c>
      <c r="K200" s="136">
        <f t="shared" si="28"/>
        <v>10.400000000000006</v>
      </c>
      <c r="L200" s="137">
        <f t="shared" si="29"/>
        <v>8.1504702194357417E-2</v>
      </c>
      <c r="M200" s="132" t="s">
        <v>547</v>
      </c>
      <c r="N200" s="138">
        <v>43774</v>
      </c>
      <c r="O200" s="54"/>
      <c r="P200" s="54"/>
      <c r="Q200" s="198"/>
      <c r="R200" s="37" t="s">
        <v>850</v>
      </c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60">
        <v>131</v>
      </c>
      <c r="B201" s="161">
        <v>43158</v>
      </c>
      <c r="C201" s="161"/>
      <c r="D201" s="162" t="s">
        <v>742</v>
      </c>
      <c r="E201" s="163" t="s">
        <v>545</v>
      </c>
      <c r="F201" s="163">
        <v>317</v>
      </c>
      <c r="G201" s="163"/>
      <c r="H201" s="163">
        <v>382.5</v>
      </c>
      <c r="I201" s="165">
        <v>398</v>
      </c>
      <c r="J201" s="135" t="s">
        <v>743</v>
      </c>
      <c r="K201" s="136">
        <f t="shared" si="28"/>
        <v>65.5</v>
      </c>
      <c r="L201" s="137">
        <f t="shared" si="29"/>
        <v>0.20662460567823343</v>
      </c>
      <c r="M201" s="132" t="s">
        <v>547</v>
      </c>
      <c r="N201" s="138">
        <v>44238</v>
      </c>
      <c r="O201" s="54"/>
      <c r="P201" s="54"/>
      <c r="Q201" s="198"/>
      <c r="R201" s="37" t="s">
        <v>850</v>
      </c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73">
        <v>132</v>
      </c>
      <c r="B202" s="174">
        <v>43164</v>
      </c>
      <c r="C202" s="174"/>
      <c r="D202" s="175" t="s">
        <v>162</v>
      </c>
      <c r="E202" s="176" t="s">
        <v>545</v>
      </c>
      <c r="F202" s="171">
        <f>510-14.4</f>
        <v>495.6</v>
      </c>
      <c r="G202" s="176"/>
      <c r="H202" s="176">
        <v>350</v>
      </c>
      <c r="I202" s="177">
        <v>672</v>
      </c>
      <c r="J202" s="145" t="s">
        <v>744</v>
      </c>
      <c r="K202" s="146">
        <f t="shared" si="28"/>
        <v>-145.60000000000002</v>
      </c>
      <c r="L202" s="147">
        <f t="shared" si="29"/>
        <v>-0.29378531073446329</v>
      </c>
      <c r="M202" s="143" t="s">
        <v>557</v>
      </c>
      <c r="N202" s="140">
        <v>43887</v>
      </c>
      <c r="O202" s="54"/>
      <c r="P202" s="54"/>
      <c r="Q202" s="198"/>
      <c r="R202" s="37" t="s">
        <v>852</v>
      </c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73">
        <v>133</v>
      </c>
      <c r="B203" s="174">
        <v>43237</v>
      </c>
      <c r="C203" s="174"/>
      <c r="D203" s="175" t="s">
        <v>745</v>
      </c>
      <c r="E203" s="176" t="s">
        <v>545</v>
      </c>
      <c r="F203" s="171">
        <v>230.3</v>
      </c>
      <c r="G203" s="176"/>
      <c r="H203" s="176">
        <v>102.5</v>
      </c>
      <c r="I203" s="177">
        <v>348</v>
      </c>
      <c r="J203" s="145" t="s">
        <v>746</v>
      </c>
      <c r="K203" s="146">
        <f t="shared" si="28"/>
        <v>-127.80000000000001</v>
      </c>
      <c r="L203" s="147">
        <f t="shared" si="29"/>
        <v>-0.55492835432045162</v>
      </c>
      <c r="M203" s="143" t="s">
        <v>557</v>
      </c>
      <c r="N203" s="140">
        <v>43896</v>
      </c>
      <c r="O203" s="54"/>
      <c r="P203" s="54"/>
      <c r="Q203" s="198"/>
      <c r="R203" s="37" t="s">
        <v>852</v>
      </c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60">
        <v>134</v>
      </c>
      <c r="B204" s="161">
        <v>43258</v>
      </c>
      <c r="C204" s="161"/>
      <c r="D204" s="162" t="s">
        <v>422</v>
      </c>
      <c r="E204" s="163" t="s">
        <v>545</v>
      </c>
      <c r="F204" s="163">
        <f>342.5-5.1</f>
        <v>337.4</v>
      </c>
      <c r="G204" s="163"/>
      <c r="H204" s="163">
        <v>412.5</v>
      </c>
      <c r="I204" s="165">
        <v>439</v>
      </c>
      <c r="J204" s="135" t="s">
        <v>747</v>
      </c>
      <c r="K204" s="136">
        <f t="shared" si="28"/>
        <v>75.100000000000023</v>
      </c>
      <c r="L204" s="137">
        <f t="shared" si="29"/>
        <v>0.22258446947243635</v>
      </c>
      <c r="M204" s="132" t="s">
        <v>547</v>
      </c>
      <c r="N204" s="138">
        <v>44230</v>
      </c>
      <c r="O204" s="54"/>
      <c r="P204" s="54"/>
      <c r="Q204" s="198"/>
      <c r="R204" s="37" t="s">
        <v>850</v>
      </c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54">
        <v>135</v>
      </c>
      <c r="B205" s="153">
        <v>43285</v>
      </c>
      <c r="C205" s="153"/>
      <c r="D205" s="154" t="s">
        <v>56</v>
      </c>
      <c r="E205" s="155" t="s">
        <v>545</v>
      </c>
      <c r="F205" s="155">
        <f>127.5-5.53</f>
        <v>121.97</v>
      </c>
      <c r="G205" s="156"/>
      <c r="H205" s="156">
        <v>122.5</v>
      </c>
      <c r="I205" s="156">
        <v>170</v>
      </c>
      <c r="J205" s="157" t="s">
        <v>748</v>
      </c>
      <c r="K205" s="158">
        <f t="shared" si="28"/>
        <v>0.53000000000000114</v>
      </c>
      <c r="L205" s="159">
        <f t="shared" si="29"/>
        <v>4.3453308190538747E-3</v>
      </c>
      <c r="M205" s="155" t="s">
        <v>564</v>
      </c>
      <c r="N205" s="153">
        <v>44431</v>
      </c>
      <c r="O205" s="54"/>
      <c r="P205" s="54"/>
      <c r="Q205" s="198"/>
      <c r="R205" s="37" t="s">
        <v>852</v>
      </c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73">
        <v>136</v>
      </c>
      <c r="B206" s="174">
        <v>43294</v>
      </c>
      <c r="C206" s="174"/>
      <c r="D206" s="175" t="s">
        <v>749</v>
      </c>
      <c r="E206" s="176" t="s">
        <v>545</v>
      </c>
      <c r="F206" s="171">
        <v>46.5</v>
      </c>
      <c r="G206" s="176"/>
      <c r="H206" s="176">
        <v>17</v>
      </c>
      <c r="I206" s="177">
        <v>59</v>
      </c>
      <c r="J206" s="145" t="s">
        <v>750</v>
      </c>
      <c r="K206" s="146">
        <f t="shared" si="28"/>
        <v>-29.5</v>
      </c>
      <c r="L206" s="147">
        <f t="shared" si="29"/>
        <v>-0.63440860215053763</v>
      </c>
      <c r="M206" s="143" t="s">
        <v>557</v>
      </c>
      <c r="N206" s="140">
        <v>43887</v>
      </c>
      <c r="O206" s="54"/>
      <c r="P206" s="54"/>
      <c r="Q206" s="198"/>
      <c r="R206" s="37" t="s">
        <v>852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60">
        <v>137</v>
      </c>
      <c r="B207" s="161">
        <v>43396</v>
      </c>
      <c r="C207" s="161"/>
      <c r="D207" s="162" t="s">
        <v>406</v>
      </c>
      <c r="E207" s="163" t="s">
        <v>545</v>
      </c>
      <c r="F207" s="163">
        <v>156.5</v>
      </c>
      <c r="G207" s="163"/>
      <c r="H207" s="163">
        <v>207.5</v>
      </c>
      <c r="I207" s="165">
        <v>191</v>
      </c>
      <c r="J207" s="135" t="s">
        <v>631</v>
      </c>
      <c r="K207" s="136">
        <f t="shared" si="28"/>
        <v>51</v>
      </c>
      <c r="L207" s="137">
        <f t="shared" si="29"/>
        <v>0.32587859424920129</v>
      </c>
      <c r="M207" s="132" t="s">
        <v>547</v>
      </c>
      <c r="N207" s="138">
        <v>44369</v>
      </c>
      <c r="O207" s="54"/>
      <c r="P207" s="54"/>
      <c r="Q207" s="198"/>
      <c r="R207" s="37" t="s">
        <v>852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60">
        <v>138</v>
      </c>
      <c r="B208" s="161">
        <v>43439</v>
      </c>
      <c r="C208" s="161"/>
      <c r="D208" s="162" t="s">
        <v>337</v>
      </c>
      <c r="E208" s="163" t="s">
        <v>545</v>
      </c>
      <c r="F208" s="163">
        <v>259.5</v>
      </c>
      <c r="G208" s="163"/>
      <c r="H208" s="163">
        <v>320</v>
      </c>
      <c r="I208" s="165">
        <v>320</v>
      </c>
      <c r="J208" s="135" t="s">
        <v>631</v>
      </c>
      <c r="K208" s="136">
        <f t="shared" si="28"/>
        <v>60.5</v>
      </c>
      <c r="L208" s="137">
        <f t="shared" si="29"/>
        <v>0.23314065510597304</v>
      </c>
      <c r="M208" s="132" t="s">
        <v>547</v>
      </c>
      <c r="N208" s="138">
        <v>44323</v>
      </c>
      <c r="O208" s="54"/>
      <c r="P208" s="54"/>
      <c r="Q208" s="198"/>
      <c r="R208" s="37" t="s">
        <v>852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73">
        <v>139</v>
      </c>
      <c r="B209" s="174">
        <v>43439</v>
      </c>
      <c r="C209" s="174"/>
      <c r="D209" s="175" t="s">
        <v>751</v>
      </c>
      <c r="E209" s="176" t="s">
        <v>545</v>
      </c>
      <c r="F209" s="176">
        <v>715</v>
      </c>
      <c r="G209" s="176"/>
      <c r="H209" s="176">
        <v>445</v>
      </c>
      <c r="I209" s="177">
        <v>840</v>
      </c>
      <c r="J209" s="145" t="s">
        <v>752</v>
      </c>
      <c r="K209" s="146">
        <f t="shared" si="28"/>
        <v>-270</v>
      </c>
      <c r="L209" s="147">
        <f t="shared" si="29"/>
        <v>-0.3776223776223776</v>
      </c>
      <c r="M209" s="143" t="s">
        <v>557</v>
      </c>
      <c r="N209" s="140">
        <v>43800</v>
      </c>
      <c r="O209" s="54"/>
      <c r="P209" s="54"/>
      <c r="Q209" s="198"/>
      <c r="R209" s="37" t="s">
        <v>852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0">
        <v>140</v>
      </c>
      <c r="B210" s="161">
        <v>43469</v>
      </c>
      <c r="C210" s="161"/>
      <c r="D210" s="162" t="s">
        <v>176</v>
      </c>
      <c r="E210" s="163" t="s">
        <v>545</v>
      </c>
      <c r="F210" s="163">
        <v>875</v>
      </c>
      <c r="G210" s="163"/>
      <c r="H210" s="163">
        <v>1165</v>
      </c>
      <c r="I210" s="165">
        <v>1185</v>
      </c>
      <c r="J210" s="135" t="s">
        <v>753</v>
      </c>
      <c r="K210" s="136">
        <f t="shared" si="28"/>
        <v>290</v>
      </c>
      <c r="L210" s="137">
        <f t="shared" si="29"/>
        <v>0.33142857142857141</v>
      </c>
      <c r="M210" s="132" t="s">
        <v>547</v>
      </c>
      <c r="N210" s="138">
        <v>43847</v>
      </c>
      <c r="O210" s="54"/>
      <c r="P210" s="54"/>
      <c r="Q210" s="198"/>
      <c r="R210" s="37" t="s">
        <v>852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0">
        <v>141</v>
      </c>
      <c r="B211" s="161">
        <v>43559</v>
      </c>
      <c r="C211" s="161"/>
      <c r="D211" s="162" t="s">
        <v>355</v>
      </c>
      <c r="E211" s="163" t="s">
        <v>545</v>
      </c>
      <c r="F211" s="163">
        <f>387-14.63</f>
        <v>372.37</v>
      </c>
      <c r="G211" s="163"/>
      <c r="H211" s="163">
        <v>490</v>
      </c>
      <c r="I211" s="165">
        <v>490</v>
      </c>
      <c r="J211" s="135" t="s">
        <v>631</v>
      </c>
      <c r="K211" s="136">
        <f t="shared" si="28"/>
        <v>117.63</v>
      </c>
      <c r="L211" s="137">
        <f t="shared" si="29"/>
        <v>0.31589548030185027</v>
      </c>
      <c r="M211" s="132" t="s">
        <v>547</v>
      </c>
      <c r="N211" s="138">
        <v>43850</v>
      </c>
      <c r="O211" s="54"/>
      <c r="P211" s="54"/>
      <c r="Q211" s="198"/>
      <c r="R211" s="37" t="s">
        <v>852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73">
        <v>142</v>
      </c>
      <c r="B212" s="174">
        <v>43578</v>
      </c>
      <c r="C212" s="174"/>
      <c r="D212" s="175" t="s">
        <v>754</v>
      </c>
      <c r="E212" s="176" t="s">
        <v>556</v>
      </c>
      <c r="F212" s="176">
        <v>220</v>
      </c>
      <c r="G212" s="176"/>
      <c r="H212" s="176">
        <v>127.5</v>
      </c>
      <c r="I212" s="177">
        <v>284</v>
      </c>
      <c r="J212" s="145" t="s">
        <v>755</v>
      </c>
      <c r="K212" s="146">
        <f t="shared" si="28"/>
        <v>-92.5</v>
      </c>
      <c r="L212" s="147">
        <f t="shared" si="29"/>
        <v>-0.42045454545454547</v>
      </c>
      <c r="M212" s="143" t="s">
        <v>557</v>
      </c>
      <c r="N212" s="140">
        <v>43896</v>
      </c>
      <c r="O212" s="54"/>
      <c r="P212" s="54"/>
      <c r="Q212" s="198"/>
      <c r="R212" s="37" t="s">
        <v>852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0">
        <v>143</v>
      </c>
      <c r="B213" s="161">
        <v>43622</v>
      </c>
      <c r="C213" s="161"/>
      <c r="D213" s="162" t="s">
        <v>460</v>
      </c>
      <c r="E213" s="163" t="s">
        <v>556</v>
      </c>
      <c r="F213" s="163">
        <v>332.8</v>
      </c>
      <c r="G213" s="163"/>
      <c r="H213" s="163">
        <v>405</v>
      </c>
      <c r="I213" s="165">
        <v>419</v>
      </c>
      <c r="J213" s="135" t="s">
        <v>756</v>
      </c>
      <c r="K213" s="136">
        <f t="shared" si="28"/>
        <v>72.199999999999989</v>
      </c>
      <c r="L213" s="137">
        <f t="shared" si="29"/>
        <v>0.21694711538461534</v>
      </c>
      <c r="M213" s="132" t="s">
        <v>547</v>
      </c>
      <c r="N213" s="138">
        <v>43860</v>
      </c>
      <c r="O213" s="54"/>
      <c r="P213" s="54"/>
      <c r="Q213" s="198"/>
      <c r="R213" s="37" t="s">
        <v>850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54">
        <v>144</v>
      </c>
      <c r="B214" s="153">
        <v>43641</v>
      </c>
      <c r="C214" s="153"/>
      <c r="D214" s="154" t="s">
        <v>168</v>
      </c>
      <c r="E214" s="155" t="s">
        <v>545</v>
      </c>
      <c r="F214" s="155">
        <v>386</v>
      </c>
      <c r="G214" s="156"/>
      <c r="H214" s="156">
        <v>395</v>
      </c>
      <c r="I214" s="156">
        <v>452</v>
      </c>
      <c r="J214" s="157" t="s">
        <v>757</v>
      </c>
      <c r="K214" s="158">
        <f t="shared" si="28"/>
        <v>9</v>
      </c>
      <c r="L214" s="159">
        <f t="shared" si="29"/>
        <v>2.3316062176165803E-2</v>
      </c>
      <c r="M214" s="155" t="s">
        <v>564</v>
      </c>
      <c r="N214" s="153">
        <v>43868</v>
      </c>
      <c r="O214" s="54"/>
      <c r="P214" s="54"/>
      <c r="Q214" s="198"/>
      <c r="R214" s="37" t="s">
        <v>850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54">
        <v>145</v>
      </c>
      <c r="B215" s="153">
        <v>43707</v>
      </c>
      <c r="C215" s="153"/>
      <c r="D215" s="154" t="s">
        <v>143</v>
      </c>
      <c r="E215" s="155" t="s">
        <v>545</v>
      </c>
      <c r="F215" s="155">
        <v>137.5</v>
      </c>
      <c r="G215" s="156"/>
      <c r="H215" s="156">
        <v>138.5</v>
      </c>
      <c r="I215" s="156">
        <v>190</v>
      </c>
      <c r="J215" s="157" t="s">
        <v>758</v>
      </c>
      <c r="K215" s="158">
        <f t="shared" si="28"/>
        <v>1</v>
      </c>
      <c r="L215" s="159">
        <f t="shared" si="29"/>
        <v>7.2727272727272727E-3</v>
      </c>
      <c r="M215" s="155" t="s">
        <v>564</v>
      </c>
      <c r="N215" s="153">
        <v>44432</v>
      </c>
      <c r="O215" s="54"/>
      <c r="P215" s="54"/>
      <c r="Q215" s="198"/>
      <c r="R215" s="37" t="s">
        <v>852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146</v>
      </c>
      <c r="B216" s="161">
        <v>43731</v>
      </c>
      <c r="C216" s="161"/>
      <c r="D216" s="162" t="s">
        <v>415</v>
      </c>
      <c r="E216" s="163" t="s">
        <v>545</v>
      </c>
      <c r="F216" s="163">
        <v>235</v>
      </c>
      <c r="G216" s="163"/>
      <c r="H216" s="163">
        <v>295</v>
      </c>
      <c r="I216" s="165">
        <v>296</v>
      </c>
      <c r="J216" s="135" t="s">
        <v>759</v>
      </c>
      <c r="K216" s="136">
        <f t="shared" si="28"/>
        <v>60</v>
      </c>
      <c r="L216" s="137">
        <f t="shared" si="29"/>
        <v>0.25531914893617019</v>
      </c>
      <c r="M216" s="132" t="s">
        <v>547</v>
      </c>
      <c r="N216" s="138">
        <v>43844</v>
      </c>
      <c r="O216" s="54"/>
      <c r="P216" s="54"/>
      <c r="Q216" s="198"/>
      <c r="R216" s="37" t="s">
        <v>850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147</v>
      </c>
      <c r="B217" s="161">
        <v>43752</v>
      </c>
      <c r="C217" s="161"/>
      <c r="D217" s="162" t="s">
        <v>760</v>
      </c>
      <c r="E217" s="163" t="s">
        <v>545</v>
      </c>
      <c r="F217" s="163">
        <v>277.5</v>
      </c>
      <c r="G217" s="163"/>
      <c r="H217" s="163">
        <v>333</v>
      </c>
      <c r="I217" s="165">
        <v>333</v>
      </c>
      <c r="J217" s="135" t="s">
        <v>761</v>
      </c>
      <c r="K217" s="136">
        <f t="shared" si="28"/>
        <v>55.5</v>
      </c>
      <c r="L217" s="137">
        <f t="shared" si="29"/>
        <v>0.2</v>
      </c>
      <c r="M217" s="132" t="s">
        <v>547</v>
      </c>
      <c r="N217" s="138">
        <v>43846</v>
      </c>
      <c r="O217" s="54"/>
      <c r="P217" s="54"/>
      <c r="Q217" s="198"/>
      <c r="R217" s="37" t="s">
        <v>852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60">
        <v>148</v>
      </c>
      <c r="B218" s="161">
        <v>43752</v>
      </c>
      <c r="C218" s="161"/>
      <c r="D218" s="162" t="s">
        <v>762</v>
      </c>
      <c r="E218" s="163" t="s">
        <v>545</v>
      </c>
      <c r="F218" s="163">
        <v>930</v>
      </c>
      <c r="G218" s="163"/>
      <c r="H218" s="163">
        <v>1165</v>
      </c>
      <c r="I218" s="165">
        <v>1200</v>
      </c>
      <c r="J218" s="135" t="s">
        <v>763</v>
      </c>
      <c r="K218" s="136">
        <f t="shared" si="28"/>
        <v>235</v>
      </c>
      <c r="L218" s="137">
        <f t="shared" si="29"/>
        <v>0.25268817204301075</v>
      </c>
      <c r="M218" s="132" t="s">
        <v>547</v>
      </c>
      <c r="N218" s="138">
        <v>43847</v>
      </c>
      <c r="O218" s="54"/>
      <c r="P218" s="54"/>
      <c r="Q218" s="198"/>
      <c r="R218" s="37" t="s">
        <v>850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0">
        <v>149</v>
      </c>
      <c r="B219" s="161">
        <v>43753</v>
      </c>
      <c r="C219" s="161"/>
      <c r="D219" s="162" t="s">
        <v>764</v>
      </c>
      <c r="E219" s="163" t="s">
        <v>545</v>
      </c>
      <c r="F219" s="133">
        <v>111</v>
      </c>
      <c r="G219" s="163"/>
      <c r="H219" s="163">
        <v>141</v>
      </c>
      <c r="I219" s="165">
        <v>141</v>
      </c>
      <c r="J219" s="135" t="s">
        <v>765</v>
      </c>
      <c r="K219" s="136">
        <f t="shared" si="28"/>
        <v>30</v>
      </c>
      <c r="L219" s="137">
        <f t="shared" si="29"/>
        <v>0.27027027027027029</v>
      </c>
      <c r="M219" s="132" t="s">
        <v>547</v>
      </c>
      <c r="N219" s="138">
        <v>44328</v>
      </c>
      <c r="O219" s="54"/>
      <c r="P219" s="54"/>
      <c r="Q219" s="198"/>
      <c r="R219" s="37" t="s">
        <v>850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0">
        <v>150</v>
      </c>
      <c r="B220" s="161">
        <v>43753</v>
      </c>
      <c r="C220" s="161"/>
      <c r="D220" s="162" t="s">
        <v>766</v>
      </c>
      <c r="E220" s="163" t="s">
        <v>545</v>
      </c>
      <c r="F220" s="133">
        <v>296</v>
      </c>
      <c r="G220" s="163"/>
      <c r="H220" s="163">
        <v>370</v>
      </c>
      <c r="I220" s="165">
        <v>370</v>
      </c>
      <c r="J220" s="135" t="s">
        <v>631</v>
      </c>
      <c r="K220" s="136">
        <f t="shared" ref="K220:K245" si="30">H220-F220</f>
        <v>74</v>
      </c>
      <c r="L220" s="137">
        <f t="shared" ref="L220:L245" si="31">K220/F220</f>
        <v>0.25</v>
      </c>
      <c r="M220" s="132" t="s">
        <v>547</v>
      </c>
      <c r="N220" s="138">
        <v>43853</v>
      </c>
      <c r="O220" s="54"/>
      <c r="P220" s="54"/>
      <c r="Q220" s="198"/>
      <c r="R220" s="37" t="s">
        <v>850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151</v>
      </c>
      <c r="B221" s="161">
        <v>43754</v>
      </c>
      <c r="C221" s="161"/>
      <c r="D221" s="162" t="s">
        <v>767</v>
      </c>
      <c r="E221" s="163" t="s">
        <v>545</v>
      </c>
      <c r="F221" s="133">
        <v>300</v>
      </c>
      <c r="G221" s="163"/>
      <c r="H221" s="163">
        <v>382.5</v>
      </c>
      <c r="I221" s="165">
        <v>344</v>
      </c>
      <c r="J221" s="135" t="s">
        <v>768</v>
      </c>
      <c r="K221" s="136">
        <f t="shared" si="30"/>
        <v>82.5</v>
      </c>
      <c r="L221" s="137">
        <f t="shared" si="31"/>
        <v>0.27500000000000002</v>
      </c>
      <c r="M221" s="132" t="s">
        <v>547</v>
      </c>
      <c r="N221" s="138">
        <v>44238</v>
      </c>
      <c r="O221" s="54"/>
      <c r="P221" s="54"/>
      <c r="Q221" s="198"/>
      <c r="R221" s="37" t="s">
        <v>850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152</v>
      </c>
      <c r="B222" s="161">
        <v>43832</v>
      </c>
      <c r="C222" s="161"/>
      <c r="D222" s="162" t="s">
        <v>769</v>
      </c>
      <c r="E222" s="163" t="s">
        <v>545</v>
      </c>
      <c r="F222" s="133">
        <v>495</v>
      </c>
      <c r="G222" s="163"/>
      <c r="H222" s="163">
        <v>595</v>
      </c>
      <c r="I222" s="165">
        <v>590</v>
      </c>
      <c r="J222" s="135" t="s">
        <v>567</v>
      </c>
      <c r="K222" s="136">
        <f t="shared" si="30"/>
        <v>100</v>
      </c>
      <c r="L222" s="137">
        <f t="shared" si="31"/>
        <v>0.20202020202020202</v>
      </c>
      <c r="M222" s="132" t="s">
        <v>547</v>
      </c>
      <c r="N222" s="138">
        <v>44589</v>
      </c>
      <c r="O222" s="54"/>
      <c r="P222" s="54"/>
      <c r="Q222" s="198"/>
      <c r="R222" s="37" t="s">
        <v>850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153</v>
      </c>
      <c r="B223" s="161">
        <v>43966</v>
      </c>
      <c r="C223" s="161"/>
      <c r="D223" s="162" t="s">
        <v>74</v>
      </c>
      <c r="E223" s="163" t="s">
        <v>545</v>
      </c>
      <c r="F223" s="133">
        <v>67.5</v>
      </c>
      <c r="G223" s="163"/>
      <c r="H223" s="163">
        <v>86</v>
      </c>
      <c r="I223" s="165">
        <v>86</v>
      </c>
      <c r="J223" s="135" t="s">
        <v>770</v>
      </c>
      <c r="K223" s="136">
        <f t="shared" si="30"/>
        <v>18.5</v>
      </c>
      <c r="L223" s="137">
        <f t="shared" si="31"/>
        <v>0.27407407407407408</v>
      </c>
      <c r="M223" s="132" t="s">
        <v>547</v>
      </c>
      <c r="N223" s="138">
        <v>44008</v>
      </c>
      <c r="O223" s="54"/>
      <c r="P223" s="54"/>
      <c r="Q223" s="198"/>
      <c r="R223" s="37" t="s">
        <v>850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154</v>
      </c>
      <c r="B224" s="161">
        <v>44035</v>
      </c>
      <c r="C224" s="161"/>
      <c r="D224" s="162" t="s">
        <v>459</v>
      </c>
      <c r="E224" s="163" t="s">
        <v>545</v>
      </c>
      <c r="F224" s="133">
        <v>231</v>
      </c>
      <c r="G224" s="163"/>
      <c r="H224" s="163">
        <v>281</v>
      </c>
      <c r="I224" s="165">
        <v>281</v>
      </c>
      <c r="J224" s="135" t="s">
        <v>631</v>
      </c>
      <c r="K224" s="136">
        <f t="shared" si="30"/>
        <v>50</v>
      </c>
      <c r="L224" s="137">
        <f t="shared" si="31"/>
        <v>0.21645021645021645</v>
      </c>
      <c r="M224" s="132" t="s">
        <v>547</v>
      </c>
      <c r="N224" s="138">
        <v>44358</v>
      </c>
      <c r="O224" s="54"/>
      <c r="P224" s="54"/>
      <c r="Q224" s="198"/>
      <c r="R224" s="37" t="s">
        <v>850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0">
        <v>155</v>
      </c>
      <c r="B225" s="161">
        <v>44092</v>
      </c>
      <c r="C225" s="161"/>
      <c r="D225" s="162" t="s">
        <v>141</v>
      </c>
      <c r="E225" s="163" t="s">
        <v>545</v>
      </c>
      <c r="F225" s="163">
        <v>206</v>
      </c>
      <c r="G225" s="163"/>
      <c r="H225" s="163">
        <v>248</v>
      </c>
      <c r="I225" s="165">
        <v>248</v>
      </c>
      <c r="J225" s="135" t="s">
        <v>631</v>
      </c>
      <c r="K225" s="136">
        <f t="shared" si="30"/>
        <v>42</v>
      </c>
      <c r="L225" s="137">
        <f t="shared" si="31"/>
        <v>0.20388349514563106</v>
      </c>
      <c r="M225" s="132" t="s">
        <v>547</v>
      </c>
      <c r="N225" s="138">
        <v>44214</v>
      </c>
      <c r="O225" s="54"/>
      <c r="P225" s="54"/>
      <c r="Q225" s="198"/>
      <c r="R225" s="37" t="s">
        <v>850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156</v>
      </c>
      <c r="B226" s="161">
        <v>44140</v>
      </c>
      <c r="C226" s="161"/>
      <c r="D226" s="162" t="s">
        <v>141</v>
      </c>
      <c r="E226" s="163" t="s">
        <v>545</v>
      </c>
      <c r="F226" s="163">
        <v>182.5</v>
      </c>
      <c r="G226" s="163"/>
      <c r="H226" s="163">
        <v>248</v>
      </c>
      <c r="I226" s="165">
        <v>248</v>
      </c>
      <c r="J226" s="135" t="s">
        <v>631</v>
      </c>
      <c r="K226" s="136">
        <f t="shared" si="30"/>
        <v>65.5</v>
      </c>
      <c r="L226" s="137">
        <f t="shared" si="31"/>
        <v>0.35890410958904112</v>
      </c>
      <c r="M226" s="132" t="s">
        <v>547</v>
      </c>
      <c r="N226" s="138">
        <v>44214</v>
      </c>
      <c r="O226" s="54"/>
      <c r="P226" s="54"/>
      <c r="Q226" s="198"/>
      <c r="R226" s="37" t="s">
        <v>850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157</v>
      </c>
      <c r="B227" s="161">
        <v>44140</v>
      </c>
      <c r="C227" s="161"/>
      <c r="D227" s="162" t="s">
        <v>337</v>
      </c>
      <c r="E227" s="163" t="s">
        <v>545</v>
      </c>
      <c r="F227" s="163">
        <v>247.5</v>
      </c>
      <c r="G227" s="163"/>
      <c r="H227" s="163">
        <v>320</v>
      </c>
      <c r="I227" s="165">
        <v>320</v>
      </c>
      <c r="J227" s="135" t="s">
        <v>631</v>
      </c>
      <c r="K227" s="136">
        <f t="shared" si="30"/>
        <v>72.5</v>
      </c>
      <c r="L227" s="137">
        <f t="shared" si="31"/>
        <v>0.29292929292929293</v>
      </c>
      <c r="M227" s="132" t="s">
        <v>547</v>
      </c>
      <c r="N227" s="138">
        <v>44323</v>
      </c>
      <c r="O227" s="54"/>
      <c r="P227" s="54"/>
      <c r="Q227" s="198"/>
      <c r="R227" s="37" t="s">
        <v>850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60">
        <v>158</v>
      </c>
      <c r="B228" s="161">
        <v>44140</v>
      </c>
      <c r="C228" s="161"/>
      <c r="D228" s="162" t="s">
        <v>199</v>
      </c>
      <c r="E228" s="163" t="s">
        <v>545</v>
      </c>
      <c r="F228" s="133">
        <v>925</v>
      </c>
      <c r="G228" s="163"/>
      <c r="H228" s="163">
        <v>1095</v>
      </c>
      <c r="I228" s="165">
        <v>1093</v>
      </c>
      <c r="J228" s="135" t="s">
        <v>771</v>
      </c>
      <c r="K228" s="136">
        <f t="shared" si="30"/>
        <v>170</v>
      </c>
      <c r="L228" s="137">
        <f t="shared" si="31"/>
        <v>0.18378378378378379</v>
      </c>
      <c r="M228" s="132" t="s">
        <v>547</v>
      </c>
      <c r="N228" s="138">
        <v>44201</v>
      </c>
      <c r="O228" s="54"/>
      <c r="P228" s="54"/>
      <c r="Q228" s="198"/>
      <c r="R228" s="37" t="s">
        <v>850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60">
        <v>159</v>
      </c>
      <c r="B229" s="161">
        <v>44140</v>
      </c>
      <c r="C229" s="161"/>
      <c r="D229" s="162" t="s">
        <v>355</v>
      </c>
      <c r="E229" s="163" t="s">
        <v>545</v>
      </c>
      <c r="F229" s="133">
        <v>332.5</v>
      </c>
      <c r="G229" s="163"/>
      <c r="H229" s="163">
        <v>393</v>
      </c>
      <c r="I229" s="165">
        <v>406</v>
      </c>
      <c r="J229" s="135" t="s">
        <v>772</v>
      </c>
      <c r="K229" s="136">
        <f t="shared" si="30"/>
        <v>60.5</v>
      </c>
      <c r="L229" s="137">
        <f t="shared" si="31"/>
        <v>0.18195488721804512</v>
      </c>
      <c r="M229" s="132" t="s">
        <v>547</v>
      </c>
      <c r="N229" s="138">
        <v>44256</v>
      </c>
      <c r="O229" s="54"/>
      <c r="P229" s="54"/>
      <c r="Q229" s="198"/>
      <c r="R229" s="37" t="s">
        <v>850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60">
        <v>160</v>
      </c>
      <c r="B230" s="161">
        <v>44141</v>
      </c>
      <c r="C230" s="161"/>
      <c r="D230" s="162" t="s">
        <v>459</v>
      </c>
      <c r="E230" s="163" t="s">
        <v>545</v>
      </c>
      <c r="F230" s="133">
        <v>231</v>
      </c>
      <c r="G230" s="163"/>
      <c r="H230" s="163">
        <v>281</v>
      </c>
      <c r="I230" s="165">
        <v>281</v>
      </c>
      <c r="J230" s="135" t="s">
        <v>631</v>
      </c>
      <c r="K230" s="136">
        <f t="shared" si="30"/>
        <v>50</v>
      </c>
      <c r="L230" s="137">
        <f t="shared" si="31"/>
        <v>0.21645021645021645</v>
      </c>
      <c r="M230" s="132" t="s">
        <v>547</v>
      </c>
      <c r="N230" s="138">
        <v>44358</v>
      </c>
      <c r="O230" s="54"/>
      <c r="P230" s="54"/>
      <c r="Q230" s="198"/>
      <c r="R230" s="37" t="s">
        <v>850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161</v>
      </c>
      <c r="B231" s="161">
        <v>44187</v>
      </c>
      <c r="C231" s="161"/>
      <c r="D231" s="162" t="s">
        <v>773</v>
      </c>
      <c r="E231" s="163" t="s">
        <v>545</v>
      </c>
      <c r="F231" s="133">
        <v>190</v>
      </c>
      <c r="G231" s="163"/>
      <c r="H231" s="163">
        <v>239</v>
      </c>
      <c r="I231" s="165">
        <v>239</v>
      </c>
      <c r="J231" s="135" t="s">
        <v>774</v>
      </c>
      <c r="K231" s="136">
        <f t="shared" si="30"/>
        <v>49</v>
      </c>
      <c r="L231" s="137">
        <f t="shared" si="31"/>
        <v>0.25789473684210529</v>
      </c>
      <c r="M231" s="132" t="s">
        <v>547</v>
      </c>
      <c r="N231" s="138">
        <v>44844</v>
      </c>
      <c r="O231" s="54"/>
      <c r="P231" s="54"/>
      <c r="Q231" s="198"/>
      <c r="R231" s="37" t="s">
        <v>850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162</v>
      </c>
      <c r="B232" s="161">
        <v>44258</v>
      </c>
      <c r="C232" s="161"/>
      <c r="D232" s="162" t="s">
        <v>769</v>
      </c>
      <c r="E232" s="163" t="s">
        <v>545</v>
      </c>
      <c r="F232" s="133">
        <v>495</v>
      </c>
      <c r="G232" s="163"/>
      <c r="H232" s="163">
        <v>595</v>
      </c>
      <c r="I232" s="165">
        <v>590</v>
      </c>
      <c r="J232" s="135" t="s">
        <v>567</v>
      </c>
      <c r="K232" s="136">
        <f t="shared" si="30"/>
        <v>100</v>
      </c>
      <c r="L232" s="137">
        <f t="shared" si="31"/>
        <v>0.20202020202020202</v>
      </c>
      <c r="M232" s="132" t="s">
        <v>547</v>
      </c>
      <c r="N232" s="138">
        <v>44589</v>
      </c>
      <c r="O232" s="54"/>
      <c r="P232" s="54"/>
      <c r="Q232" s="198"/>
      <c r="R232" s="37" t="s">
        <v>850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163</v>
      </c>
      <c r="B233" s="161">
        <v>44274</v>
      </c>
      <c r="C233" s="161"/>
      <c r="D233" s="162" t="s">
        <v>355</v>
      </c>
      <c r="E233" s="163" t="s">
        <v>545</v>
      </c>
      <c r="F233" s="133">
        <v>355</v>
      </c>
      <c r="G233" s="163"/>
      <c r="H233" s="163">
        <v>422.5</v>
      </c>
      <c r="I233" s="165">
        <v>420</v>
      </c>
      <c r="J233" s="135" t="s">
        <v>775</v>
      </c>
      <c r="K233" s="136">
        <f t="shared" si="30"/>
        <v>67.5</v>
      </c>
      <c r="L233" s="137">
        <f t="shared" si="31"/>
        <v>0.19014084507042253</v>
      </c>
      <c r="M233" s="132" t="s">
        <v>547</v>
      </c>
      <c r="N233" s="138">
        <v>44361</v>
      </c>
      <c r="O233" s="54"/>
      <c r="P233" s="54"/>
      <c r="R233" s="37" t="s">
        <v>850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60">
        <v>164</v>
      </c>
      <c r="B234" s="161">
        <v>44295</v>
      </c>
      <c r="C234" s="161"/>
      <c r="D234" s="162" t="s">
        <v>319</v>
      </c>
      <c r="E234" s="163" t="s">
        <v>545</v>
      </c>
      <c r="F234" s="133">
        <v>555</v>
      </c>
      <c r="G234" s="163"/>
      <c r="H234" s="163">
        <v>663</v>
      </c>
      <c r="I234" s="165">
        <v>663</v>
      </c>
      <c r="J234" s="135" t="s">
        <v>776</v>
      </c>
      <c r="K234" s="136">
        <f t="shared" si="30"/>
        <v>108</v>
      </c>
      <c r="L234" s="137">
        <f t="shared" si="31"/>
        <v>0.19459459459459461</v>
      </c>
      <c r="M234" s="132" t="s">
        <v>547</v>
      </c>
      <c r="N234" s="138">
        <v>44321</v>
      </c>
      <c r="O234" s="54"/>
      <c r="P234" s="54"/>
      <c r="Q234" s="198"/>
      <c r="R234" s="37" t="s">
        <v>850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60">
        <v>165</v>
      </c>
      <c r="B235" s="161">
        <v>44308</v>
      </c>
      <c r="C235" s="161"/>
      <c r="D235" s="162" t="s">
        <v>740</v>
      </c>
      <c r="E235" s="163" t="s">
        <v>545</v>
      </c>
      <c r="F235" s="133">
        <v>126.5</v>
      </c>
      <c r="G235" s="163"/>
      <c r="H235" s="163">
        <v>155</v>
      </c>
      <c r="I235" s="165">
        <v>155</v>
      </c>
      <c r="J235" s="135" t="s">
        <v>631</v>
      </c>
      <c r="K235" s="136">
        <f t="shared" si="30"/>
        <v>28.5</v>
      </c>
      <c r="L235" s="137">
        <f t="shared" si="31"/>
        <v>0.22529644268774704</v>
      </c>
      <c r="M235" s="132" t="s">
        <v>547</v>
      </c>
      <c r="N235" s="138">
        <v>44362</v>
      </c>
      <c r="O235" s="54"/>
      <c r="P235" s="54"/>
      <c r="R235" s="37" t="s">
        <v>850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39">
        <v>166</v>
      </c>
      <c r="B236" s="170">
        <v>44368</v>
      </c>
      <c r="C236" s="170"/>
      <c r="D236" s="141" t="s">
        <v>777</v>
      </c>
      <c r="E236" s="143" t="s">
        <v>545</v>
      </c>
      <c r="F236" s="171">
        <v>287.5</v>
      </c>
      <c r="G236" s="143"/>
      <c r="H236" s="143">
        <v>245</v>
      </c>
      <c r="I236" s="144">
        <v>344</v>
      </c>
      <c r="J236" s="145" t="s">
        <v>778</v>
      </c>
      <c r="K236" s="146">
        <f t="shared" si="30"/>
        <v>-42.5</v>
      </c>
      <c r="L236" s="147">
        <f t="shared" si="31"/>
        <v>-0.14782608695652175</v>
      </c>
      <c r="M236" s="143" t="s">
        <v>557</v>
      </c>
      <c r="N236" s="140">
        <v>44508</v>
      </c>
      <c r="O236" s="54"/>
      <c r="P236" s="54"/>
      <c r="R236" s="37" t="s">
        <v>850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60">
        <v>167</v>
      </c>
      <c r="B237" s="161">
        <v>44368</v>
      </c>
      <c r="C237" s="161"/>
      <c r="D237" s="162" t="s">
        <v>459</v>
      </c>
      <c r="E237" s="163" t="s">
        <v>545</v>
      </c>
      <c r="F237" s="133">
        <v>241</v>
      </c>
      <c r="G237" s="163"/>
      <c r="H237" s="163">
        <v>298</v>
      </c>
      <c r="I237" s="165">
        <v>320</v>
      </c>
      <c r="J237" s="135" t="s">
        <v>631</v>
      </c>
      <c r="K237" s="136">
        <f t="shared" si="30"/>
        <v>57</v>
      </c>
      <c r="L237" s="137">
        <f t="shared" si="31"/>
        <v>0.23651452282157676</v>
      </c>
      <c r="M237" s="132" t="s">
        <v>547</v>
      </c>
      <c r="N237" s="138">
        <v>44802</v>
      </c>
      <c r="O237" s="54"/>
      <c r="P237" s="54"/>
      <c r="R237" s="37" t="s">
        <v>850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60">
        <v>168</v>
      </c>
      <c r="B238" s="161">
        <v>44406</v>
      </c>
      <c r="C238" s="161"/>
      <c r="D238" s="162" t="s">
        <v>740</v>
      </c>
      <c r="E238" s="163" t="s">
        <v>545</v>
      </c>
      <c r="F238" s="133">
        <v>162.5</v>
      </c>
      <c r="G238" s="163"/>
      <c r="H238" s="163">
        <v>200</v>
      </c>
      <c r="I238" s="165">
        <v>200</v>
      </c>
      <c r="J238" s="135" t="s">
        <v>631</v>
      </c>
      <c r="K238" s="136">
        <f t="shared" si="30"/>
        <v>37.5</v>
      </c>
      <c r="L238" s="137">
        <f t="shared" si="31"/>
        <v>0.23076923076923078</v>
      </c>
      <c r="M238" s="132" t="s">
        <v>547</v>
      </c>
      <c r="N238" s="138">
        <v>44802</v>
      </c>
      <c r="O238" s="54"/>
      <c r="P238" s="54"/>
      <c r="R238" s="37" t="s">
        <v>850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160">
        <v>169</v>
      </c>
      <c r="B239" s="161">
        <v>44462</v>
      </c>
      <c r="C239" s="161"/>
      <c r="D239" s="162" t="s">
        <v>423</v>
      </c>
      <c r="E239" s="163" t="s">
        <v>545</v>
      </c>
      <c r="F239" s="133">
        <v>1235</v>
      </c>
      <c r="G239" s="163"/>
      <c r="H239" s="163">
        <v>1505</v>
      </c>
      <c r="I239" s="165">
        <v>1500</v>
      </c>
      <c r="J239" s="135" t="s">
        <v>631</v>
      </c>
      <c r="K239" s="136">
        <f t="shared" si="30"/>
        <v>270</v>
      </c>
      <c r="L239" s="137">
        <f t="shared" si="31"/>
        <v>0.21862348178137653</v>
      </c>
      <c r="M239" s="132" t="s">
        <v>547</v>
      </c>
      <c r="N239" s="138">
        <v>44564</v>
      </c>
      <c r="O239" s="54"/>
      <c r="P239" s="54"/>
      <c r="R239" s="37" t="s">
        <v>850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170</v>
      </c>
      <c r="B240" s="161">
        <v>44480</v>
      </c>
      <c r="C240" s="161"/>
      <c r="D240" s="162" t="s">
        <v>779</v>
      </c>
      <c r="E240" s="163" t="s">
        <v>545</v>
      </c>
      <c r="F240" s="133">
        <v>58.75</v>
      </c>
      <c r="G240" s="163"/>
      <c r="H240" s="163">
        <v>64.25</v>
      </c>
      <c r="I240" s="165"/>
      <c r="J240" s="135" t="s">
        <v>631</v>
      </c>
      <c r="K240" s="136">
        <f t="shared" si="30"/>
        <v>5.5</v>
      </c>
      <c r="L240" s="137">
        <f t="shared" si="31"/>
        <v>9.3617021276595741E-2</v>
      </c>
      <c r="M240" s="132" t="s">
        <v>547</v>
      </c>
      <c r="N240" s="138">
        <v>45322</v>
      </c>
      <c r="O240" s="54"/>
      <c r="P240" s="54"/>
      <c r="R240" s="37" t="s">
        <v>850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0" ht="12.75" customHeight="1">
      <c r="A241" s="129">
        <v>171</v>
      </c>
      <c r="B241" s="130">
        <v>44481</v>
      </c>
      <c r="C241" s="130"/>
      <c r="D241" s="131" t="s">
        <v>273</v>
      </c>
      <c r="E241" s="132" t="s">
        <v>545</v>
      </c>
      <c r="F241" s="133">
        <v>315</v>
      </c>
      <c r="G241" s="132"/>
      <c r="H241" s="132">
        <v>335</v>
      </c>
      <c r="I241" s="134">
        <v>380</v>
      </c>
      <c r="J241" s="135" t="s">
        <v>822</v>
      </c>
      <c r="K241" s="136">
        <f t="shared" si="30"/>
        <v>20</v>
      </c>
      <c r="L241" s="137">
        <f t="shared" si="31"/>
        <v>6.3492063492063489E-2</v>
      </c>
      <c r="M241" s="132" t="s">
        <v>547</v>
      </c>
      <c r="N241" s="138">
        <v>45297</v>
      </c>
      <c r="O241" s="54"/>
      <c r="P241" s="54"/>
      <c r="R241" s="37" t="s">
        <v>850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0" ht="12.75" customHeight="1">
      <c r="A242" s="129">
        <v>172</v>
      </c>
      <c r="B242" s="130">
        <v>44481</v>
      </c>
      <c r="C242" s="130"/>
      <c r="D242" s="131" t="s">
        <v>780</v>
      </c>
      <c r="E242" s="132" t="s">
        <v>545</v>
      </c>
      <c r="F242" s="133">
        <v>45.5</v>
      </c>
      <c r="G242" s="132"/>
      <c r="H242" s="132">
        <v>56.5</v>
      </c>
      <c r="I242" s="134">
        <v>56</v>
      </c>
      <c r="J242" s="135" t="s">
        <v>631</v>
      </c>
      <c r="K242" s="136">
        <f t="shared" si="30"/>
        <v>11</v>
      </c>
      <c r="L242" s="137">
        <f t="shared" si="31"/>
        <v>0.24175824175824176</v>
      </c>
      <c r="M242" s="132" t="s">
        <v>547</v>
      </c>
      <c r="N242" s="138">
        <v>44881</v>
      </c>
      <c r="O242" s="54"/>
      <c r="P242" s="54"/>
      <c r="R242" s="37"/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0" ht="12.75" customHeight="1">
      <c r="A243" s="129">
        <v>173</v>
      </c>
      <c r="B243" s="130">
        <v>44551</v>
      </c>
      <c r="C243" s="130"/>
      <c r="D243" s="131" t="s">
        <v>128</v>
      </c>
      <c r="E243" s="132" t="s">
        <v>545</v>
      </c>
      <c r="F243" s="133">
        <v>2300</v>
      </c>
      <c r="G243" s="132"/>
      <c r="H243" s="132">
        <f>(2820+2200)/2</f>
        <v>2510</v>
      </c>
      <c r="I243" s="134">
        <v>3000</v>
      </c>
      <c r="J243" s="135" t="s">
        <v>781</v>
      </c>
      <c r="K243" s="136">
        <f t="shared" si="30"/>
        <v>210</v>
      </c>
      <c r="L243" s="137">
        <f t="shared" si="31"/>
        <v>9.1304347826086957E-2</v>
      </c>
      <c r="M243" s="132" t="s">
        <v>547</v>
      </c>
      <c r="N243" s="138">
        <v>44649</v>
      </c>
      <c r="O243" s="54"/>
      <c r="P243" s="54"/>
      <c r="R243" s="37"/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0" ht="12.75" customHeight="1">
      <c r="A244" s="129">
        <v>174</v>
      </c>
      <c r="B244" s="130">
        <v>44606</v>
      </c>
      <c r="C244" s="130"/>
      <c r="D244" s="131" t="s">
        <v>413</v>
      </c>
      <c r="E244" s="132" t="s">
        <v>545</v>
      </c>
      <c r="F244" s="133">
        <v>635</v>
      </c>
      <c r="G244" s="132"/>
      <c r="H244" s="132">
        <v>700</v>
      </c>
      <c r="I244" s="134">
        <v>764</v>
      </c>
      <c r="J244" s="135" t="s">
        <v>806</v>
      </c>
      <c r="K244" s="136">
        <f t="shared" si="30"/>
        <v>65</v>
      </c>
      <c r="L244" s="137">
        <f t="shared" si="31"/>
        <v>0.10236220472440945</v>
      </c>
      <c r="M244" s="132" t="s">
        <v>547</v>
      </c>
      <c r="N244" s="138">
        <v>45159</v>
      </c>
      <c r="O244" s="54"/>
      <c r="P244" s="54"/>
      <c r="R244" s="37"/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0" ht="12.75" customHeight="1">
      <c r="A245" s="129">
        <v>175</v>
      </c>
      <c r="B245" s="130">
        <v>44613</v>
      </c>
      <c r="C245" s="130"/>
      <c r="D245" s="131" t="s">
        <v>423</v>
      </c>
      <c r="E245" s="132" t="s">
        <v>545</v>
      </c>
      <c r="F245" s="133">
        <v>1255</v>
      </c>
      <c r="G245" s="132"/>
      <c r="H245" s="132">
        <v>1515</v>
      </c>
      <c r="I245" s="134">
        <v>1510</v>
      </c>
      <c r="J245" s="135" t="s">
        <v>631</v>
      </c>
      <c r="K245" s="136">
        <f t="shared" si="30"/>
        <v>260</v>
      </c>
      <c r="L245" s="137">
        <f t="shared" si="31"/>
        <v>0.20717131474103587</v>
      </c>
      <c r="M245" s="132" t="s">
        <v>547</v>
      </c>
      <c r="N245" s="138">
        <v>44834</v>
      </c>
      <c r="O245" s="54"/>
      <c r="P245" s="54"/>
      <c r="R245" s="37"/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0" ht="12.75" customHeight="1">
      <c r="A246" s="259">
        <v>176</v>
      </c>
      <c r="B246" s="250">
        <v>44670</v>
      </c>
      <c r="C246" s="250"/>
      <c r="D246" s="251" t="s">
        <v>510</v>
      </c>
      <c r="E246" s="252" t="s">
        <v>545</v>
      </c>
      <c r="F246" s="253">
        <v>445</v>
      </c>
      <c r="G246" s="253"/>
      <c r="H246" s="253">
        <v>460</v>
      </c>
      <c r="I246" s="253">
        <v>553</v>
      </c>
      <c r="J246" s="254" t="s">
        <v>842</v>
      </c>
      <c r="K246" s="255">
        <f t="shared" ref="K246" si="32">H246-F246</f>
        <v>15</v>
      </c>
      <c r="L246" s="256">
        <f t="shared" ref="L246" si="33">K246/F246</f>
        <v>3.3707865168539325E-2</v>
      </c>
      <c r="M246" s="257" t="s">
        <v>564</v>
      </c>
      <c r="N246" s="258">
        <v>45397</v>
      </c>
      <c r="O246" s="54"/>
      <c r="P246" s="54"/>
      <c r="R246" s="37"/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0" ht="12.75" customHeight="1">
      <c r="A247" s="160">
        <v>177</v>
      </c>
      <c r="B247" s="161">
        <v>44746</v>
      </c>
      <c r="C247" s="161"/>
      <c r="D247" s="162" t="s">
        <v>782</v>
      </c>
      <c r="E247" s="163" t="s">
        <v>545</v>
      </c>
      <c r="F247" s="163">
        <v>207.5</v>
      </c>
      <c r="G247" s="163"/>
      <c r="H247" s="163">
        <v>254</v>
      </c>
      <c r="I247" s="165">
        <v>254</v>
      </c>
      <c r="J247" s="135" t="s">
        <v>631</v>
      </c>
      <c r="K247" s="136">
        <f t="shared" ref="K247:K257" si="34">H247-F247</f>
        <v>46.5</v>
      </c>
      <c r="L247" s="137">
        <f t="shared" ref="L247:L257" si="35">K247/F247</f>
        <v>0.22409638554216868</v>
      </c>
      <c r="M247" s="132" t="s">
        <v>547</v>
      </c>
      <c r="N247" s="138">
        <v>44792</v>
      </c>
      <c r="O247" s="54"/>
      <c r="P247" s="54"/>
      <c r="R247" s="37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0" ht="12.75" customHeight="1">
      <c r="A248" s="160">
        <v>178</v>
      </c>
      <c r="B248" s="161">
        <v>44775</v>
      </c>
      <c r="C248" s="161"/>
      <c r="D248" s="162" t="s">
        <v>461</v>
      </c>
      <c r="E248" s="163" t="s">
        <v>545</v>
      </c>
      <c r="F248" s="163">
        <v>31.25</v>
      </c>
      <c r="G248" s="163"/>
      <c r="H248" s="163">
        <v>38.75</v>
      </c>
      <c r="I248" s="165">
        <v>38</v>
      </c>
      <c r="J248" s="135" t="s">
        <v>631</v>
      </c>
      <c r="K248" s="136">
        <f t="shared" si="34"/>
        <v>7.5</v>
      </c>
      <c r="L248" s="137">
        <f t="shared" si="35"/>
        <v>0.24</v>
      </c>
      <c r="M248" s="132" t="s">
        <v>547</v>
      </c>
      <c r="N248" s="138">
        <v>44844</v>
      </c>
      <c r="O248" s="54"/>
      <c r="P248" s="54"/>
      <c r="R248" s="37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0" ht="12.75" customHeight="1">
      <c r="A249" s="160">
        <v>179</v>
      </c>
      <c r="B249" s="161">
        <v>44841</v>
      </c>
      <c r="C249" s="161"/>
      <c r="D249" s="162" t="s">
        <v>783</v>
      </c>
      <c r="E249" s="163" t="s">
        <v>545</v>
      </c>
      <c r="F249" s="133">
        <v>665</v>
      </c>
      <c r="G249" s="163"/>
      <c r="H249" s="163">
        <v>807.5</v>
      </c>
      <c r="I249" s="165">
        <v>840</v>
      </c>
      <c r="J249" s="135" t="s">
        <v>781</v>
      </c>
      <c r="K249" s="136">
        <f t="shared" si="34"/>
        <v>142.5</v>
      </c>
      <c r="L249" s="137">
        <f t="shared" si="35"/>
        <v>0.21428571428571427</v>
      </c>
      <c r="M249" s="132" t="s">
        <v>547</v>
      </c>
      <c r="N249" s="138">
        <v>45097</v>
      </c>
      <c r="O249" s="54"/>
      <c r="P249" s="54"/>
      <c r="R249" s="37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0" ht="12.75" customHeight="1">
      <c r="A250" s="160">
        <v>180</v>
      </c>
      <c r="B250" s="161">
        <v>44844</v>
      </c>
      <c r="C250" s="161"/>
      <c r="D250" s="162" t="s">
        <v>415</v>
      </c>
      <c r="E250" s="163" t="s">
        <v>545</v>
      </c>
      <c r="F250" s="133">
        <v>227.5</v>
      </c>
      <c r="G250" s="163"/>
      <c r="H250" s="163">
        <v>270</v>
      </c>
      <c r="I250" s="165">
        <v>291</v>
      </c>
      <c r="J250" s="135" t="s">
        <v>808</v>
      </c>
      <c r="K250" s="136">
        <f t="shared" si="34"/>
        <v>42.5</v>
      </c>
      <c r="L250" s="137">
        <f t="shared" si="35"/>
        <v>0.18681318681318682</v>
      </c>
      <c r="M250" s="132" t="s">
        <v>547</v>
      </c>
      <c r="N250" s="138">
        <v>45160</v>
      </c>
      <c r="O250" s="54"/>
      <c r="P250" s="54"/>
      <c r="R250" s="37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</row>
    <row r="251" spans="1:30" ht="12.75" customHeight="1">
      <c r="A251" s="160">
        <v>181</v>
      </c>
      <c r="B251" s="161">
        <v>44845</v>
      </c>
      <c r="C251" s="161"/>
      <c r="D251" s="162" t="s">
        <v>413</v>
      </c>
      <c r="E251" s="163" t="s">
        <v>545</v>
      </c>
      <c r="F251" s="133">
        <v>555</v>
      </c>
      <c r="G251" s="163"/>
      <c r="H251" s="163">
        <v>700</v>
      </c>
      <c r="I251" s="165">
        <v>765</v>
      </c>
      <c r="J251" s="135" t="s">
        <v>807</v>
      </c>
      <c r="K251" s="136">
        <f t="shared" si="34"/>
        <v>145</v>
      </c>
      <c r="L251" s="137">
        <f t="shared" si="35"/>
        <v>0.26126126126126126</v>
      </c>
      <c r="M251" s="132" t="s">
        <v>547</v>
      </c>
      <c r="N251" s="138">
        <v>45159</v>
      </c>
      <c r="O251" s="54"/>
      <c r="P251" s="54"/>
      <c r="R251" s="37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</row>
    <row r="252" spans="1:30" ht="12.75" customHeight="1">
      <c r="A252" s="160">
        <v>182</v>
      </c>
      <c r="B252" s="161">
        <v>44981</v>
      </c>
      <c r="C252" s="161"/>
      <c r="D252" s="162" t="s">
        <v>428</v>
      </c>
      <c r="E252" s="163" t="s">
        <v>545</v>
      </c>
      <c r="F252" s="133">
        <v>1675</v>
      </c>
      <c r="G252" s="163"/>
      <c r="H252" s="163">
        <v>2080</v>
      </c>
      <c r="I252" s="165">
        <v>2080</v>
      </c>
      <c r="J252" s="135" t="s">
        <v>631</v>
      </c>
      <c r="K252" s="136">
        <f t="shared" si="34"/>
        <v>405</v>
      </c>
      <c r="L252" s="137">
        <f t="shared" si="35"/>
        <v>0.2417910447761194</v>
      </c>
      <c r="M252" s="132" t="s">
        <v>547</v>
      </c>
      <c r="N252" s="138">
        <v>45119</v>
      </c>
      <c r="O252" s="54"/>
      <c r="P252" s="54"/>
      <c r="R252" s="37" t="s">
        <v>853</v>
      </c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</row>
    <row r="253" spans="1:30" ht="12.75" customHeight="1">
      <c r="A253" s="160">
        <v>183</v>
      </c>
      <c r="B253" s="161">
        <v>44986</v>
      </c>
      <c r="C253" s="161"/>
      <c r="D253" s="162" t="s">
        <v>461</v>
      </c>
      <c r="E253" s="163" t="s">
        <v>545</v>
      </c>
      <c r="F253" s="133">
        <v>57.5</v>
      </c>
      <c r="G253" s="163"/>
      <c r="H253" s="163">
        <v>120</v>
      </c>
      <c r="I253" s="165">
        <v>120</v>
      </c>
      <c r="J253" s="135" t="s">
        <v>631</v>
      </c>
      <c r="K253" s="136">
        <f t="shared" si="34"/>
        <v>62.5</v>
      </c>
      <c r="L253" s="137">
        <f t="shared" si="35"/>
        <v>1.0869565217391304</v>
      </c>
      <c r="M253" s="132" t="s">
        <v>547</v>
      </c>
      <c r="N253" s="138">
        <v>45049</v>
      </c>
      <c r="O253" s="54"/>
      <c r="P253" s="54"/>
      <c r="R253" s="37" t="s">
        <v>853</v>
      </c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</row>
    <row r="254" spans="1:30" ht="12.75" customHeight="1">
      <c r="A254" s="160">
        <v>184</v>
      </c>
      <c r="B254" s="161">
        <v>45008</v>
      </c>
      <c r="C254" s="161"/>
      <c r="D254" s="162" t="s">
        <v>475</v>
      </c>
      <c r="E254" s="163" t="s">
        <v>545</v>
      </c>
      <c r="F254" s="133">
        <v>2765</v>
      </c>
      <c r="G254" s="163"/>
      <c r="H254" s="163">
        <v>3547.5</v>
      </c>
      <c r="I254" s="165">
        <v>3523</v>
      </c>
      <c r="J254" s="135" t="s">
        <v>631</v>
      </c>
      <c r="K254" s="136">
        <f t="shared" si="34"/>
        <v>782.5</v>
      </c>
      <c r="L254" s="137">
        <f t="shared" si="35"/>
        <v>0.28300180831826399</v>
      </c>
      <c r="M254" s="132" t="s">
        <v>547</v>
      </c>
      <c r="N254" s="138">
        <v>45177</v>
      </c>
      <c r="O254" s="54"/>
      <c r="P254" s="54"/>
      <c r="R254" s="37" t="s">
        <v>853</v>
      </c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</row>
    <row r="255" spans="1:30" ht="12.75" customHeight="1">
      <c r="A255" s="160">
        <v>185</v>
      </c>
      <c r="B255" s="161">
        <v>45027</v>
      </c>
      <c r="C255" s="161"/>
      <c r="D255" s="162" t="s">
        <v>784</v>
      </c>
      <c r="E255" s="163" t="s">
        <v>545</v>
      </c>
      <c r="F255" s="163">
        <v>460</v>
      </c>
      <c r="G255" s="163"/>
      <c r="H255" s="163">
        <v>825</v>
      </c>
      <c r="I255" s="165">
        <v>810</v>
      </c>
      <c r="J255" s="135" t="s">
        <v>631</v>
      </c>
      <c r="K255" s="136">
        <f t="shared" si="34"/>
        <v>365</v>
      </c>
      <c r="L255" s="137">
        <f t="shared" si="35"/>
        <v>0.79347826086956519</v>
      </c>
      <c r="M255" s="132" t="s">
        <v>547</v>
      </c>
      <c r="N255" s="138">
        <v>45155</v>
      </c>
      <c r="O255" s="54"/>
      <c r="P255" s="54"/>
      <c r="R255" s="37" t="s">
        <v>853</v>
      </c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</row>
    <row r="256" spans="1:30" ht="12.75" customHeight="1">
      <c r="A256" s="160">
        <v>186</v>
      </c>
      <c r="B256" s="161">
        <v>45050</v>
      </c>
      <c r="C256" s="161"/>
      <c r="D256" s="162" t="s">
        <v>41</v>
      </c>
      <c r="E256" s="163" t="s">
        <v>545</v>
      </c>
      <c r="F256" s="163">
        <v>3630</v>
      </c>
      <c r="G256" s="163"/>
      <c r="H256" s="163">
        <v>5150</v>
      </c>
      <c r="I256" s="165">
        <v>5040</v>
      </c>
      <c r="J256" s="135" t="s">
        <v>631</v>
      </c>
      <c r="K256" s="136">
        <f t="shared" si="34"/>
        <v>1520</v>
      </c>
      <c r="L256" s="137">
        <f t="shared" si="35"/>
        <v>0.41873278236914602</v>
      </c>
      <c r="M256" s="132" t="s">
        <v>547</v>
      </c>
      <c r="N256" s="138">
        <v>45344</v>
      </c>
      <c r="O256" s="54"/>
      <c r="P256" s="54"/>
      <c r="R256" s="37" t="s">
        <v>853</v>
      </c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</row>
    <row r="257" spans="1:38" ht="12.75" customHeight="1">
      <c r="A257" s="160">
        <v>187</v>
      </c>
      <c r="B257" s="161">
        <v>45075</v>
      </c>
      <c r="C257" s="161"/>
      <c r="D257" s="162" t="s">
        <v>785</v>
      </c>
      <c r="E257" s="163" t="s">
        <v>545</v>
      </c>
      <c r="F257" s="133">
        <v>585</v>
      </c>
      <c r="G257" s="163"/>
      <c r="H257" s="163">
        <v>732</v>
      </c>
      <c r="I257" s="165">
        <v>732</v>
      </c>
      <c r="J257" s="135" t="s">
        <v>631</v>
      </c>
      <c r="K257" s="136">
        <f t="shared" si="34"/>
        <v>147</v>
      </c>
      <c r="L257" s="137">
        <f t="shared" si="35"/>
        <v>0.25128205128205128</v>
      </c>
      <c r="M257" s="132" t="s">
        <v>547</v>
      </c>
      <c r="N257" s="138">
        <v>45152</v>
      </c>
      <c r="O257" s="54"/>
      <c r="P257" s="54"/>
      <c r="R257" s="37" t="s">
        <v>853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  <c r="AF257" s="37"/>
      <c r="AG257" s="54"/>
      <c r="AI257" s="37"/>
      <c r="AK257" s="37"/>
      <c r="AL257" s="54"/>
    </row>
    <row r="258" spans="1:38" ht="12.75" customHeight="1">
      <c r="A258" s="160">
        <v>188</v>
      </c>
      <c r="B258" s="161">
        <v>45078</v>
      </c>
      <c r="C258" s="161"/>
      <c r="D258" s="162" t="s">
        <v>500</v>
      </c>
      <c r="E258" s="163" t="s">
        <v>545</v>
      </c>
      <c r="F258" s="133">
        <v>3310</v>
      </c>
      <c r="G258" s="163"/>
      <c r="H258" s="163">
        <v>4300</v>
      </c>
      <c r="I258" s="165">
        <v>4300</v>
      </c>
      <c r="J258" s="135" t="s">
        <v>631</v>
      </c>
      <c r="K258" s="136">
        <f t="shared" ref="K258" si="36">H258-F258</f>
        <v>990</v>
      </c>
      <c r="L258" s="137">
        <f t="shared" ref="L258" si="37">K258/F258</f>
        <v>0.29909365558912387</v>
      </c>
      <c r="M258" s="132" t="s">
        <v>547</v>
      </c>
      <c r="N258" s="138">
        <v>45436</v>
      </c>
      <c r="O258" s="54"/>
      <c r="P258" s="54"/>
      <c r="R258" s="37" t="s">
        <v>853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  <c r="AF258" s="37"/>
      <c r="AG258" s="54"/>
      <c r="AI258" s="37"/>
      <c r="AK258" s="37"/>
      <c r="AL258" s="54"/>
    </row>
    <row r="259" spans="1:38" ht="12.75" customHeight="1">
      <c r="A259" s="160">
        <v>189</v>
      </c>
      <c r="B259" s="161">
        <v>45103</v>
      </c>
      <c r="C259" s="161"/>
      <c r="D259" s="162" t="s">
        <v>803</v>
      </c>
      <c r="E259" s="163" t="s">
        <v>545</v>
      </c>
      <c r="F259" s="133">
        <v>282.5</v>
      </c>
      <c r="G259" s="163"/>
      <c r="H259" s="163">
        <v>383</v>
      </c>
      <c r="I259" s="165">
        <v>383</v>
      </c>
      <c r="J259" s="135" t="s">
        <v>631</v>
      </c>
      <c r="K259" s="136">
        <f>H259-F259</f>
        <v>100.5</v>
      </c>
      <c r="L259" s="137">
        <f>K259/F259</f>
        <v>0.35575221238938054</v>
      </c>
      <c r="M259" s="132" t="s">
        <v>547</v>
      </c>
      <c r="N259" s="138">
        <v>45265</v>
      </c>
      <c r="O259" s="54"/>
      <c r="P259" s="54"/>
      <c r="R259" s="37" t="s">
        <v>853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F259" s="37"/>
      <c r="AG259" s="54"/>
      <c r="AI259" s="37"/>
      <c r="AK259" s="37"/>
      <c r="AL259" s="54"/>
    </row>
    <row r="260" spans="1:38" ht="12.75" customHeight="1">
      <c r="A260" s="160">
        <v>190</v>
      </c>
      <c r="B260" s="161">
        <v>45120</v>
      </c>
      <c r="C260" s="161"/>
      <c r="D260" s="162" t="s">
        <v>499</v>
      </c>
      <c r="E260" s="163" t="s">
        <v>545</v>
      </c>
      <c r="F260" s="133">
        <v>2312.5</v>
      </c>
      <c r="G260" s="163"/>
      <c r="H260" s="163">
        <v>2935</v>
      </c>
      <c r="I260" s="165">
        <v>2935</v>
      </c>
      <c r="J260" s="135" t="s">
        <v>631</v>
      </c>
      <c r="K260" s="136">
        <f>H260-F260</f>
        <v>622.5</v>
      </c>
      <c r="L260" s="137">
        <f>K260/F260</f>
        <v>0.26918918918918922</v>
      </c>
      <c r="M260" s="132" t="s">
        <v>547</v>
      </c>
      <c r="N260" s="138">
        <v>45177</v>
      </c>
      <c r="O260" s="54"/>
      <c r="P260" s="54"/>
      <c r="R260" s="37" t="s">
        <v>853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F260" s="37"/>
      <c r="AG260" s="54"/>
      <c r="AI260" s="37"/>
      <c r="AK260" s="37"/>
      <c r="AL260" s="54"/>
    </row>
    <row r="261" spans="1:38" ht="12.75" customHeight="1">
      <c r="A261" s="160">
        <v>191</v>
      </c>
      <c r="B261" s="161">
        <v>45125</v>
      </c>
      <c r="C261" s="161"/>
      <c r="D261" s="162" t="s">
        <v>199</v>
      </c>
      <c r="E261" s="163" t="s">
        <v>545</v>
      </c>
      <c r="F261" s="133">
        <v>3980</v>
      </c>
      <c r="G261" s="163"/>
      <c r="H261" s="163">
        <v>4895</v>
      </c>
      <c r="I261" s="165">
        <v>4895</v>
      </c>
      <c r="J261" s="135" t="s">
        <v>631</v>
      </c>
      <c r="K261" s="136">
        <f>H261-F261</f>
        <v>915</v>
      </c>
      <c r="L261" s="137">
        <f>K261/F261</f>
        <v>0.22989949748743718</v>
      </c>
      <c r="M261" s="132" t="s">
        <v>547</v>
      </c>
      <c r="N261" s="138">
        <v>45155</v>
      </c>
      <c r="O261" s="54"/>
      <c r="P261" s="54"/>
      <c r="R261" s="37" t="s">
        <v>853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G261" s="54"/>
      <c r="AI261" s="37"/>
      <c r="AL261" s="54"/>
    </row>
    <row r="262" spans="1:38" ht="12.75" customHeight="1">
      <c r="A262" s="160">
        <v>192</v>
      </c>
      <c r="B262" s="161">
        <v>45145</v>
      </c>
      <c r="C262" s="161"/>
      <c r="D262" s="162" t="s">
        <v>805</v>
      </c>
      <c r="E262" s="163" t="s">
        <v>545</v>
      </c>
      <c r="F262" s="133">
        <v>565</v>
      </c>
      <c r="G262" s="163"/>
      <c r="H262" s="163">
        <v>725</v>
      </c>
      <c r="I262" s="165">
        <v>725</v>
      </c>
      <c r="J262" s="135" t="s">
        <v>631</v>
      </c>
      <c r="K262" s="136">
        <f>H262-F262</f>
        <v>160</v>
      </c>
      <c r="L262" s="137">
        <f>K262/F262</f>
        <v>0.2831858407079646</v>
      </c>
      <c r="M262" s="132" t="s">
        <v>547</v>
      </c>
      <c r="N262" s="138">
        <v>45169</v>
      </c>
      <c r="O262" s="54"/>
      <c r="P262" s="54"/>
      <c r="R262" s="37" t="s">
        <v>853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G262" s="54"/>
      <c r="AI262" s="37"/>
      <c r="AL262" s="54"/>
    </row>
    <row r="263" spans="1:38" ht="12.75" customHeight="1">
      <c r="A263" s="232">
        <v>193</v>
      </c>
      <c r="B263" s="233">
        <v>45167</v>
      </c>
      <c r="C263" s="233"/>
      <c r="D263" s="234" t="s">
        <v>809</v>
      </c>
      <c r="E263" s="235" t="s">
        <v>545</v>
      </c>
      <c r="F263" s="133">
        <v>700</v>
      </c>
      <c r="G263" s="235"/>
      <c r="H263" s="235">
        <v>950</v>
      </c>
      <c r="I263" s="236">
        <v>950</v>
      </c>
      <c r="J263" s="237" t="s">
        <v>631</v>
      </c>
      <c r="K263" s="136">
        <f>H263-F263</f>
        <v>250</v>
      </c>
      <c r="L263" s="137">
        <f>K263/F263</f>
        <v>0.35714285714285715</v>
      </c>
      <c r="M263" s="132" t="s">
        <v>547</v>
      </c>
      <c r="N263" s="138">
        <v>45261</v>
      </c>
      <c r="O263" s="54"/>
      <c r="P263" s="54"/>
      <c r="R263" s="37" t="s">
        <v>853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178">
        <v>194</v>
      </c>
      <c r="B264" s="179">
        <v>45184</v>
      </c>
      <c r="C264" s="53"/>
      <c r="D264" s="53" t="s">
        <v>502</v>
      </c>
      <c r="E264" s="180" t="s">
        <v>545</v>
      </c>
      <c r="F264" s="51" t="s">
        <v>810</v>
      </c>
      <c r="G264" s="51"/>
      <c r="H264" s="51"/>
      <c r="I264" s="51">
        <v>480</v>
      </c>
      <c r="J264" s="51" t="s">
        <v>546</v>
      </c>
      <c r="K264" s="51"/>
      <c r="L264" s="51"/>
      <c r="M264" s="51"/>
      <c r="N264" s="51"/>
      <c r="O264" s="54"/>
      <c r="P264" s="54"/>
      <c r="R264" s="37" t="s">
        <v>853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232">
        <v>195</v>
      </c>
      <c r="B265" s="233">
        <v>45203</v>
      </c>
      <c r="C265" s="233"/>
      <c r="D265" s="234" t="s">
        <v>172</v>
      </c>
      <c r="E265" s="235" t="s">
        <v>545</v>
      </c>
      <c r="F265" s="133">
        <v>992.5</v>
      </c>
      <c r="G265" s="235"/>
      <c r="H265" s="235">
        <v>1198</v>
      </c>
      <c r="I265" s="236">
        <v>1198</v>
      </c>
      <c r="J265" s="237" t="s">
        <v>631</v>
      </c>
      <c r="K265" s="136">
        <f>H265-F265</f>
        <v>205.5</v>
      </c>
      <c r="L265" s="137">
        <f>K265/F265</f>
        <v>0.2070528967254408</v>
      </c>
      <c r="M265" s="132" t="s">
        <v>547</v>
      </c>
      <c r="N265" s="138">
        <v>45392</v>
      </c>
      <c r="O265" s="54"/>
      <c r="P265" s="54"/>
      <c r="R265" s="37" t="s">
        <v>854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232">
        <v>196</v>
      </c>
      <c r="B266" s="233">
        <v>45216</v>
      </c>
      <c r="C266" s="233"/>
      <c r="D266" s="234" t="s">
        <v>104</v>
      </c>
      <c r="E266" s="235" t="s">
        <v>545</v>
      </c>
      <c r="F266" s="133">
        <v>5425</v>
      </c>
      <c r="G266" s="235"/>
      <c r="H266" s="235">
        <v>6880</v>
      </c>
      <c r="I266" s="236">
        <v>6870</v>
      </c>
      <c r="J266" s="237" t="s">
        <v>631</v>
      </c>
      <c r="K266" s="136">
        <f>H266-F266</f>
        <v>1455</v>
      </c>
      <c r="L266" s="137">
        <f>K266/F266</f>
        <v>0.26820276497695855</v>
      </c>
      <c r="M266" s="132" t="s">
        <v>547</v>
      </c>
      <c r="N266" s="138">
        <v>45342</v>
      </c>
      <c r="O266" s="54"/>
      <c r="P266" s="54"/>
      <c r="R266" s="37" t="s">
        <v>854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232">
        <v>197</v>
      </c>
      <c r="B267" s="233">
        <v>45216</v>
      </c>
      <c r="C267" s="233"/>
      <c r="D267" s="234" t="s">
        <v>811</v>
      </c>
      <c r="E267" s="235" t="s">
        <v>545</v>
      </c>
      <c r="F267" s="133">
        <v>1090</v>
      </c>
      <c r="G267" s="235"/>
      <c r="H267" s="235">
        <v>1415</v>
      </c>
      <c r="I267" s="236">
        <v>1415</v>
      </c>
      <c r="J267" s="237" t="s">
        <v>631</v>
      </c>
      <c r="K267" s="136">
        <f>H267-F267</f>
        <v>325</v>
      </c>
      <c r="L267" s="137">
        <f>K267/F267</f>
        <v>0.29816513761467889</v>
      </c>
      <c r="M267" s="132" t="s">
        <v>547</v>
      </c>
      <c r="N267" s="138">
        <v>45282</v>
      </c>
      <c r="O267" s="54"/>
      <c r="P267" s="54"/>
      <c r="R267" s="37" t="s">
        <v>853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232">
        <v>198</v>
      </c>
      <c r="B268" s="233">
        <v>45236</v>
      </c>
      <c r="C268" s="233"/>
      <c r="D268" s="234" t="s">
        <v>814</v>
      </c>
      <c r="E268" s="235" t="s">
        <v>545</v>
      </c>
      <c r="F268" s="133">
        <v>1270</v>
      </c>
      <c r="G268" s="235"/>
      <c r="H268" s="235">
        <v>1613</v>
      </c>
      <c r="I268" s="236">
        <v>1613</v>
      </c>
      <c r="J268" s="237" t="s">
        <v>631</v>
      </c>
      <c r="K268" s="136">
        <f>H268-F268</f>
        <v>343</v>
      </c>
      <c r="L268" s="137">
        <f>K268/F268</f>
        <v>0.27007874015748029</v>
      </c>
      <c r="M268" s="132" t="s">
        <v>547</v>
      </c>
      <c r="N268" s="138">
        <v>45246</v>
      </c>
      <c r="O268" s="54"/>
      <c r="P268" s="54"/>
      <c r="R268" s="37" t="s">
        <v>854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178">
        <v>199</v>
      </c>
      <c r="B269" s="179">
        <v>45251</v>
      </c>
      <c r="C269" s="53"/>
      <c r="D269" s="53" t="s">
        <v>815</v>
      </c>
      <c r="E269" s="180" t="s">
        <v>545</v>
      </c>
      <c r="F269" s="51" t="s">
        <v>816</v>
      </c>
      <c r="G269" s="51"/>
      <c r="H269" s="51"/>
      <c r="I269" s="51">
        <v>1490</v>
      </c>
      <c r="J269" s="51" t="s">
        <v>546</v>
      </c>
      <c r="K269" s="51"/>
      <c r="L269" s="51"/>
      <c r="M269" s="51"/>
      <c r="N269" s="51"/>
      <c r="O269" s="54"/>
      <c r="P269" s="54"/>
      <c r="R269" s="37" t="s">
        <v>853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178">
        <v>200</v>
      </c>
      <c r="B270" s="179">
        <v>45254</v>
      </c>
      <c r="C270" s="53"/>
      <c r="D270" s="53" t="s">
        <v>814</v>
      </c>
      <c r="E270" s="180" t="s">
        <v>545</v>
      </c>
      <c r="F270" s="51" t="s">
        <v>817</v>
      </c>
      <c r="G270" s="51"/>
      <c r="H270" s="51"/>
      <c r="I270" s="51">
        <v>1806</v>
      </c>
      <c r="J270" s="51" t="s">
        <v>546</v>
      </c>
      <c r="K270" s="51"/>
      <c r="L270" s="51"/>
      <c r="M270" s="51"/>
      <c r="N270" s="51"/>
      <c r="O270" s="54"/>
      <c r="P270" s="54"/>
      <c r="R270" s="37" t="s">
        <v>854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232">
        <v>201</v>
      </c>
      <c r="B271" s="233">
        <v>45265</v>
      </c>
      <c r="C271" s="233"/>
      <c r="D271" s="234" t="s">
        <v>503</v>
      </c>
      <c r="E271" s="235" t="s">
        <v>545</v>
      </c>
      <c r="F271" s="133">
        <v>435</v>
      </c>
      <c r="G271" s="235"/>
      <c r="H271" s="235">
        <v>558</v>
      </c>
      <c r="I271" s="236">
        <v>558</v>
      </c>
      <c r="J271" s="237" t="s">
        <v>631</v>
      </c>
      <c r="K271" s="136">
        <f>H271-F271</f>
        <v>123</v>
      </c>
      <c r="L271" s="137">
        <f>K271/F271</f>
        <v>0.28275862068965518</v>
      </c>
      <c r="M271" s="132" t="s">
        <v>547</v>
      </c>
      <c r="N271" s="138">
        <v>45378</v>
      </c>
      <c r="O271" s="54"/>
      <c r="P271" s="54"/>
      <c r="R271" s="37" t="s">
        <v>853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232">
        <v>202</v>
      </c>
      <c r="B272" s="233">
        <v>45272</v>
      </c>
      <c r="C272" s="233"/>
      <c r="D272" s="234" t="s">
        <v>819</v>
      </c>
      <c r="E272" s="235" t="s">
        <v>545</v>
      </c>
      <c r="F272" s="133">
        <v>4225</v>
      </c>
      <c r="G272" s="235"/>
      <c r="H272" s="235">
        <v>5512</v>
      </c>
      <c r="I272" s="236">
        <v>5512</v>
      </c>
      <c r="J272" s="237" t="s">
        <v>631</v>
      </c>
      <c r="K272" s="136">
        <f>H272-F272</f>
        <v>1287</v>
      </c>
      <c r="L272" s="137">
        <f>K272/F272</f>
        <v>0.30461538461538462</v>
      </c>
      <c r="M272" s="132" t="s">
        <v>547</v>
      </c>
      <c r="N272" s="138">
        <v>45329</v>
      </c>
      <c r="O272" s="54"/>
      <c r="P272" s="54"/>
      <c r="R272" s="37" t="s">
        <v>854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178">
        <v>203</v>
      </c>
      <c r="B273" s="179">
        <v>45292</v>
      </c>
      <c r="C273" s="53"/>
      <c r="D273" s="53" t="s">
        <v>309</v>
      </c>
      <c r="E273" s="180" t="s">
        <v>545</v>
      </c>
      <c r="F273" s="51" t="s">
        <v>820</v>
      </c>
      <c r="G273" s="51"/>
      <c r="H273" s="51"/>
      <c r="I273" s="51">
        <v>4909</v>
      </c>
      <c r="J273" s="51" t="s">
        <v>546</v>
      </c>
      <c r="K273" s="51"/>
      <c r="L273" s="51"/>
      <c r="M273" s="51"/>
      <c r="N273" s="51"/>
      <c r="O273" s="54"/>
      <c r="P273" s="54"/>
      <c r="R273" s="37" t="s">
        <v>854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178">
        <v>204</v>
      </c>
      <c r="B274" s="179">
        <v>45294</v>
      </c>
      <c r="C274" s="53"/>
      <c r="D274" s="53" t="s">
        <v>501</v>
      </c>
      <c r="E274" s="180" t="s">
        <v>545</v>
      </c>
      <c r="F274" s="51" t="s">
        <v>821</v>
      </c>
      <c r="G274" s="51"/>
      <c r="H274" s="51"/>
      <c r="I274" s="51">
        <v>1080</v>
      </c>
      <c r="J274" s="51" t="s">
        <v>546</v>
      </c>
      <c r="K274" s="51"/>
      <c r="L274" s="51"/>
      <c r="M274" s="51"/>
      <c r="N274" s="51"/>
      <c r="O274" s="54"/>
      <c r="P274" s="54"/>
      <c r="R274" s="37" t="s">
        <v>853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178">
        <v>205</v>
      </c>
      <c r="B275" s="179">
        <v>45315</v>
      </c>
      <c r="C275" s="53"/>
      <c r="D275" s="53" t="s">
        <v>310</v>
      </c>
      <c r="E275" s="180" t="s">
        <v>545</v>
      </c>
      <c r="F275" s="51" t="s">
        <v>823</v>
      </c>
      <c r="G275" s="51"/>
      <c r="H275" s="51"/>
      <c r="I275" s="51">
        <v>2077</v>
      </c>
      <c r="J275" s="51" t="s">
        <v>546</v>
      </c>
      <c r="K275" s="51"/>
      <c r="L275" s="51"/>
      <c r="M275" s="51"/>
      <c r="N275" s="51"/>
      <c r="O275" s="54"/>
      <c r="P275" s="54"/>
      <c r="R275" s="37" t="s">
        <v>854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178">
        <v>206</v>
      </c>
      <c r="B276" s="179">
        <v>45320</v>
      </c>
      <c r="C276" s="53"/>
      <c r="D276" s="53" t="s">
        <v>824</v>
      </c>
      <c r="E276" s="180" t="s">
        <v>545</v>
      </c>
      <c r="F276" s="51" t="s">
        <v>825</v>
      </c>
      <c r="G276" s="51"/>
      <c r="H276" s="51"/>
      <c r="I276" s="51">
        <v>2906</v>
      </c>
      <c r="J276" s="51" t="s">
        <v>546</v>
      </c>
      <c r="K276" s="51"/>
      <c r="L276" s="51"/>
      <c r="M276" s="51"/>
      <c r="N276" s="51"/>
      <c r="O276" s="54"/>
      <c r="P276" s="54"/>
      <c r="R276" s="37" t="s">
        <v>853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232">
        <v>207</v>
      </c>
      <c r="B277" s="233">
        <v>45331</v>
      </c>
      <c r="C277" s="233"/>
      <c r="D277" s="234" t="s">
        <v>499</v>
      </c>
      <c r="E277" s="235" t="s">
        <v>545</v>
      </c>
      <c r="F277" s="133">
        <v>3270</v>
      </c>
      <c r="G277" s="235"/>
      <c r="H277" s="235">
        <v>4096</v>
      </c>
      <c r="I277" s="236">
        <v>4096</v>
      </c>
      <c r="J277" s="237" t="s">
        <v>631</v>
      </c>
      <c r="K277" s="136">
        <f>H277-F277</f>
        <v>826</v>
      </c>
      <c r="L277" s="137">
        <f>K277/F277</f>
        <v>0.25259938837920487</v>
      </c>
      <c r="M277" s="132" t="s">
        <v>547</v>
      </c>
      <c r="N277" s="138">
        <v>45377</v>
      </c>
      <c r="O277" s="54"/>
      <c r="P277" s="54"/>
      <c r="R277" s="37" t="s">
        <v>853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178">
        <v>208</v>
      </c>
      <c r="B278" s="179">
        <v>45345</v>
      </c>
      <c r="C278" s="53"/>
      <c r="D278" s="53" t="s">
        <v>59</v>
      </c>
      <c r="E278" s="180" t="s">
        <v>545</v>
      </c>
      <c r="F278" s="51" t="s">
        <v>840</v>
      </c>
      <c r="G278" s="51"/>
      <c r="H278" s="51"/>
      <c r="I278" s="51">
        <v>2627</v>
      </c>
      <c r="J278" s="51" t="s">
        <v>546</v>
      </c>
      <c r="K278" s="51"/>
      <c r="L278" s="51"/>
      <c r="M278" s="51"/>
      <c r="N278" s="53"/>
      <c r="O278" s="54"/>
      <c r="P278" s="54"/>
      <c r="R278" s="37" t="s">
        <v>854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232">
        <v>209</v>
      </c>
      <c r="B279" s="233">
        <v>45356</v>
      </c>
      <c r="C279" s="233"/>
      <c r="D279" s="234" t="s">
        <v>809</v>
      </c>
      <c r="E279" s="235" t="s">
        <v>545</v>
      </c>
      <c r="F279" s="133">
        <v>925</v>
      </c>
      <c r="G279" s="235"/>
      <c r="H279" s="235">
        <v>1170</v>
      </c>
      <c r="I279" s="236">
        <v>1170</v>
      </c>
      <c r="J279" s="237" t="s">
        <v>631</v>
      </c>
      <c r="K279" s="136">
        <f>H279-F279</f>
        <v>245</v>
      </c>
      <c r="L279" s="137">
        <f>K279/F279</f>
        <v>0.26486486486486488</v>
      </c>
      <c r="M279" s="132" t="s">
        <v>547</v>
      </c>
      <c r="N279" s="138">
        <v>45435</v>
      </c>
      <c r="O279" s="54"/>
      <c r="P279" s="54"/>
      <c r="R279" s="37" t="s">
        <v>855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232">
        <v>210</v>
      </c>
      <c r="B280" s="233">
        <v>45372</v>
      </c>
      <c r="C280" s="233"/>
      <c r="D280" s="234" t="s">
        <v>475</v>
      </c>
      <c r="E280" s="235" t="s">
        <v>545</v>
      </c>
      <c r="F280" s="133">
        <v>2910</v>
      </c>
      <c r="G280" s="235"/>
      <c r="H280" s="235">
        <v>3696</v>
      </c>
      <c r="I280" s="236">
        <v>3696</v>
      </c>
      <c r="J280" s="237" t="s">
        <v>631</v>
      </c>
      <c r="K280" s="136">
        <f>H280-F280</f>
        <v>786</v>
      </c>
      <c r="L280" s="137">
        <f>K280/F280</f>
        <v>0.27010309278350514</v>
      </c>
      <c r="M280" s="132" t="s">
        <v>547</v>
      </c>
      <c r="N280" s="138">
        <v>45412</v>
      </c>
      <c r="O280" s="54"/>
      <c r="P280" s="54"/>
      <c r="R280" s="37" t="s">
        <v>855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2.75" customHeight="1">
      <c r="A281" s="232">
        <v>211</v>
      </c>
      <c r="B281" s="233">
        <v>45387</v>
      </c>
      <c r="C281" s="233"/>
      <c r="D281" s="234" t="s">
        <v>505</v>
      </c>
      <c r="E281" s="235" t="s">
        <v>545</v>
      </c>
      <c r="F281" s="133">
        <v>735</v>
      </c>
      <c r="G281" s="235"/>
      <c r="H281" s="235">
        <v>938</v>
      </c>
      <c r="I281" s="236">
        <v>938</v>
      </c>
      <c r="J281" s="237" t="s">
        <v>631</v>
      </c>
      <c r="K281" s="136">
        <f>H281-F281</f>
        <v>203</v>
      </c>
      <c r="L281" s="137">
        <f>K281/F281</f>
        <v>0.27619047619047621</v>
      </c>
      <c r="M281" s="132" t="s">
        <v>547</v>
      </c>
      <c r="N281" s="138">
        <v>45449</v>
      </c>
      <c r="O281" s="54"/>
      <c r="P281" s="54"/>
      <c r="R281" s="43" t="s">
        <v>854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  <c r="AG281" s="54"/>
      <c r="AI281" s="37"/>
      <c r="AL281" s="54"/>
    </row>
    <row r="282" spans="1:38" ht="12.75" customHeight="1">
      <c r="A282" s="178">
        <v>212</v>
      </c>
      <c r="B282" s="179">
        <v>45407</v>
      </c>
      <c r="C282" s="53"/>
      <c r="D282" s="53" t="s">
        <v>811</v>
      </c>
      <c r="E282" s="180" t="s">
        <v>545</v>
      </c>
      <c r="F282" s="51" t="s">
        <v>843</v>
      </c>
      <c r="G282" s="51"/>
      <c r="H282" s="51"/>
      <c r="I282" s="51">
        <v>1675</v>
      </c>
      <c r="J282" s="51" t="s">
        <v>546</v>
      </c>
      <c r="K282" s="51"/>
      <c r="L282" s="51"/>
      <c r="M282" s="51"/>
      <c r="N282" s="53"/>
      <c r="O282" s="54"/>
      <c r="P282" s="54"/>
      <c r="R282" s="43" t="s">
        <v>854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178">
        <v>213</v>
      </c>
      <c r="B283" s="179">
        <v>45426</v>
      </c>
      <c r="C283" s="53"/>
      <c r="D283" s="53" t="s">
        <v>788</v>
      </c>
      <c r="E283" s="180" t="s">
        <v>545</v>
      </c>
      <c r="F283" s="51" t="s">
        <v>847</v>
      </c>
      <c r="G283" s="51"/>
      <c r="H283" s="51"/>
      <c r="I283" s="51">
        <v>617</v>
      </c>
      <c r="J283" s="51" t="s">
        <v>546</v>
      </c>
      <c r="K283" s="51"/>
      <c r="L283" s="51"/>
      <c r="M283" s="51"/>
      <c r="N283" s="53"/>
      <c r="O283" s="54"/>
      <c r="P283" s="54"/>
      <c r="R283" s="43" t="s">
        <v>854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232">
        <v>214</v>
      </c>
      <c r="B284" s="233">
        <v>45448</v>
      </c>
      <c r="C284" s="233"/>
      <c r="D284" s="234" t="s">
        <v>735</v>
      </c>
      <c r="E284" s="235" t="s">
        <v>545</v>
      </c>
      <c r="F284" s="133">
        <v>385</v>
      </c>
      <c r="G284" s="235"/>
      <c r="H284" s="235">
        <v>505</v>
      </c>
      <c r="I284" s="236">
        <v>505</v>
      </c>
      <c r="J284" s="237" t="s">
        <v>631</v>
      </c>
      <c r="K284" s="136">
        <f>H284-F284</f>
        <v>120</v>
      </c>
      <c r="L284" s="137">
        <f>K284/F284</f>
        <v>0.31168831168831168</v>
      </c>
      <c r="M284" s="132" t="s">
        <v>547</v>
      </c>
      <c r="N284" s="138">
        <v>45469</v>
      </c>
      <c r="O284" s="54"/>
      <c r="P284" s="54"/>
      <c r="R284" s="43" t="s">
        <v>854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  <c r="AG284" s="54"/>
      <c r="AI284" s="37"/>
      <c r="AL284" s="54"/>
    </row>
    <row r="285" spans="1:38" ht="12.75" customHeight="1">
      <c r="A285" s="178">
        <v>215</v>
      </c>
      <c r="B285" s="179">
        <v>45464</v>
      </c>
      <c r="C285" s="53"/>
      <c r="D285" s="53" t="s">
        <v>913</v>
      </c>
      <c r="E285" s="180" t="s">
        <v>545</v>
      </c>
      <c r="F285" s="51" t="s">
        <v>914</v>
      </c>
      <c r="G285" s="51"/>
      <c r="H285" s="51"/>
      <c r="I285" s="51">
        <v>4120</v>
      </c>
      <c r="J285" s="51" t="s">
        <v>546</v>
      </c>
      <c r="K285" s="51"/>
      <c r="L285" s="51"/>
      <c r="M285" s="51"/>
      <c r="N285" s="53"/>
      <c r="O285" s="54"/>
      <c r="P285" s="54"/>
      <c r="R285" s="54"/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  <c r="AG285" s="54"/>
      <c r="AI285" s="37"/>
      <c r="AL285" s="54"/>
    </row>
    <row r="286" spans="1:38" ht="12.75" customHeight="1">
      <c r="A286" s="178">
        <v>216</v>
      </c>
      <c r="B286" s="179">
        <v>45475</v>
      </c>
      <c r="C286" s="53"/>
      <c r="D286" s="53" t="s">
        <v>1018</v>
      </c>
      <c r="E286" s="180" t="s">
        <v>545</v>
      </c>
      <c r="F286" s="51" t="s">
        <v>1019</v>
      </c>
      <c r="G286" s="51"/>
      <c r="H286" s="51"/>
      <c r="I286" s="51">
        <v>426</v>
      </c>
      <c r="J286" s="51" t="s">
        <v>546</v>
      </c>
      <c r="K286" s="51"/>
      <c r="L286" s="51"/>
      <c r="M286" s="51"/>
      <c r="N286" s="53"/>
      <c r="O286" s="54"/>
      <c r="P286" s="54"/>
      <c r="R286" s="54"/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  <c r="AG286" s="54"/>
      <c r="AI286" s="37"/>
      <c r="AL286" s="54"/>
    </row>
    <row r="287" spans="1:38" ht="12.75" customHeight="1">
      <c r="A287" s="178"/>
      <c r="B287" s="179"/>
      <c r="C287" s="53"/>
      <c r="D287" s="53"/>
      <c r="E287" s="180"/>
      <c r="F287" s="51"/>
      <c r="G287" s="51"/>
      <c r="H287" s="51"/>
      <c r="I287" s="51"/>
      <c r="J287" s="51"/>
      <c r="K287" s="51"/>
      <c r="L287" s="51"/>
      <c r="M287" s="51"/>
      <c r="N287" s="53"/>
      <c r="O287" s="54"/>
      <c r="P287" s="54"/>
      <c r="R287" s="54"/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  <c r="AG287" s="54"/>
      <c r="AI287" s="37"/>
      <c r="AL287" s="54"/>
    </row>
    <row r="288" spans="1:38" ht="15" customHeight="1">
      <c r="A288" s="178"/>
      <c r="B288" s="179"/>
      <c r="C288" s="53"/>
      <c r="D288" s="53"/>
      <c r="E288" s="180"/>
      <c r="F288" s="51"/>
      <c r="G288" s="51"/>
      <c r="H288" s="51"/>
      <c r="I288" s="51"/>
      <c r="J288" s="51"/>
      <c r="K288" s="51"/>
      <c r="L288" s="51"/>
      <c r="M288" s="51"/>
      <c r="N288" s="53"/>
      <c r="O288" s="54"/>
      <c r="P288" s="54"/>
      <c r="R288" s="54"/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1:38" ht="12.75" customHeight="1">
      <c r="B289" s="181" t="s">
        <v>786</v>
      </c>
      <c r="F289" s="54"/>
      <c r="G289" s="54"/>
      <c r="H289" s="54"/>
      <c r="I289" s="54"/>
      <c r="J289" s="37"/>
      <c r="K289" s="54"/>
      <c r="L289" s="54"/>
      <c r="M289" s="54"/>
      <c r="O289" s="54"/>
      <c r="P289" s="54"/>
      <c r="R289" s="54"/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  <c r="AG289" s="54"/>
      <c r="AI289" s="37"/>
      <c r="AL289" s="54"/>
    </row>
    <row r="290" spans="1:38" ht="12.75" customHeight="1">
      <c r="A290" s="182"/>
      <c r="F290" s="54"/>
      <c r="G290" s="54"/>
      <c r="H290" s="54"/>
      <c r="I290" s="54"/>
      <c r="J290" s="37"/>
      <c r="K290" s="54"/>
      <c r="L290" s="54"/>
      <c r="M290" s="54"/>
      <c r="O290" s="54"/>
      <c r="P290" s="54"/>
      <c r="R290" s="54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  <c r="AG290" s="54"/>
      <c r="AI290" s="37"/>
      <c r="AL290" s="54"/>
    </row>
    <row r="291" spans="1:38" ht="12.75" customHeight="1">
      <c r="A291" s="182"/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54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1:38" ht="12.75" customHeight="1">
      <c r="A292" s="51"/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54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1:38" ht="12.75" customHeight="1"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54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1:38" ht="12.75" customHeight="1"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54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1:38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54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1:38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54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1:38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1:38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1:38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1:38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1:38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1:38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1:38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1:38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54"/>
      <c r="P309" s="54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54"/>
      <c r="P310" s="54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54"/>
      <c r="P311" s="54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54"/>
      <c r="P312" s="54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54"/>
      <c r="P313" s="54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54"/>
      <c r="P314" s="54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54"/>
      <c r="P315" s="54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  <c r="S327" s="54"/>
      <c r="T327" s="37"/>
      <c r="U327" s="54"/>
      <c r="V327" s="37"/>
      <c r="W327" s="54"/>
      <c r="X327" s="37"/>
      <c r="Y327" s="54"/>
      <c r="Z327" s="37"/>
      <c r="AA327" s="54"/>
      <c r="AB327" s="37"/>
      <c r="AC327" s="54"/>
      <c r="AD327" s="37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  <c r="S328" s="54"/>
      <c r="T328" s="37"/>
      <c r="U328" s="54"/>
      <c r="V328" s="37"/>
      <c r="W328" s="54"/>
      <c r="X328" s="37"/>
      <c r="Y328" s="54"/>
      <c r="Z328" s="37"/>
      <c r="AA328" s="54"/>
      <c r="AB328" s="37"/>
      <c r="AC328" s="54"/>
      <c r="AD328" s="37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  <c r="S329" s="54"/>
      <c r="T329" s="37"/>
      <c r="U329" s="54"/>
      <c r="V329" s="37"/>
      <c r="W329" s="54"/>
      <c r="X329" s="37"/>
      <c r="Y329" s="54"/>
      <c r="Z329" s="37"/>
      <c r="AA329" s="54"/>
      <c r="AB329" s="37"/>
      <c r="AC329" s="54"/>
      <c r="AD329" s="37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  <c r="S330" s="54"/>
      <c r="T330" s="37"/>
      <c r="U330" s="54"/>
      <c r="V330" s="37"/>
      <c r="W330" s="54"/>
      <c r="X330" s="37"/>
      <c r="Y330" s="54"/>
      <c r="Z330" s="37"/>
      <c r="AA330" s="54"/>
      <c r="AB330" s="37"/>
      <c r="AC330" s="54"/>
      <c r="AD330" s="37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  <c r="S331" s="54"/>
      <c r="T331" s="37"/>
      <c r="U331" s="54"/>
      <c r="V331" s="37"/>
      <c r="W331" s="54"/>
      <c r="X331" s="37"/>
      <c r="Y331" s="54"/>
      <c r="Z331" s="37"/>
      <c r="AA331" s="54"/>
      <c r="AB331" s="37"/>
      <c r="AC331" s="54"/>
      <c r="AD331" s="37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  <c r="S332" s="54"/>
      <c r="T332" s="37"/>
      <c r="U332" s="54"/>
      <c r="V332" s="37"/>
      <c r="W332" s="54"/>
      <c r="X332" s="37"/>
      <c r="Y332" s="54"/>
      <c r="Z332" s="37"/>
      <c r="AA332" s="54"/>
      <c r="AB332" s="37"/>
      <c r="AC332" s="54"/>
      <c r="AD332" s="37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  <c r="S333" s="54"/>
      <c r="T333" s="37"/>
      <c r="U333" s="54"/>
      <c r="V333" s="37"/>
      <c r="W333" s="54"/>
      <c r="X333" s="37"/>
      <c r="Y333" s="54"/>
      <c r="Z333" s="37"/>
      <c r="AA333" s="54"/>
      <c r="AB333" s="37"/>
      <c r="AC333" s="54"/>
      <c r="AD333" s="37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</row>
    <row r="337" spans="6:15" ht="12.75" customHeight="1">
      <c r="F337" s="54"/>
      <c r="G337" s="54"/>
      <c r="H337" s="54"/>
      <c r="I337" s="54"/>
      <c r="J337" s="37"/>
      <c r="K337" s="54"/>
      <c r="L337" s="54"/>
      <c r="M337" s="54"/>
      <c r="O337" s="37"/>
    </row>
    <row r="338" spans="6:15" ht="12.75" customHeight="1">
      <c r="F338" s="54"/>
      <c r="G338" s="54"/>
      <c r="H338" s="54"/>
      <c r="I338" s="54"/>
      <c r="J338" s="37"/>
      <c r="K338" s="54"/>
      <c r="L338" s="54"/>
      <c r="M338" s="54"/>
      <c r="O338" s="37"/>
    </row>
    <row r="339" spans="6:15" ht="12.75" customHeight="1">
      <c r="F339" s="54"/>
      <c r="G339" s="54"/>
      <c r="H339" s="54"/>
      <c r="I339" s="54"/>
      <c r="J339" s="37"/>
      <c r="K339" s="54"/>
      <c r="L339" s="54"/>
      <c r="M339" s="54"/>
      <c r="O339" s="37"/>
    </row>
    <row r="340" spans="6:15" ht="12.75" customHeight="1">
      <c r="F340" s="54"/>
      <c r="G340" s="54"/>
      <c r="H340" s="54"/>
      <c r="I340" s="54"/>
      <c r="J340" s="37"/>
      <c r="K340" s="54"/>
      <c r="L340" s="54"/>
      <c r="M340" s="54"/>
      <c r="O340" s="37"/>
    </row>
    <row r="341" spans="6:15" ht="12.75" customHeight="1">
      <c r="F341" s="54"/>
      <c r="G341" s="54"/>
      <c r="H341" s="54"/>
      <c r="I341" s="54"/>
      <c r="J341" s="37"/>
      <c r="K341" s="54"/>
      <c r="L341" s="54"/>
      <c r="M341" s="54"/>
      <c r="O341" s="37"/>
    </row>
    <row r="342" spans="6:15" ht="12.75" customHeight="1">
      <c r="F342" s="54"/>
      <c r="G342" s="54"/>
      <c r="H342" s="54"/>
      <c r="I342" s="54"/>
      <c r="J342" s="37"/>
      <c r="K342" s="54"/>
      <c r="L342" s="54"/>
      <c r="M342" s="54"/>
      <c r="O342" s="37"/>
    </row>
    <row r="343" spans="6:15" ht="12.75" customHeight="1">
      <c r="F343" s="54"/>
      <c r="G343" s="54"/>
      <c r="H343" s="54"/>
      <c r="I343" s="54"/>
      <c r="J343" s="37"/>
      <c r="K343" s="54"/>
      <c r="L343" s="54"/>
      <c r="M343" s="54"/>
      <c r="O343" s="37"/>
    </row>
    <row r="344" spans="6:15" ht="12.75" customHeight="1">
      <c r="F344" s="54"/>
      <c r="G344" s="54"/>
      <c r="H344" s="54"/>
      <c r="I344" s="54"/>
      <c r="J344" s="37"/>
      <c r="K344" s="54"/>
      <c r="L344" s="54"/>
      <c r="M344" s="54"/>
      <c r="O344" s="37"/>
    </row>
    <row r="345" spans="6:15" ht="12.75" customHeight="1">
      <c r="F345" s="54"/>
      <c r="G345" s="54"/>
      <c r="H345" s="54"/>
      <c r="I345" s="54"/>
      <c r="J345" s="37"/>
      <c r="K345" s="54"/>
      <c r="L345" s="54"/>
      <c r="M345" s="54"/>
      <c r="O345" s="37"/>
    </row>
    <row r="346" spans="6:15" ht="12.75" customHeight="1">
      <c r="F346" s="54"/>
      <c r="G346" s="54"/>
      <c r="H346" s="54"/>
      <c r="I346" s="54"/>
      <c r="J346" s="37"/>
      <c r="K346" s="54"/>
      <c r="L346" s="54"/>
      <c r="M346" s="54"/>
      <c r="O346" s="37"/>
    </row>
    <row r="347" spans="6:15" ht="12.75" customHeight="1">
      <c r="F347" s="54"/>
      <c r="G347" s="54"/>
      <c r="H347" s="54"/>
      <c r="I347" s="54"/>
      <c r="J347" s="37"/>
      <c r="K347" s="54"/>
      <c r="L347" s="54"/>
      <c r="M347" s="54"/>
      <c r="O347" s="37"/>
    </row>
    <row r="348" spans="6:15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15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5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5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5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2.75" customHeight="1">
      <c r="F458" s="54"/>
      <c r="G458" s="54"/>
      <c r="H458" s="54"/>
      <c r="I458" s="54"/>
      <c r="J458" s="37"/>
      <c r="K458" s="54"/>
      <c r="L458" s="54"/>
      <c r="M458" s="54"/>
      <c r="O458" s="37"/>
    </row>
    <row r="459" spans="6:15" ht="12.75" customHeight="1">
      <c r="F459" s="54"/>
      <c r="G459" s="54"/>
      <c r="H459" s="54"/>
      <c r="I459" s="54"/>
      <c r="J459" s="37"/>
      <c r="K459" s="54"/>
      <c r="L459" s="54"/>
      <c r="M459" s="54"/>
      <c r="O459" s="37"/>
    </row>
    <row r="460" spans="6:15" ht="12.75" customHeight="1">
      <c r="F460" s="54"/>
      <c r="G460" s="54"/>
      <c r="H460" s="54"/>
      <c r="I460" s="54"/>
      <c r="J460" s="37"/>
      <c r="K460" s="54"/>
      <c r="L460" s="54"/>
      <c r="M460" s="54"/>
      <c r="O460" s="37"/>
    </row>
    <row r="461" spans="6:15" ht="12.75" customHeight="1">
      <c r="F461" s="54"/>
      <c r="G461" s="54"/>
      <c r="H461" s="54"/>
      <c r="I461" s="54"/>
      <c r="J461" s="37"/>
      <c r="K461" s="54"/>
      <c r="L461" s="54"/>
      <c r="M461" s="54"/>
      <c r="O461" s="37"/>
    </row>
    <row r="462" spans="6:15" ht="12.75" customHeight="1">
      <c r="F462" s="54"/>
      <c r="G462" s="54"/>
      <c r="H462" s="54"/>
      <c r="I462" s="54"/>
      <c r="J462" s="37"/>
      <c r="K462" s="54"/>
      <c r="L462" s="54"/>
      <c r="M462" s="54"/>
      <c r="O462" s="37"/>
    </row>
    <row r="463" spans="6:15" ht="12.75" customHeight="1">
      <c r="F463" s="54"/>
      <c r="G463" s="54"/>
      <c r="H463" s="54"/>
      <c r="I463" s="54"/>
      <c r="J463" s="37"/>
      <c r="K463" s="54"/>
      <c r="L463" s="54"/>
      <c r="M463" s="54"/>
      <c r="O463" s="37"/>
    </row>
    <row r="464" spans="6:15" ht="12.75" customHeight="1">
      <c r="F464" s="54"/>
      <c r="G464" s="54"/>
      <c r="H464" s="54"/>
      <c r="I464" s="54"/>
      <c r="J464" s="37"/>
      <c r="K464" s="54"/>
      <c r="L464" s="54"/>
      <c r="M464" s="54"/>
      <c r="O464" s="37"/>
    </row>
    <row r="465" spans="6:15" ht="15" customHeight="1">
      <c r="F465" s="54"/>
      <c r="G465" s="54"/>
      <c r="H465" s="54"/>
      <c r="I465" s="54"/>
      <c r="J465" s="37"/>
      <c r="K465" s="54"/>
      <c r="L465" s="54"/>
      <c r="M465" s="54"/>
      <c r="O465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2024-07-02T15:08:14Z</dcterms:modified>
</cp:coreProperties>
</file>