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harma\Downloads\"/>
    </mc:Choice>
  </mc:AlternateContent>
  <bookViews>
    <workbookView xWindow="-105" yWindow="-105" windowWidth="23250" windowHeight="1257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F&amp;O)'!$A$76:$B$287</definedName>
  </definedNames>
  <calcPr calcId="162913"/>
</workbook>
</file>

<file path=xl/calcChain.xml><?xml version="1.0" encoding="utf-8"?>
<calcChain xmlns="http://schemas.openxmlformats.org/spreadsheetml/2006/main">
  <c r="K57" i="6" l="1"/>
  <c r="M57" i="6" s="1"/>
  <c r="L12" i="6"/>
  <c r="K12" i="6"/>
  <c r="M12" i="6" s="1"/>
  <c r="L36" i="6" l="1"/>
  <c r="K36" i="6"/>
  <c r="M36" i="6" s="1"/>
  <c r="P20" i="6"/>
  <c r="K50" i="6" l="1"/>
  <c r="K49" i="6"/>
  <c r="L33" i="6"/>
  <c r="K33" i="6"/>
  <c r="L34" i="6"/>
  <c r="K34" i="6"/>
  <c r="L35" i="6"/>
  <c r="K35" i="6"/>
  <c r="M35" i="6" l="1"/>
  <c r="M34" i="6"/>
  <c r="M33" i="6"/>
  <c r="K55" i="6" l="1"/>
  <c r="M55" i="6" s="1"/>
  <c r="K56" i="6"/>
  <c r="M56" i="6" s="1"/>
  <c r="K54" i="6"/>
  <c r="K53" i="6"/>
  <c r="K52" i="6"/>
  <c r="K51" i="6"/>
  <c r="K48" i="6"/>
  <c r="M48" i="6" s="1"/>
  <c r="K47" i="6"/>
  <c r="M47" i="6" s="1"/>
  <c r="K46" i="6"/>
  <c r="K45" i="6"/>
  <c r="P19" i="6"/>
  <c r="K287" i="6" l="1"/>
  <c r="L287" i="6" s="1"/>
  <c r="P18" i="6"/>
  <c r="P17" i="6"/>
  <c r="P16" i="6" l="1"/>
  <c r="P15" i="6" l="1"/>
  <c r="K253" i="6" l="1"/>
  <c r="L253" i="6" s="1"/>
  <c r="P14" i="6"/>
  <c r="P13" i="6" l="1"/>
  <c r="K272" i="6" l="1"/>
  <c r="L272" i="6" s="1"/>
  <c r="K278" i="6" l="1"/>
  <c r="L278" i="6" s="1"/>
  <c r="K284" i="6" l="1"/>
  <c r="L284" i="6" s="1"/>
  <c r="P11" i="6"/>
  <c r="P62" i="6" l="1"/>
  <c r="P10" i="6" l="1"/>
  <c r="K263" i="6" l="1"/>
  <c r="L263" i="6" s="1"/>
  <c r="K273" i="6" l="1"/>
  <c r="L273" i="6" s="1"/>
  <c r="K279" i="6" l="1"/>
  <c r="L279" i="6" s="1"/>
  <c r="K247" i="6" l="1"/>
  <c r="L247" i="6" s="1"/>
  <c r="K248" i="6" l="1"/>
  <c r="L248" i="6" s="1"/>
  <c r="K274" i="6" l="1"/>
  <c r="L274" i="6" s="1"/>
  <c r="K266" i="6" l="1"/>
  <c r="L266" i="6" s="1"/>
  <c r="K270" i="6" l="1"/>
  <c r="L270" i="6" s="1"/>
  <c r="K275" i="6" l="1"/>
  <c r="L275" i="6" s="1"/>
  <c r="K267" i="6" l="1"/>
  <c r="L267" i="6" s="1"/>
  <c r="K261" i="6"/>
  <c r="L261" i="6" s="1"/>
  <c r="K269" i="6" l="1"/>
  <c r="L269" i="6" s="1"/>
  <c r="K257" i="6" l="1"/>
  <c r="L257" i="6" s="1"/>
  <c r="K258" i="6" l="1"/>
  <c r="L258" i="6" s="1"/>
  <c r="K251" i="6"/>
  <c r="L251" i="6" s="1"/>
  <c r="K268" i="6" l="1"/>
  <c r="L268" i="6" s="1"/>
  <c r="K262" i="6"/>
  <c r="L262" i="6" s="1"/>
  <c r="K264" i="6" l="1"/>
  <c r="L264" i="6" s="1"/>
  <c r="L6" i="2" l="1"/>
  <c r="K6" i="3"/>
  <c r="D7" i="5" l="1"/>
  <c r="M7" i="6"/>
  <c r="K259" i="6" l="1"/>
  <c r="L259" i="6" s="1"/>
  <c r="K256" i="6" l="1"/>
  <c r="L256" i="6" s="1"/>
  <c r="K260" i="6" l="1"/>
  <c r="L260" i="6" s="1"/>
  <c r="K255" i="6"/>
  <c r="L255" i="6" s="1"/>
  <c r="K254" i="6"/>
  <c r="L254" i="6" s="1"/>
  <c r="K252" i="6"/>
  <c r="L252" i="6" s="1"/>
  <c r="H250" i="6"/>
  <c r="K250" i="6" s="1"/>
  <c r="L250" i="6" s="1"/>
  <c r="K249" i="6"/>
  <c r="L249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F218" i="6"/>
  <c r="K218" i="6" s="1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F212" i="6"/>
  <c r="K212" i="6" s="1"/>
  <c r="L212" i="6" s="1"/>
  <c r="F211" i="6"/>
  <c r="K211" i="6" s="1"/>
  <c r="L211" i="6" s="1"/>
  <c r="K210" i="6"/>
  <c r="L210" i="6" s="1"/>
  <c r="F209" i="6"/>
  <c r="K209" i="6" s="1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3" i="6"/>
  <c r="L193" i="6" s="1"/>
  <c r="K191" i="6"/>
  <c r="L191" i="6" s="1"/>
  <c r="K190" i="6"/>
  <c r="L190" i="6" s="1"/>
  <c r="F189" i="6"/>
  <c r="K189" i="6" s="1"/>
  <c r="L189" i="6" s="1"/>
  <c r="K188" i="6"/>
  <c r="L188" i="6" s="1"/>
  <c r="K185" i="6"/>
  <c r="L185" i="6" s="1"/>
  <c r="K184" i="6"/>
  <c r="L184" i="6" s="1"/>
  <c r="K183" i="6"/>
  <c r="L183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3" i="6"/>
  <c r="L163" i="6" s="1"/>
  <c r="K161" i="6"/>
  <c r="L161" i="6" s="1"/>
  <c r="K159" i="6"/>
  <c r="L159" i="6" s="1"/>
  <c r="K157" i="6"/>
  <c r="L157" i="6" s="1"/>
  <c r="K156" i="6"/>
  <c r="L156" i="6" s="1"/>
  <c r="K155" i="6"/>
  <c r="L155" i="6" s="1"/>
  <c r="K153" i="6"/>
  <c r="L153" i="6" s="1"/>
  <c r="K152" i="6"/>
  <c r="L152" i="6" s="1"/>
  <c r="K151" i="6"/>
  <c r="L151" i="6" s="1"/>
  <c r="K150" i="6"/>
  <c r="K149" i="6"/>
  <c r="L149" i="6" s="1"/>
  <c r="K148" i="6"/>
  <c r="L148" i="6" s="1"/>
  <c r="K146" i="6"/>
  <c r="L146" i="6" s="1"/>
  <c r="K145" i="6"/>
  <c r="L145" i="6" s="1"/>
  <c r="K144" i="6"/>
  <c r="L144" i="6" s="1"/>
  <c r="K143" i="6"/>
  <c r="L143" i="6" s="1"/>
  <c r="K142" i="6"/>
  <c r="L142" i="6" s="1"/>
  <c r="F141" i="6"/>
  <c r="K141" i="6" s="1"/>
  <c r="L141" i="6" s="1"/>
  <c r="H140" i="6"/>
  <c r="K140" i="6" s="1"/>
  <c r="L140" i="6" s="1"/>
  <c r="K137" i="6"/>
  <c r="L137" i="6" s="1"/>
  <c r="K136" i="6"/>
  <c r="L136" i="6" s="1"/>
  <c r="K135" i="6"/>
  <c r="L135" i="6" s="1"/>
  <c r="K134" i="6"/>
  <c r="L134" i="6" s="1"/>
  <c r="K133" i="6"/>
  <c r="L133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H106" i="6"/>
  <c r="K106" i="6" s="1"/>
  <c r="L106" i="6" s="1"/>
  <c r="F105" i="6"/>
  <c r="K105" i="6" s="1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6" i="4"/>
</calcChain>
</file>

<file path=xl/sharedStrings.xml><?xml version="1.0" encoding="utf-8"?>
<sst xmlns="http://schemas.openxmlformats.org/spreadsheetml/2006/main" count="3051" uniqueCount="1120">
  <si>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</si>
  <si>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</si>
  <si>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</si>
  <si>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</si>
  <si>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</si>
  <si>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</si>
  <si>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</si>
  <si>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</si>
  <si>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</si>
  <si>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</si>
  <si>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</si>
  <si>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</si>
  <si>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</si>
  <si>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</si>
  <si>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</si>
  <si>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</si>
  <si>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</si>
  <si>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</si>
  <si>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</si>
  <si>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</si>
  <si>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</si>
  <si>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</si>
  <si>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</si>
  <si>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</si>
  <si>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</si>
  <si>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</si>
  <si>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</si>
  <si>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</si>
  <si>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</si>
  <si>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</si>
  <si>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</si>
  <si>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</si>
  <si>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</si>
  <si>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</si>
  <si>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</si>
  <si>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</si>
  <si>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</si>
  <si>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</si>
  <si>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</si>
  <si>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</si>
  <si>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</si>
  <si>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</si>
  <si>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</si>
  <si>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</si>
  <si>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</si>
  <si>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</si>
  <si>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</si>
  <si>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</si>
  <si>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</si>
  <si>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</si>
  <si>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</si>
  <si>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</si>
  <si>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</si>
  <si>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</si>
  <si>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</si>
  <si>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</si>
  <si>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</si>
  <si>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</si>
  <si>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</si>
  <si>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</si>
  <si>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</si>
  <si>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</si>
  <si>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</si>
  <si>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</si>
  <si>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</si>
  <si>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</si>
  <si>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</si>
  <si>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</si>
  <si>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</si>
  <si>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</si>
  <si>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</si>
  <si>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</si>
  <si>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</si>
  <si>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</si>
  <si>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</si>
  <si>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</si>
  <si>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</si>
  <si>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</si>
  <si>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</si>
  <si>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</si>
  <si>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</si>
  <si>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</si>
  <si>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</si>
  <si>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</si>
  <si>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</si>
  <si>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</si>
  <si>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</si>
  <si>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</si>
  <si>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</si>
  <si>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</si>
  <si>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</si>
  <si>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</si>
  <si>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</si>
  <si>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</si>
  <si>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</si>
  <si>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</si>
  <si>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</si>
  <si>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</si>
  <si>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</si>
  <si>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</si>
  <si>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</si>
  <si>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</si>
  <si>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</si>
  <si>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</si>
  <si>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</si>
  <si>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</si>
  <si>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</si>
  <si>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</si>
  <si>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</si>
  <si>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</si>
  <si>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</si>
  <si>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</si>
  <si>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</si>
  <si>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</si>
  <si>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</si>
  <si>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</si>
  <si>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</si>
  <si>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</si>
  <si>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</si>
  <si>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</si>
  <si>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</si>
  <si>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</si>
  <si>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</si>
  <si>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</si>
  <si>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</si>
  <si>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</si>
  <si>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</si>
  <si>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</si>
  <si>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</si>
  <si>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</si>
  <si>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</si>
  <si>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</si>
  <si>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</si>
  <si>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</si>
  <si>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</si>
  <si>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</si>
  <si>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</si>
  <si>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</si>
  <si>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</si>
  <si>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</si>
  <si>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</si>
  <si>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</si>
  <si>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</si>
  <si>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</si>
  <si>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</si>
  <si>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</si>
  <si>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</si>
  <si>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</si>
  <si>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</si>
  <si>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</si>
  <si>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</si>
  <si>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</si>
  <si>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</si>
  <si>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</si>
  <si>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</si>
  <si>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</si>
  <si>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</si>
  <si>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</si>
  <si>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</si>
  <si>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</si>
  <si>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</si>
  <si>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</si>
  <si>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</si>
  <si>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</si>
  <si>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</si>
  <si>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</si>
  <si>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</si>
  <si>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</si>
  <si>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</si>
  <si>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</si>
  <si>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</si>
  <si>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</si>
  <si>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</si>
  <si>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</si>
  <si>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</si>
  <si>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</si>
  <si>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</si>
  <si>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</si>
  <si>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</si>
  <si>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</si>
  <si>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</si>
  <si>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</si>
  <si>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</si>
  <si>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</si>
  <si>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</si>
  <si>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</si>
  <si>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</si>
  <si>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</si>
  <si>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</si>
  <si>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</si>
  <si>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</si>
  <si>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</si>
  <si>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</si>
  <si>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</si>
  <si>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</si>
  <si>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</si>
  <si>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</si>
  <si>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</si>
  <si>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</si>
  <si>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</si>
  <si>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</si>
  <si>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</si>
  <si>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</si>
  <si>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</si>
  <si>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</si>
  <si>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</si>
  <si>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</si>
  <si>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</si>
  <si>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</si>
  <si>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</si>
  <si>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</si>
  <si>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</si>
  <si>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</si>
  <si>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</si>
  <si>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</si>
  <si>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</si>
  <si>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</si>
  <si>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</si>
  <si>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</si>
  <si>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</si>
  <si>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</si>
  <si>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</si>
  <si>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</si>
  <si>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</si>
  <si>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</si>
  <si>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</si>
  <si>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</si>
  <si>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</si>
  <si>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</si>
  <si>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</si>
  <si>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</si>
  <si>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</si>
  <si>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</si>
  <si>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</si>
  <si>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</si>
  <si>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</si>
  <si>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</si>
  <si>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</si>
  <si>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</si>
  <si>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</si>
  <si>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</si>
  <si>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</si>
  <si>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</si>
  <si>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</si>
  <si>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</si>
  <si>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</si>
  <si>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</si>
  <si>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</si>
  <si>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</si>
  <si>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</si>
  <si>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</si>
  <si>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</si>
  <si>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</si>
  <si>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</si>
  <si>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</si>
  <si>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</si>
  <si>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</si>
  <si>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</si>
  <si>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</si>
  <si>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</si>
  <si>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</si>
  <si>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</si>
  <si>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</si>
  <si>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</si>
  <si>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</si>
  <si>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</si>
  <si>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</si>
  <si>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</si>
  <si>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</si>
  <si>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</si>
  <si>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</si>
  <si>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</si>
  <si>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</si>
  <si>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</si>
  <si>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</si>
  <si>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</si>
  <si>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</si>
  <si>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</si>
  <si>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</si>
  <si>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</si>
  <si>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</si>
  <si>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</si>
  <si>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</si>
  <si>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</si>
  <si>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</si>
  <si>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</si>
  <si>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</si>
  <si>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</si>
  <si>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</si>
  <si>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</si>
  <si>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</si>
  <si>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</si>
  <si>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</si>
  <si>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</si>
  <si>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</si>
  <si>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</si>
  <si>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</si>
  <si>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</si>
  <si>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</si>
  <si>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</si>
  <si>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</si>
  <si>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</si>
  <si>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</si>
  <si>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</si>
  <si>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</si>
  <si>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</si>
  <si>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</si>
  <si>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</si>
  <si>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</si>
  <si>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</si>
  <si>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</si>
  <si>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</si>
  <si>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</si>
  <si>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</si>
  <si>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</si>
  <si>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</si>
  <si>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</si>
  <si>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</si>
  <si>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</si>
  <si>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</si>
  <si>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</si>
  <si>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</si>
  <si>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</si>
  <si>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</si>
  <si>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</si>
  <si>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</si>
  <si>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</si>
  <si>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</si>
  <si>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</si>
  <si>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</si>
  <si>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</si>
  <si>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</si>
  <si>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</si>
  <si>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</si>
  <si>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</si>
  <si>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</si>
  <si>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</si>
  <si>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</si>
  <si>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</si>
  <si>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</si>
  <si>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</si>
  <si>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</si>
  <si>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</si>
  <si>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</si>
  <si>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</si>
  <si>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</si>
  <si>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</si>
  <si>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</si>
  <si>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</si>
  <si>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</si>
  <si>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</si>
  <si>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</si>
  <si>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</si>
  <si>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</si>
  <si>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</si>
  <si>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</si>
  <si>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</si>
  <si>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</si>
  <si>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</si>
  <si>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</si>
  <si>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</si>
  <si>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</si>
  <si>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</si>
  <si>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</si>
  <si>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</si>
  <si>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</si>
  <si>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</si>
  <si>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</si>
  <si>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</si>
  <si>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</si>
  <si>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</si>
  <si>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</si>
  <si>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</si>
  <si>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</si>
  <si>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</si>
  <si>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</si>
  <si>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</si>
  <si>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</si>
  <si>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</si>
  <si>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</si>
  <si>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</si>
  <si>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</si>
  <si>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</si>
  <si>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</si>
  <si>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</si>
  <si>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</si>
  <si>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</si>
  <si>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</si>
  <si>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</si>
  <si>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</si>
  <si>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</si>
  <si>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</si>
  <si>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</si>
  <si>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</si>
  <si>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</si>
  <si>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</si>
  <si>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</si>
  <si>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</si>
  <si>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</si>
  <si>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</si>
  <si>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</si>
  <si>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</si>
  <si>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</si>
  <si>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</si>
  <si>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</si>
  <si>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</si>
  <si>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</si>
  <si>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</si>
  <si>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</si>
  <si>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</si>
  <si>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</si>
  <si>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</si>
  <si>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</si>
  <si>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</si>
  <si>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</si>
  <si>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</si>
  <si>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</si>
  <si>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</si>
  <si>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</si>
  <si>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</si>
  <si>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</si>
  <si>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</si>
  <si>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</si>
  <si>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</si>
  <si>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</si>
  <si>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</si>
  <si>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</si>
  <si>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</si>
  <si>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</si>
  <si>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</si>
  <si>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</si>
  <si>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</si>
  <si>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</si>
  <si>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</si>
  <si>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</si>
  <si>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</si>
  <si>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</si>
  <si>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</si>
  <si>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</si>
  <si>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</si>
  <si>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</si>
  <si>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</si>
  <si>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</si>
  <si>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</si>
  <si>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</si>
  <si>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</si>
  <si>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</si>
  <si>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</si>
  <si>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</si>
  <si>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</si>
  <si>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</si>
  <si>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</si>
  <si>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</si>
  <si>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</si>
  <si>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</si>
  <si>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</si>
  <si>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</si>
  <si>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</si>
  <si>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</si>
  <si>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</si>
  <si>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</si>
  <si>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</si>
  <si>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</si>
  <si>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</si>
  <si>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</si>
  <si>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</si>
  <si>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</si>
  <si>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</si>
  <si>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</si>
  <si>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</si>
  <si>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</si>
  <si>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</si>
  <si>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</si>
  <si>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</si>
  <si>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</si>
  <si>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</si>
  <si>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</si>
  <si>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</si>
  <si>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</si>
  <si>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</si>
  <si>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</si>
  <si>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</si>
  <si>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</si>
  <si>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</si>
  <si>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</si>
  <si>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</si>
  <si>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</si>
  <si>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</si>
  <si>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</si>
  <si>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</si>
  <si>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</si>
  <si>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</si>
  <si>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</si>
  <si>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</si>
  <si>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</si>
  <si>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</si>
  <si>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</si>
  <si>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</si>
  <si>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</si>
  <si>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</si>
  <si>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</si>
  <si>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</si>
  <si>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</si>
  <si>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</si>
  <si>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</si>
  <si>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</si>
  <si>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</si>
  <si>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</si>
  <si>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</si>
  <si>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</si>
  <si>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</si>
  <si>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</si>
  <si>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</si>
  <si>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</si>
  <si>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</si>
  <si>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</si>
  <si>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</si>
  <si>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</si>
  <si>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</si>
  <si>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</si>
  <si>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</si>
  <si>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</si>
  <si>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</si>
  <si>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</si>
  <si>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</si>
  <si>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</si>
  <si>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</si>
  <si>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</si>
  <si>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</si>
  <si>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</si>
  <si>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</si>
  <si>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</si>
  <si>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</si>
  <si>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</si>
  <si>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</si>
  <si>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</si>
  <si>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</si>
  <si>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</si>
  <si>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</si>
  <si>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</si>
  <si>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</si>
  <si>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</si>
  <si>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</si>
  <si>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</si>
  <si>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</si>
  <si>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</si>
  <si>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</si>
  <si>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</si>
  <si>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</si>
  <si>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</si>
  <si>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</si>
  <si>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</si>
  <si>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</si>
  <si>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</si>
  <si>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</si>
  <si>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</si>
  <si>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</si>
  <si>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</si>
  <si>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</si>
  <si>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</si>
  <si>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</si>
  <si>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</si>
  <si>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</si>
  <si>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</si>
  <si>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</si>
  <si>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</si>
  <si>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</si>
  <si>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</si>
  <si>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</si>
  <si>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</si>
  <si>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</si>
  <si>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</si>
  <si>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</si>
  <si>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</si>
  <si>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</si>
  <si>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</si>
  <si>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</si>
  <si>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</si>
  <si>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</si>
  <si>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</si>
  <si>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</si>
  <si>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</si>
  <si>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</si>
  <si>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</si>
  <si>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</si>
  <si>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</si>
  <si>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</si>
  <si>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</si>
  <si>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</si>
  <si>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</si>
  <si>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</si>
  <si>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</si>
  <si>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</si>
  <si>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</si>
  <si>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</si>
  <si>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</si>
  <si>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</si>
  <si>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</si>
  <si>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</si>
  <si>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</si>
  <si>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</si>
  <si>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</si>
  <si>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</si>
  <si>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</si>
  <si>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</si>
  <si>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</si>
  <si>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</si>
  <si>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</si>
  <si>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</si>
  <si>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</si>
  <si>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</si>
  <si>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</si>
  <si>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</si>
  <si>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</si>
  <si>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</si>
  <si>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</si>
  <si>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</si>
  <si>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</si>
  <si>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</si>
  <si>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</si>
  <si>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</si>
  <si>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</si>
  <si>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</si>
  <si>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</si>
  <si>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</si>
  <si>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</si>
  <si>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</si>
  <si>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</si>
  <si>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</si>
  <si>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</si>
  <si>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</si>
  <si>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</si>
  <si>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</si>
  <si>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</si>
  <si>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</si>
  <si>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</si>
  <si>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</si>
  <si>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</si>
  <si>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</si>
  <si>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</si>
  <si>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</si>
  <si>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</si>
  <si>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</si>
  <si>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</si>
  <si>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</si>
  <si>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</si>
  <si>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</si>
  <si>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</si>
  <si>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</si>
  <si>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</si>
  <si>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</si>
  <si>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</si>
  <si>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</si>
  <si>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</si>
  <si>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</si>
  <si>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</si>
  <si>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</si>
  <si>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</si>
  <si>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</si>
  <si>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</si>
  <si>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</si>
  <si>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</si>
  <si>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</si>
  <si>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</si>
  <si>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</si>
  <si>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</si>
  <si>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</si>
  <si>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</si>
  <si>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</si>
  <si>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</si>
  <si>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</si>
  <si>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</si>
  <si>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</si>
  <si>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</si>
  <si>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</si>
  <si>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</si>
  <si>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</si>
  <si>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</si>
  <si>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</si>
  <si>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</si>
  <si>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</si>
  <si>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</si>
  <si>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</si>
  <si>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</si>
  <si>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</si>
  <si>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</si>
  <si>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</si>
  <si>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</si>
  <si>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</si>
  <si>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</si>
  <si>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</si>
  <si>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</si>
  <si>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</si>
  <si>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</si>
  <si>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</si>
  <si>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</si>
  <si>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</si>
  <si>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</si>
  <si>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</si>
  <si>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</si>
  <si>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</si>
  <si>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</si>
  <si>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</si>
  <si>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</si>
  <si>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</si>
  <si>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</si>
  <si>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</si>
  <si>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</si>
  <si>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</si>
  <si>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</si>
  <si>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</si>
  <si>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</si>
  <si>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</si>
  <si>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</si>
  <si>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</si>
  <si>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</si>
  <si>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</si>
  <si>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</si>
  <si>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</si>
  <si>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</si>
  <si>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</si>
  <si>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</si>
  <si>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</si>
  <si>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</si>
  <si>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</si>
  <si>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</si>
  <si>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</si>
  <si>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</si>
  <si>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</si>
  <si>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</si>
  <si>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</si>
  <si>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</si>
  <si>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</si>
  <si>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</si>
  <si>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</si>
  <si>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</si>
  <si>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</si>
  <si>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</si>
  <si>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</si>
  <si>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</si>
  <si>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</si>
  <si>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</si>
  <si>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</si>
  <si>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</si>
  <si>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</si>
  <si>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</si>
  <si>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</si>
  <si>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</si>
  <si>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</si>
  <si>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</si>
  <si>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</si>
  <si>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</si>
  <si>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</si>
  <si>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</si>
  <si>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</si>
  <si>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</si>
  <si>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</si>
  <si>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</si>
  <si>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</si>
  <si>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</si>
  <si>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</si>
  <si>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</si>
  <si>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</si>
  <si>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</si>
  <si>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</si>
  <si>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</si>
  <si>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</si>
  <si>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</si>
  <si>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</si>
  <si>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</si>
  <si>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</si>
  <si>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</si>
  <si>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</si>
  <si>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</si>
  <si>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</si>
  <si>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</si>
  <si>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</si>
  <si>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</si>
  <si>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</si>
  <si>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</si>
  <si>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</si>
  <si>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</si>
  <si>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</si>
  <si>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</si>
  <si>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</si>
  <si>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</si>
  <si>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</si>
  <si>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</si>
  <si>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</si>
  <si>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</si>
  <si>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</si>
  <si>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</si>
  <si>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</si>
  <si>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</si>
  <si>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</si>
  <si>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</si>
  <si>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</si>
  <si>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</si>
  <si>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</si>
  <si>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</si>
  <si>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</si>
  <si>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</si>
  <si>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</si>
  <si>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</si>
  <si>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</si>
  <si>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</si>
  <si>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</si>
  <si>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</si>
  <si>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</si>
  <si>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</si>
  <si>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</si>
  <si>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</si>
  <si>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</si>
  <si>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</si>
  <si>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</si>
  <si>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</si>
  <si>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</si>
  <si>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</si>
  <si>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</si>
  <si>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</si>
  <si>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</si>
  <si>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</si>
  <si>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</si>
  <si>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</si>
  <si>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</si>
  <si>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</si>
  <si>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</si>
  <si>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</si>
  <si>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</si>
  <si>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</si>
  <si>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</si>
  <si>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</si>
  <si>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</si>
  <si>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</si>
  <si>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</si>
  <si>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</si>
  <si>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</si>
  <si>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</si>
  <si>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</si>
  <si>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</si>
  <si>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</si>
  <si>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</si>
  <si>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</si>
  <si>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</si>
  <si>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</si>
  <si>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</si>
  <si>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</si>
  <si>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</si>
  <si>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</si>
  <si>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</si>
  <si>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</si>
  <si>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</si>
  <si>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</si>
  <si>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</si>
  <si>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</si>
  <si>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</si>
  <si>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</si>
  <si>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</si>
  <si>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</si>
  <si>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</si>
  <si>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</si>
  <si>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</si>
  <si>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</si>
  <si>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N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</si>
  <si>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</si>
  <si>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</si>
  <si>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</si>
  <si>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</si>
  <si>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</si>
  <si>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</si>
  <si>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</si>
  <si>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</si>
  <si>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</si>
  <si>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</si>
  <si>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</si>
  <si>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</si>
  <si>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</si>
  <si>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</si>
  <si>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</si>
  <si>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</si>
  <si>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</si>
  <si>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2080-2100</t>
  </si>
  <si>
    <t>48-52</t>
  </si>
  <si>
    <t>920-930</t>
  </si>
  <si>
    <t>37.3-41.30</t>
  </si>
  <si>
    <t>D</t>
  </si>
  <si>
    <t>2485-2585</t>
  </si>
  <si>
    <t>2800-3000</t>
  </si>
  <si>
    <t>MULTIPLIER SHARE &amp; STOCK ADVISORS PRIVATE LIMITED</t>
  </si>
  <si>
    <t>3780-3880</t>
  </si>
  <si>
    <t>4100-4200</t>
  </si>
  <si>
    <t>2150-2350</t>
  </si>
  <si>
    <t>Chemicals</t>
  </si>
  <si>
    <t>Profit of Rs.20/-</t>
  </si>
  <si>
    <t>5050-5300</t>
  </si>
  <si>
    <t>730-740</t>
  </si>
  <si>
    <t>NILKAMAL</t>
  </si>
  <si>
    <t>1855-1955</t>
  </si>
  <si>
    <t>1705-1750</t>
  </si>
  <si>
    <t>1875-2000</t>
  </si>
  <si>
    <t>1445-1497</t>
  </si>
  <si>
    <t>1630-1750</t>
  </si>
  <si>
    <t>Profiit of Rs.15/-</t>
  </si>
  <si>
    <t>158-164</t>
  </si>
  <si>
    <t>180-195</t>
  </si>
  <si>
    <t>Profit of Rs.24/-</t>
  </si>
  <si>
    <t>1320-1330</t>
  </si>
  <si>
    <t>LTF</t>
  </si>
  <si>
    <t>TATACONSUM MAY FUT</t>
  </si>
  <si>
    <t>1128-1150</t>
  </si>
  <si>
    <t>AAPLUSTRAD</t>
  </si>
  <si>
    <t>SHUBHAM ASHOKBHAI PATEL</t>
  </si>
  <si>
    <t>GRAVITON RESEARCH CAPITAL LLP</t>
  </si>
  <si>
    <t>NK SECURITIES RESEARCH PRIVATE LIMITED</t>
  </si>
  <si>
    <t>NSE</t>
  </si>
  <si>
    <t>NIFTY 21800 PE 30 MAY</t>
  </si>
  <si>
    <t>NIFTY 23200 CE 30 MAY</t>
  </si>
  <si>
    <t>80-82</t>
  </si>
  <si>
    <t>94-96</t>
  </si>
  <si>
    <t>632.5-652.5</t>
  </si>
  <si>
    <t>695-730</t>
  </si>
  <si>
    <t>GOLKONDA</t>
  </si>
  <si>
    <t>162-169</t>
  </si>
  <si>
    <t>180-190</t>
  </si>
  <si>
    <t>1410-1480</t>
  </si>
  <si>
    <t>1600-1700</t>
  </si>
  <si>
    <t>CAMELLIA TRADEX PRIVATE LIMITED</t>
  </si>
  <si>
    <t>DEV GANPAT PAWAR</t>
  </si>
  <si>
    <t>EMMFORCE</t>
  </si>
  <si>
    <t>GREEN PEAKS ENTERPRISES LLP</t>
  </si>
  <si>
    <t>HEALTHYLIFE</t>
  </si>
  <si>
    <t>INDRAIND</t>
  </si>
  <si>
    <t>RDS CORPORATE SERVICES PRIVATE LIMITED</t>
  </si>
  <si>
    <t>SIPTL</t>
  </si>
  <si>
    <t>LATHE DERIVATIVES TRADING PRIVATE LIMITED .</t>
  </si>
  <si>
    <t>1310-1360</t>
  </si>
  <si>
    <t>1435-1510</t>
  </si>
  <si>
    <t>KOTAKBANK 1600 CE 30 MAY</t>
  </si>
  <si>
    <t>KOTAKBANK 1660 CE 30 MAY</t>
  </si>
  <si>
    <t>Profit of Rs.7/-</t>
  </si>
  <si>
    <t>NIFTY 22700 PE 2-MAY</t>
  </si>
  <si>
    <t>80-120</t>
  </si>
  <si>
    <t>Profit of Rs.25.5/-</t>
  </si>
  <si>
    <t>NIFTY 22600 CE 2-MAY</t>
  </si>
  <si>
    <t>NIFTY 22750 CE 2-MAY</t>
  </si>
  <si>
    <t>JUBLFOOD MAY FUT</t>
  </si>
  <si>
    <t>468-478</t>
  </si>
  <si>
    <t>ASIANPAINT MAY FUT</t>
  </si>
  <si>
    <t>3055-3108</t>
  </si>
  <si>
    <t>MAHADEV MANUBHAI MAKVANA</t>
  </si>
  <si>
    <t>SETU SECURITIES PVT. LTD.</t>
  </si>
  <si>
    <t>FRANKLININD</t>
  </si>
  <si>
    <t>JR SEAMLESS PRIVATE LIMITED</t>
  </si>
  <si>
    <t>NBFOOT</t>
  </si>
  <si>
    <t>GRANDEUR CORPORATION PRIVATE LIMITED</t>
  </si>
  <si>
    <t>STARLITE</t>
  </si>
  <si>
    <t>ARROWGREEN</t>
  </si>
  <si>
    <t>Arrow Greentech Limited</t>
  </si>
  <si>
    <t>QE SECURITIES LLP</t>
  </si>
  <si>
    <t>DUGLOBAL</t>
  </si>
  <si>
    <t>DUDIGITAL GLOBAL LIMITED</t>
  </si>
  <si>
    <t>IND SWIFT LABORATORIES LIMITED</t>
  </si>
  <si>
    <t>YUGA STOCKS AND COMMODITIES PRIVATE LIMITED  .</t>
  </si>
  <si>
    <t>TGL</t>
  </si>
  <si>
    <t>Teerth Gopicon Limited</t>
  </si>
  <si>
    <t>Retail Research Technical Calls &amp; Fundamental Performance Report for the month of May-2024</t>
  </si>
  <si>
    <t>NIFTY 22800 PE 9-MAY</t>
  </si>
  <si>
    <t>NIFTY 22600 PE 9-MAY</t>
  </si>
  <si>
    <t>Profit of Rs.33/-</t>
  </si>
  <si>
    <t>FINNIFTY 21950 CE 7-MAY</t>
  </si>
  <si>
    <t>160-200</t>
  </si>
  <si>
    <t>BANKNIFTY 49200 CE 8-MAY</t>
  </si>
  <si>
    <t>400-500</t>
  </si>
  <si>
    <t>Profit of Rs.65/-</t>
  </si>
  <si>
    <t>Loss of Rs.42/-</t>
  </si>
  <si>
    <t>Loss of Rs.52.5/-</t>
  </si>
  <si>
    <t>Profit of Rs.8.5/-</t>
  </si>
  <si>
    <t>Profit of Rs.11.5/-</t>
  </si>
  <si>
    <t>PRADEEP SUTODIYA</t>
  </si>
  <si>
    <t>AMITINT</t>
  </si>
  <si>
    <t>PRAVEENSINGH</t>
  </si>
  <si>
    <t>BILLWIN</t>
  </si>
  <si>
    <t>GUTTIKONDA VARA LAKSHMI</t>
  </si>
  <si>
    <t>NAVKAR</t>
  </si>
  <si>
    <t>RUKHMANI GARMENTS LLP</t>
  </si>
  <si>
    <t>NIKHIL RAJESH SINGH</t>
  </si>
  <si>
    <t>SONALIS</t>
  </si>
  <si>
    <t>BIJAL KISHORECHAND MADHANI (HUF)</t>
  </si>
  <si>
    <t>BONANZA PORTFOLIO LIMITED</t>
  </si>
  <si>
    <t>RBL</t>
  </si>
  <si>
    <t>Rane Brake Lining Limited</t>
  </si>
  <si>
    <t>TFL</t>
  </si>
  <si>
    <t>Transwarranty Finance Lim</t>
  </si>
  <si>
    <t>VISHAL BIPINKUMAR DOSHI</t>
  </si>
  <si>
    <t>SOHAM FINCARE INDIA LLP</t>
  </si>
  <si>
    <t>464-473</t>
  </si>
  <si>
    <t>445-455</t>
  </si>
  <si>
    <t>490-500</t>
  </si>
  <si>
    <t>Profit of Rs.10.5/-</t>
  </si>
  <si>
    <t>Profit of Rs.205/-</t>
  </si>
  <si>
    <t>SBIN MAY FUT</t>
  </si>
  <si>
    <t>804-806</t>
  </si>
  <si>
    <t>820-835</t>
  </si>
  <si>
    <t>BANKNIFTY 48900 CE 8-MAY</t>
  </si>
  <si>
    <t>480-580</t>
  </si>
  <si>
    <t>Loss of Rs.105/-</t>
  </si>
  <si>
    <t>AVANCE</t>
  </si>
  <si>
    <t>SAHASTRAA ADVISORS PRIVATE LIMITED</t>
  </si>
  <si>
    <t>KRISHA ADVISORY SERVICES PRIVATE LIMITED</t>
  </si>
  <si>
    <t>SHANKY JALAN</t>
  </si>
  <si>
    <t>TOPGAIN FINANCE PRIVATE LIMITED</t>
  </si>
  <si>
    <t>PRANAV PARESH SHAH</t>
  </si>
  <si>
    <t>CINCO STOCK VISION LLP</t>
  </si>
  <si>
    <t>STOCK VERTEX VENTURES</t>
  </si>
  <si>
    <t>AKASH GOYAL</t>
  </si>
  <si>
    <t>PMC FINCORP LIMITED</t>
  </si>
  <si>
    <t>GUJTLRM</t>
  </si>
  <si>
    <t>NEIGHBOURHOOD INVESTMENT PRIVATE LIMITED</t>
  </si>
  <si>
    <t>AMEE TUSHAR SHAH</t>
  </si>
  <si>
    <t>TUSHAR SHASHIKANT SHAH</t>
  </si>
  <si>
    <t>SANKLECHA SONALI DILIP</t>
  </si>
  <si>
    <t>SOORYA GAYATHRI NEELIYATH</t>
  </si>
  <si>
    <t>NILAY JAIN</t>
  </si>
  <si>
    <t>SUSHEELADEVI</t>
  </si>
  <si>
    <t>MAHESHBHAITHAKARARASHIBHAISAKHIYA</t>
  </si>
  <si>
    <t>LKPFIN</t>
  </si>
  <si>
    <t>NUUU QUANT FUND-CLASS A SHARES</t>
  </si>
  <si>
    <t>MANGAL KESHAV CAPITAL LTD</t>
  </si>
  <si>
    <t>WAYBROAD TRADING PRIVATE LIMITED</t>
  </si>
  <si>
    <t>MILEFUR</t>
  </si>
  <si>
    <t>CHANKARANPALLIL KUNCHANDI ALEXANDER</t>
  </si>
  <si>
    <t>NETLINK</t>
  </si>
  <si>
    <t>JAYVILASKATE</t>
  </si>
  <si>
    <t>OMANSH</t>
  </si>
  <si>
    <t>POONAM SHARMA</t>
  </si>
  <si>
    <t>SHILPABEN RAJANBHAI DAPKI</t>
  </si>
  <si>
    <t>RENU POONIA</t>
  </si>
  <si>
    <t>VIJAYAKUMAR BOOBESH KUMAR</t>
  </si>
  <si>
    <t>RAJKIRANPARSHURAMPAWAR</t>
  </si>
  <si>
    <t>HETALBENMAHENDRABHAIPATEL</t>
  </si>
  <si>
    <t>PARLEIND</t>
  </si>
  <si>
    <t>RGRL</t>
  </si>
  <si>
    <t>MAHARSHI HASMUKHBHAI PANCHAL</t>
  </si>
  <si>
    <t>SAWABUSI</t>
  </si>
  <si>
    <t>SHIVAAGRO</t>
  </si>
  <si>
    <t>RAJESH MADHAVAN UNNI(HUF)</t>
  </si>
  <si>
    <t>SOFCOM</t>
  </si>
  <si>
    <t>DINESH RATHI</t>
  </si>
  <si>
    <t>SHYAMA SHAHI</t>
  </si>
  <si>
    <t>BYTES AND PIXELS FINSOFT LLP .</t>
  </si>
  <si>
    <t>SUMANBEN PRAVINBHAI PATEL</t>
  </si>
  <si>
    <t>KALPALABDHI SECURITIES PRIVATE LIMITED</t>
  </si>
  <si>
    <t>KUSHAL BHAWARLAL JAIN</t>
  </si>
  <si>
    <t>KENILJAYSUKHBHAITHATHAGAR</t>
  </si>
  <si>
    <t>VIJIT GLOBAL SECURITIES PRIVATE LIMITED</t>
  </si>
  <si>
    <t>TARINI</t>
  </si>
  <si>
    <t>HANSABENMAGANBHAIKALTHIYA</t>
  </si>
  <si>
    <t>WILLAMAGOR</t>
  </si>
  <si>
    <t>PATRONUS TRADETECH LLP</t>
  </si>
  <si>
    <t>ANKITA VISHAL SHAH</t>
  </si>
  <si>
    <t>WIMPLAST</t>
  </si>
  <si>
    <t>ANKIT JAIN</t>
  </si>
  <si>
    <t>BAHETI</t>
  </si>
  <si>
    <t>Baheti Recycling Ind Ltd</t>
  </si>
  <si>
    <t>MANOJ AGARWAL</t>
  </si>
  <si>
    <t>HARYANA REFRACTORIES PRIVATE LIMITED</t>
  </si>
  <si>
    <t>BIGBLOC</t>
  </si>
  <si>
    <t>Bigbloc Construction Ltd</t>
  </si>
  <si>
    <t>SHANKAR SHARMA</t>
  </si>
  <si>
    <t>CARTRADE</t>
  </si>
  <si>
    <t>Cartrade Tech Limited</t>
  </si>
  <si>
    <t>DYNAMIC</t>
  </si>
  <si>
    <t>Dynamic Srvcs &amp; Sec Ltd</t>
  </si>
  <si>
    <t>GANGESSECU</t>
  </si>
  <si>
    <t>Ganges Securities Limited</t>
  </si>
  <si>
    <t>GOKULAGRO</t>
  </si>
  <si>
    <t>Gokul Agro Resources Ltd</t>
  </si>
  <si>
    <t>HINDMOTORS</t>
  </si>
  <si>
    <t>Hindustan Motors Limited</t>
  </si>
  <si>
    <t>KSHITIJPOL</t>
  </si>
  <si>
    <t>Kshitij Polyline Limited</t>
  </si>
  <si>
    <t>YMD FINANCIAL CONSULTANCY PRIVATE LIMITED</t>
  </si>
  <si>
    <t>MOS</t>
  </si>
  <si>
    <t>Mos Utility Limited</t>
  </si>
  <si>
    <t>SKSE SECURITIES LTD</t>
  </si>
  <si>
    <t>PRRSAAR COMMODITIES PVT LTD</t>
  </si>
  <si>
    <t>ADROIT FINANCIAL SERVICES PVT LTD</t>
  </si>
  <si>
    <t>MICROCURVES TRADING PRIVATE LIMITED</t>
  </si>
  <si>
    <t>RML</t>
  </si>
  <si>
    <t>Rane (Madras) Limited</t>
  </si>
  <si>
    <t>MITTAL PUNEET</t>
  </si>
  <si>
    <t>TRF</t>
  </si>
  <si>
    <t>TRF Limited</t>
  </si>
  <si>
    <t>Williamson Magor &amp; Co</t>
  </si>
  <si>
    <t>SILVER LINE VENTURES PRIVATE LIMITED</t>
  </si>
  <si>
    <t>AILIMITED</t>
  </si>
  <si>
    <t>Abhishek Integrations Ltd</t>
  </si>
  <si>
    <t>MINAL BHATTACHARYA</t>
  </si>
  <si>
    <t>ANTGRAPHIC</t>
  </si>
  <si>
    <t>Antarctica Graphics Ltd</t>
  </si>
  <si>
    <t>JYOTI KUTHARI</t>
  </si>
  <si>
    <t>HEM SECURITIES LIMITED PMS ACCOUNT</t>
  </si>
  <si>
    <t>VINOD SOMANI</t>
  </si>
  <si>
    <t>GICL</t>
  </si>
  <si>
    <t>Globe Intl Carriers Ltd</t>
  </si>
  <si>
    <t>MEHUL H SHAH</t>
  </si>
  <si>
    <t>INDSWFTLAB</t>
  </si>
  <si>
    <t>Ind-Swift Labs Ltd.</t>
  </si>
  <si>
    <t>ICM FINANCE PRIVATE LIMITED</t>
  </si>
  <si>
    <t>TOTAL BIZCON SOLUTION LIMITED</t>
  </si>
  <si>
    <t>RACE</t>
  </si>
  <si>
    <t>Race Eco Chain Limited</t>
  </si>
  <si>
    <t>SHREYA MODANI</t>
  </si>
  <si>
    <t>RILINFRA</t>
  </si>
  <si>
    <t>Rachana Infra Ltd</t>
  </si>
  <si>
    <t>PRADEEP BABULAL SHAH</t>
  </si>
  <si>
    <t>SEL</t>
  </si>
  <si>
    <t>Sungarner Energies Ltd</t>
  </si>
  <si>
    <t>SELVAMURTHY    AKILANDESWARI</t>
  </si>
  <si>
    <t>Loss of Rs.4/-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</si>
</sst>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2" borderId="33" applyNumberFormat="0" applyAlignment="0" applyProtection="0"/>
    <xf numFmtId="0" fontId="47" fillId="13" borderId="34" applyNumberFormat="0" applyAlignment="0" applyProtection="0"/>
    <xf numFmtId="0" fontId="48" fillId="13" borderId="33" applyNumberFormat="0" applyAlignment="0" applyProtection="0"/>
    <xf numFmtId="0" fontId="49" fillId="0" borderId="35" applyNumberFormat="0" applyFill="0" applyAlignment="0" applyProtection="0"/>
    <xf numFmtId="0" fontId="50" fillId="14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58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0" borderId="29" xfId="0" applyFont="1" applyFill="1" applyBorder="1" applyAlignment="1">
      <alignment horizontal="center" vertical="center"/>
    </xf>
    <xf numFmtId="16" fontId="36" fillId="40" borderId="29" xfId="0" applyNumberFormat="1" applyFont="1" applyFill="1" applyBorder="1" applyAlignment="1">
      <alignment horizontal="center" vertical="center"/>
    </xf>
    <xf numFmtId="0" fontId="36" fillId="40" borderId="29" xfId="0" applyFont="1" applyFill="1" applyBorder="1"/>
    <xf numFmtId="0" fontId="37" fillId="40" borderId="29" xfId="0" applyFont="1" applyFill="1" applyBorder="1" applyAlignment="1">
      <alignment horizontal="center" vertical="center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6" fontId="36" fillId="40" borderId="29" xfId="0" applyNumberFormat="1" applyFont="1" applyFill="1" applyBorder="1" applyAlignment="1">
      <alignment horizontal="center" vertical="center"/>
    </xf>
    <xf numFmtId="2" fontId="36" fillId="40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1" borderId="29" xfId="0" applyFont="1" applyFill="1" applyBorder="1" applyAlignment="1">
      <alignment horizontal="center" vertical="center"/>
    </xf>
    <xf numFmtId="0" fontId="36" fillId="41" borderId="29" xfId="0" applyFont="1" applyFill="1" applyBorder="1" applyAlignment="1">
      <alignment horizontal="center" vertical="center"/>
    </xf>
    <xf numFmtId="2" fontId="37" fillId="41" borderId="29" xfId="0" applyNumberFormat="1" applyFont="1" applyFill="1" applyBorder="1" applyAlignment="1">
      <alignment horizontal="center" vertical="center"/>
    </xf>
    <xf numFmtId="166" fontId="36" fillId="41" borderId="29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/>
    <xf numFmtId="0" fontId="36" fillId="42" borderId="29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6" fillId="42" borderId="41" xfId="0" applyFont="1" applyFill="1" applyBorder="1" applyAlignment="1">
      <alignment horizontal="center" vertical="center"/>
    </xf>
    <xf numFmtId="16" fontId="36" fillId="42" borderId="41" xfId="0" applyNumberFormat="1" applyFont="1" applyFill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  <xf numFmtId="0" fontId="37" fillId="46" borderId="29" xfId="0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166" fontId="36" fillId="46" borderId="29" xfId="0" applyNumberFormat="1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6" fillId="47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7" fillId="41" borderId="25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 wrapText="1"/>
    </xf>
    <xf numFmtId="2" fontId="36" fillId="41" borderId="29" xfId="0" applyNumberFormat="1" applyFont="1" applyFill="1" applyBorder="1" applyAlignment="1">
      <alignment horizontal="center" vertical="center"/>
    </xf>
    <xf numFmtId="10" fontId="36" fillId="41" borderId="29" xfId="0" applyNumberFormat="1" applyFont="1" applyFill="1" applyBorder="1" applyAlignment="1">
      <alignment horizontal="center" vertical="center" wrapText="1"/>
    </xf>
    <xf numFmtId="16" fontId="36" fillId="41" borderId="29" xfId="0" applyNumberFormat="1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0" fontId="3" fillId="42" borderId="29" xfId="0" applyFont="1" applyFill="1" applyBorder="1" applyAlignment="1">
      <alignment horizontal="center" vertical="center"/>
    </xf>
    <xf numFmtId="165" fontId="36" fillId="42" borderId="29" xfId="0" applyNumberFormat="1" applyFont="1" applyFill="1" applyBorder="1" applyAlignment="1">
      <alignment horizontal="center" vertical="center"/>
    </xf>
    <xf numFmtId="15" fontId="3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left"/>
    </xf>
    <xf numFmtId="43" fontId="36" fillId="42" borderId="29" xfId="0" applyNumberFormat="1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166" fontId="36" fillId="41" borderId="39" xfId="0" applyNumberFormat="1" applyFont="1" applyFill="1" applyBorder="1" applyAlignment="1">
      <alignment horizontal="center" vertical="center"/>
    </xf>
    <xf numFmtId="166" fontId="36" fillId="41" borderId="40" xfId="0" applyNumberFormat="1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0" borderId="29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7" fillId="41" borderId="41" xfId="0" applyFont="1" applyFill="1" applyBorder="1" applyAlignment="1">
      <alignment horizontal="center" vertical="center"/>
    </xf>
    <xf numFmtId="16" fontId="36" fillId="42" borderId="41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C27" sqref="C27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308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45419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45419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4" t="s">
        <v>16</v>
      </c>
      <c r="B9" s="326" t="s">
        <v>17</v>
      </c>
      <c r="C9" s="326" t="s">
        <v>18</v>
      </c>
      <c r="D9" s="326" t="s">
        <v>19</v>
      </c>
      <c r="E9" s="26" t="s">
        <v>20</v>
      </c>
      <c r="F9" s="26" t="s">
        <v>21</v>
      </c>
      <c r="G9" s="321" t="s">
        <v>22</v>
      </c>
      <c r="H9" s="322"/>
      <c r="I9" s="323"/>
      <c r="J9" s="321" t="s">
        <v>23</v>
      </c>
      <c r="K9" s="322"/>
      <c r="L9" s="323"/>
      <c r="M9" s="26"/>
      <c r="N9" s="27"/>
      <c r="O9" s="27"/>
      <c r="P9" s="27"/>
    </row>
    <row r="10" spans="1:16" ht="38.25">
      <c r="A10" s="325"/>
      <c r="B10" s="327"/>
      <c r="C10" s="327"/>
      <c r="D10" s="327"/>
      <c r="E10" s="28" t="s">
        <v>24</v>
      </c>
      <c r="F10" s="28" t="s">
        <v>24</v>
      </c>
      <c r="G10" s="211" t="s">
        <v>25</v>
      </c>
      <c r="H10" s="211" t="s">
        <v>26</v>
      </c>
      <c r="I10" s="211" t="s">
        <v>27</v>
      </c>
      <c r="J10" s="211" t="s">
        <v>28</v>
      </c>
      <c r="K10" s="211" t="s">
        <v>29</v>
      </c>
      <c r="L10" s="211" t="s">
        <v>30</v>
      </c>
      <c r="M10" s="211" t="s">
        <v>31</v>
      </c>
      <c r="N10" s="29" t="s">
        <v>32</v>
      </c>
      <c r="O10" s="29" t="s">
        <v>33</v>
      </c>
      <c r="P10" s="30" t="s">
        <v>836</v>
      </c>
    </row>
    <row r="11" spans="1:16" ht="12.75" customHeight="1">
      <c r="A11" s="218">
        <v>1</v>
      </c>
      <c r="B11" s="230" t="s">
        <v>34</v>
      </c>
      <c r="C11" s="209" t="s">
        <v>35</v>
      </c>
      <c r="D11" s="221">
        <v>45442</v>
      </c>
      <c r="E11" s="209">
        <v>22550.15</v>
      </c>
      <c r="F11" s="209">
        <v>22582.183333333334</v>
      </c>
      <c r="G11" s="208">
        <v>22477.966666666667</v>
      </c>
      <c r="H11" s="208">
        <v>22405.783333333333</v>
      </c>
      <c r="I11" s="208">
        <v>22301.566666666666</v>
      </c>
      <c r="J11" s="208">
        <v>22654.366666666669</v>
      </c>
      <c r="K11" s="208">
        <v>22758.583333333336</v>
      </c>
      <c r="L11" s="208">
        <v>22830.76666666667</v>
      </c>
      <c r="M11" s="207">
        <v>22686.400000000001</v>
      </c>
      <c r="N11" s="207">
        <v>22510</v>
      </c>
      <c r="O11" s="207">
        <v>12381650</v>
      </c>
      <c r="P11" s="210">
        <v>5.6409709483383814E-2</v>
      </c>
    </row>
    <row r="12" spans="1:16" ht="12.75" customHeight="1">
      <c r="A12" s="218">
        <v>2</v>
      </c>
      <c r="B12" s="230" t="s">
        <v>34</v>
      </c>
      <c r="C12" s="209" t="s">
        <v>36</v>
      </c>
      <c r="D12" s="221">
        <v>45441</v>
      </c>
      <c r="E12" s="209">
        <v>49045.65</v>
      </c>
      <c r="F12" s="209">
        <v>49116.883333333331</v>
      </c>
      <c r="G12" s="208">
        <v>48813.766666666663</v>
      </c>
      <c r="H12" s="208">
        <v>48581.883333333331</v>
      </c>
      <c r="I12" s="208">
        <v>48278.766666666663</v>
      </c>
      <c r="J12" s="208">
        <v>49348.766666666663</v>
      </c>
      <c r="K12" s="208">
        <v>49651.883333333331</v>
      </c>
      <c r="L12" s="208">
        <v>49883.766666666663</v>
      </c>
      <c r="M12" s="207">
        <v>49420</v>
      </c>
      <c r="N12" s="207">
        <v>48885</v>
      </c>
      <c r="O12" s="207">
        <v>2361735</v>
      </c>
      <c r="P12" s="210">
        <v>1.6816816816816817E-2</v>
      </c>
    </row>
    <row r="13" spans="1:16" ht="12.75" customHeight="1">
      <c r="A13" s="218">
        <v>3</v>
      </c>
      <c r="B13" s="230" t="s">
        <v>34</v>
      </c>
      <c r="C13" s="229" t="s">
        <v>37</v>
      </c>
      <c r="D13" s="223">
        <v>45440</v>
      </c>
      <c r="E13" s="222">
        <v>21814.25</v>
      </c>
      <c r="F13" s="222">
        <v>21842.166666666668</v>
      </c>
      <c r="G13" s="224">
        <v>21736.583333333336</v>
      </c>
      <c r="H13" s="224">
        <v>21658.916666666668</v>
      </c>
      <c r="I13" s="224">
        <v>21553.333333333336</v>
      </c>
      <c r="J13" s="224">
        <v>21919.833333333336</v>
      </c>
      <c r="K13" s="224">
        <v>22025.416666666672</v>
      </c>
      <c r="L13" s="224">
        <v>22103.083333333336</v>
      </c>
      <c r="M13" s="225">
        <v>21947.75</v>
      </c>
      <c r="N13" s="225">
        <v>21764.5</v>
      </c>
      <c r="O13" s="225">
        <v>59760</v>
      </c>
      <c r="P13" s="226">
        <v>4.3296089385474863E-2</v>
      </c>
    </row>
    <row r="14" spans="1:16" ht="12.75" customHeight="1">
      <c r="A14" s="218">
        <v>4</v>
      </c>
      <c r="B14" s="230" t="s">
        <v>34</v>
      </c>
      <c r="C14" s="229" t="s">
        <v>38</v>
      </c>
      <c r="D14" s="223">
        <v>45439</v>
      </c>
      <c r="E14" s="222">
        <v>11086.65</v>
      </c>
      <c r="F14" s="222">
        <v>11100.833333333334</v>
      </c>
      <c r="G14" s="224">
        <v>11051.666666666668</v>
      </c>
      <c r="H14" s="224">
        <v>11016.683333333334</v>
      </c>
      <c r="I14" s="224">
        <v>10967.516666666668</v>
      </c>
      <c r="J14" s="224">
        <v>11135.816666666668</v>
      </c>
      <c r="K14" s="224">
        <v>11184.983333333335</v>
      </c>
      <c r="L14" s="224">
        <v>11219.966666666667</v>
      </c>
      <c r="M14" s="225">
        <v>11150</v>
      </c>
      <c r="N14" s="225">
        <v>11065.85</v>
      </c>
      <c r="O14" s="225">
        <v>1896650</v>
      </c>
      <c r="P14" s="226">
        <v>-1.1389106072452436E-2</v>
      </c>
    </row>
    <row r="15" spans="1:16" ht="12.75" customHeight="1">
      <c r="A15" s="218">
        <v>5</v>
      </c>
      <c r="B15" s="230" t="s">
        <v>892</v>
      </c>
      <c r="C15" s="222" t="s">
        <v>39</v>
      </c>
      <c r="D15" s="223">
        <v>45442</v>
      </c>
      <c r="E15" s="222">
        <v>754.95</v>
      </c>
      <c r="F15" s="222">
        <v>752.9</v>
      </c>
      <c r="G15" s="224">
        <v>746.55</v>
      </c>
      <c r="H15" s="224">
        <v>738.15</v>
      </c>
      <c r="I15" s="224">
        <v>731.8</v>
      </c>
      <c r="J15" s="224">
        <v>761.3</v>
      </c>
      <c r="K15" s="224">
        <v>767.65000000000009</v>
      </c>
      <c r="L15" s="224">
        <v>776.05</v>
      </c>
      <c r="M15" s="225">
        <v>759.25</v>
      </c>
      <c r="N15" s="225">
        <v>744.5</v>
      </c>
      <c r="O15" s="225">
        <v>13943000</v>
      </c>
      <c r="P15" s="226">
        <v>-4.301383611728439E-4</v>
      </c>
    </row>
    <row r="16" spans="1:16" ht="12.75" customHeight="1">
      <c r="A16" s="218">
        <v>6</v>
      </c>
      <c r="B16" s="230" t="s">
        <v>40</v>
      </c>
      <c r="C16" s="227" t="s">
        <v>41</v>
      </c>
      <c r="D16" s="223">
        <v>45442</v>
      </c>
      <c r="E16" s="222">
        <v>6972.55</v>
      </c>
      <c r="F16" s="222">
        <v>6936.7166666666672</v>
      </c>
      <c r="G16" s="224">
        <v>6806.8333333333339</v>
      </c>
      <c r="H16" s="224">
        <v>6641.1166666666668</v>
      </c>
      <c r="I16" s="224">
        <v>6511.2333333333336</v>
      </c>
      <c r="J16" s="224">
        <v>7102.4333333333343</v>
      </c>
      <c r="K16" s="224">
        <v>7232.3166666666675</v>
      </c>
      <c r="L16" s="224">
        <v>7398.0333333333347</v>
      </c>
      <c r="M16" s="225">
        <v>7066.6</v>
      </c>
      <c r="N16" s="225">
        <v>6771</v>
      </c>
      <c r="O16" s="225">
        <v>1067750</v>
      </c>
      <c r="P16" s="226">
        <v>-4.8139068419879652E-2</v>
      </c>
    </row>
    <row r="17" spans="1:16" ht="12.75" customHeight="1">
      <c r="A17" s="218">
        <v>7</v>
      </c>
      <c r="B17" s="230" t="s">
        <v>42</v>
      </c>
      <c r="C17" s="227" t="s">
        <v>43</v>
      </c>
      <c r="D17" s="223">
        <v>45442</v>
      </c>
      <c r="E17" s="222">
        <v>25966.7</v>
      </c>
      <c r="F17" s="222">
        <v>26091.933333333331</v>
      </c>
      <c r="G17" s="224">
        <v>25684.116666666661</v>
      </c>
      <c r="H17" s="224">
        <v>25401.533333333329</v>
      </c>
      <c r="I17" s="224">
        <v>24993.71666666666</v>
      </c>
      <c r="J17" s="224">
        <v>26374.516666666663</v>
      </c>
      <c r="K17" s="224">
        <v>26782.333333333336</v>
      </c>
      <c r="L17" s="224">
        <v>27064.916666666664</v>
      </c>
      <c r="M17" s="225">
        <v>26499.75</v>
      </c>
      <c r="N17" s="225">
        <v>25809.35</v>
      </c>
      <c r="O17" s="225">
        <v>179140</v>
      </c>
      <c r="P17" s="226">
        <v>7.1966715394130212E-3</v>
      </c>
    </row>
    <row r="18" spans="1:16" ht="12.75" customHeight="1">
      <c r="A18" s="218">
        <v>8</v>
      </c>
      <c r="B18" s="230" t="s">
        <v>66</v>
      </c>
      <c r="C18" s="228" t="s">
        <v>44</v>
      </c>
      <c r="D18" s="223">
        <v>45442</v>
      </c>
      <c r="E18" s="222">
        <v>228.5</v>
      </c>
      <c r="F18" s="222">
        <v>229.61666666666667</v>
      </c>
      <c r="G18" s="224">
        <v>224.48333333333335</v>
      </c>
      <c r="H18" s="224">
        <v>220.46666666666667</v>
      </c>
      <c r="I18" s="224">
        <v>215.33333333333334</v>
      </c>
      <c r="J18" s="224">
        <v>233.63333333333335</v>
      </c>
      <c r="K18" s="224">
        <v>238.76666666666668</v>
      </c>
      <c r="L18" s="224">
        <v>242.78333333333336</v>
      </c>
      <c r="M18" s="225">
        <v>234.75</v>
      </c>
      <c r="N18" s="225">
        <v>225.6</v>
      </c>
      <c r="O18" s="225">
        <v>69692400</v>
      </c>
      <c r="P18" s="226">
        <v>2.2520773472082005E-3</v>
      </c>
    </row>
    <row r="19" spans="1:16" ht="12.75" customHeight="1">
      <c r="A19" s="218">
        <v>9</v>
      </c>
      <c r="B19" s="230" t="s">
        <v>45</v>
      </c>
      <c r="C19" s="225" t="s">
        <v>46</v>
      </c>
      <c r="D19" s="223">
        <v>45442</v>
      </c>
      <c r="E19" s="222">
        <v>250.9</v>
      </c>
      <c r="F19" s="222">
        <v>251.01666666666665</v>
      </c>
      <c r="G19" s="224">
        <v>244.43333333333328</v>
      </c>
      <c r="H19" s="224">
        <v>237.96666666666664</v>
      </c>
      <c r="I19" s="224">
        <v>231.38333333333327</v>
      </c>
      <c r="J19" s="224">
        <v>257.48333333333329</v>
      </c>
      <c r="K19" s="224">
        <v>264.06666666666666</v>
      </c>
      <c r="L19" s="224">
        <v>270.5333333333333</v>
      </c>
      <c r="M19" s="225">
        <v>257.60000000000002</v>
      </c>
      <c r="N19" s="225">
        <v>244.55</v>
      </c>
      <c r="O19" s="225">
        <v>42182400</v>
      </c>
      <c r="P19" s="226">
        <v>-2.9490937369145181E-2</v>
      </c>
    </row>
    <row r="20" spans="1:16" ht="12.75" customHeight="1">
      <c r="A20" s="218">
        <v>10</v>
      </c>
      <c r="B20" s="230" t="s">
        <v>47</v>
      </c>
      <c r="C20" s="222" t="s">
        <v>48</v>
      </c>
      <c r="D20" s="223">
        <v>45442</v>
      </c>
      <c r="E20" s="222">
        <v>2500.1</v>
      </c>
      <c r="F20" s="222">
        <v>2519.8000000000002</v>
      </c>
      <c r="G20" s="224">
        <v>2473.6000000000004</v>
      </c>
      <c r="H20" s="224">
        <v>2447.1000000000004</v>
      </c>
      <c r="I20" s="224">
        <v>2400.9000000000005</v>
      </c>
      <c r="J20" s="224">
        <v>2546.3000000000002</v>
      </c>
      <c r="K20" s="224">
        <v>2592.5</v>
      </c>
      <c r="L20" s="224">
        <v>2619</v>
      </c>
      <c r="M20" s="225">
        <v>2566</v>
      </c>
      <c r="N20" s="225">
        <v>2493.3000000000002</v>
      </c>
      <c r="O20" s="225">
        <v>5423400</v>
      </c>
      <c r="P20" s="226">
        <v>-1.3909343806251022E-2</v>
      </c>
    </row>
    <row r="21" spans="1:16" ht="12.75" customHeight="1">
      <c r="A21" s="218">
        <v>11</v>
      </c>
      <c r="B21" s="230" t="s">
        <v>115</v>
      </c>
      <c r="C21" s="222" t="s">
        <v>49</v>
      </c>
      <c r="D21" s="223">
        <v>45442</v>
      </c>
      <c r="E21" s="222">
        <v>2887.15</v>
      </c>
      <c r="F21" s="222">
        <v>2923.0166666666664</v>
      </c>
      <c r="G21" s="224">
        <v>2824.1333333333328</v>
      </c>
      <c r="H21" s="224">
        <v>2761.1166666666663</v>
      </c>
      <c r="I21" s="224">
        <v>2662.2333333333327</v>
      </c>
      <c r="J21" s="224">
        <v>2986.0333333333328</v>
      </c>
      <c r="K21" s="224">
        <v>3084.9166666666661</v>
      </c>
      <c r="L21" s="224">
        <v>3147.9333333333329</v>
      </c>
      <c r="M21" s="225">
        <v>3021.9</v>
      </c>
      <c r="N21" s="225">
        <v>2860</v>
      </c>
      <c r="O21" s="225">
        <v>14479200</v>
      </c>
      <c r="P21" s="226">
        <v>1.54856084834203E-2</v>
      </c>
    </row>
    <row r="22" spans="1:16" ht="12.75" customHeight="1">
      <c r="A22" s="218">
        <v>12</v>
      </c>
      <c r="B22" s="230" t="s">
        <v>115</v>
      </c>
      <c r="C22" s="222" t="s">
        <v>50</v>
      </c>
      <c r="D22" s="223">
        <v>45442</v>
      </c>
      <c r="E22" s="222">
        <v>1295.5999999999999</v>
      </c>
      <c r="F22" s="222">
        <v>1297.5999999999999</v>
      </c>
      <c r="G22" s="224">
        <v>1260.1499999999999</v>
      </c>
      <c r="H22" s="224">
        <v>1224.7</v>
      </c>
      <c r="I22" s="224">
        <v>1187.25</v>
      </c>
      <c r="J22" s="224">
        <v>1333.0499999999997</v>
      </c>
      <c r="K22" s="224">
        <v>1370.4999999999995</v>
      </c>
      <c r="L22" s="224">
        <v>1405.9499999999996</v>
      </c>
      <c r="M22" s="225">
        <v>1335.05</v>
      </c>
      <c r="N22" s="225">
        <v>1262.1500000000001</v>
      </c>
      <c r="O22" s="225">
        <v>37626000</v>
      </c>
      <c r="P22" s="226">
        <v>-2.0023544855032452E-2</v>
      </c>
    </row>
    <row r="23" spans="1:16" ht="12.75" customHeight="1">
      <c r="A23" s="218">
        <v>13</v>
      </c>
      <c r="B23" s="230" t="s">
        <v>42</v>
      </c>
      <c r="C23" s="222" t="s">
        <v>51</v>
      </c>
      <c r="D23" s="223">
        <v>45442</v>
      </c>
      <c r="E23" s="222">
        <v>5187.8500000000004</v>
      </c>
      <c r="F23" s="222">
        <v>5094.9833333333336</v>
      </c>
      <c r="G23" s="224">
        <v>4993.8666666666668</v>
      </c>
      <c r="H23" s="224">
        <v>4799.8833333333332</v>
      </c>
      <c r="I23" s="224">
        <v>4698.7666666666664</v>
      </c>
      <c r="J23" s="224">
        <v>5288.9666666666672</v>
      </c>
      <c r="K23" s="224">
        <v>5390.0833333333339</v>
      </c>
      <c r="L23" s="224">
        <v>5584.0666666666675</v>
      </c>
      <c r="M23" s="225">
        <v>5196.1000000000004</v>
      </c>
      <c r="N23" s="225">
        <v>4901</v>
      </c>
      <c r="O23" s="225">
        <v>1160700</v>
      </c>
      <c r="P23" s="226">
        <v>0.17183240787481069</v>
      </c>
    </row>
    <row r="24" spans="1:16" ht="12.75" customHeight="1">
      <c r="A24" s="218">
        <v>14</v>
      </c>
      <c r="B24" s="230" t="s">
        <v>47</v>
      </c>
      <c r="C24" s="222" t="s">
        <v>52</v>
      </c>
      <c r="D24" s="223">
        <v>45442</v>
      </c>
      <c r="E24" s="222">
        <v>609.95000000000005</v>
      </c>
      <c r="F24" s="222">
        <v>613.55000000000007</v>
      </c>
      <c r="G24" s="224">
        <v>598.35000000000014</v>
      </c>
      <c r="H24" s="224">
        <v>586.75000000000011</v>
      </c>
      <c r="I24" s="224">
        <v>571.55000000000018</v>
      </c>
      <c r="J24" s="224">
        <v>625.15000000000009</v>
      </c>
      <c r="K24" s="224">
        <v>640.35000000000014</v>
      </c>
      <c r="L24" s="224">
        <v>651.95000000000005</v>
      </c>
      <c r="M24" s="225">
        <v>628.75</v>
      </c>
      <c r="N24" s="225">
        <v>601.95000000000005</v>
      </c>
      <c r="O24" s="225">
        <v>44757900</v>
      </c>
      <c r="P24" s="226">
        <v>-1.1056535486308588E-2</v>
      </c>
    </row>
    <row r="25" spans="1:16" ht="12.75" customHeight="1">
      <c r="A25" s="218">
        <v>15</v>
      </c>
      <c r="B25" s="230" t="s">
        <v>42</v>
      </c>
      <c r="C25" s="222" t="s">
        <v>53</v>
      </c>
      <c r="D25" s="223">
        <v>45442</v>
      </c>
      <c r="E25" s="222">
        <v>6081.1</v>
      </c>
      <c r="F25" s="222">
        <v>6064.8</v>
      </c>
      <c r="G25" s="224">
        <v>6034.6</v>
      </c>
      <c r="H25" s="224">
        <v>5988.1</v>
      </c>
      <c r="I25" s="224">
        <v>5957.9000000000005</v>
      </c>
      <c r="J25" s="224">
        <v>6111.3</v>
      </c>
      <c r="K25" s="224">
        <v>6141.4999999999991</v>
      </c>
      <c r="L25" s="224">
        <v>6188</v>
      </c>
      <c r="M25" s="225">
        <v>6095</v>
      </c>
      <c r="N25" s="225">
        <v>6018.3</v>
      </c>
      <c r="O25" s="225">
        <v>2087500</v>
      </c>
      <c r="P25" s="226">
        <v>-3.2781188462875012E-2</v>
      </c>
    </row>
    <row r="26" spans="1:16" ht="12.75" customHeight="1">
      <c r="A26" s="218">
        <v>16</v>
      </c>
      <c r="B26" s="230" t="s">
        <v>54</v>
      </c>
      <c r="C26" s="222" t="s">
        <v>55</v>
      </c>
      <c r="D26" s="223">
        <v>45442</v>
      </c>
      <c r="E26" s="222">
        <v>480.25</v>
      </c>
      <c r="F26" s="222">
        <v>485.9666666666667</v>
      </c>
      <c r="G26" s="224">
        <v>470.93333333333339</v>
      </c>
      <c r="H26" s="224">
        <v>461.61666666666667</v>
      </c>
      <c r="I26" s="224">
        <v>446.58333333333337</v>
      </c>
      <c r="J26" s="224">
        <v>495.28333333333342</v>
      </c>
      <c r="K26" s="224">
        <v>510.31666666666672</v>
      </c>
      <c r="L26" s="224">
        <v>519.63333333333344</v>
      </c>
      <c r="M26" s="225">
        <v>501</v>
      </c>
      <c r="N26" s="225">
        <v>476.65</v>
      </c>
      <c r="O26" s="225">
        <v>12614000</v>
      </c>
      <c r="P26" s="226">
        <v>5.3528325997444268E-2</v>
      </c>
    </row>
    <row r="27" spans="1:16" ht="12.75" customHeight="1">
      <c r="A27" s="218">
        <v>17</v>
      </c>
      <c r="B27" s="230" t="s">
        <v>54</v>
      </c>
      <c r="C27" s="222" t="s">
        <v>56</v>
      </c>
      <c r="D27" s="223">
        <v>45442</v>
      </c>
      <c r="E27" s="222">
        <v>202.4</v>
      </c>
      <c r="F27" s="222">
        <v>203.41666666666666</v>
      </c>
      <c r="G27" s="224">
        <v>200.5333333333333</v>
      </c>
      <c r="H27" s="224">
        <v>198.66666666666666</v>
      </c>
      <c r="I27" s="224">
        <v>195.7833333333333</v>
      </c>
      <c r="J27" s="224">
        <v>205.2833333333333</v>
      </c>
      <c r="K27" s="224">
        <v>208.16666666666669</v>
      </c>
      <c r="L27" s="224">
        <v>210.0333333333333</v>
      </c>
      <c r="M27" s="225">
        <v>206.3</v>
      </c>
      <c r="N27" s="225">
        <v>201.55</v>
      </c>
      <c r="O27" s="225">
        <v>111870000</v>
      </c>
      <c r="P27" s="226">
        <v>-7.1460473425636445E-4</v>
      </c>
    </row>
    <row r="28" spans="1:16" ht="12.75" customHeight="1">
      <c r="A28" s="218">
        <v>18</v>
      </c>
      <c r="B28" s="230" t="s">
        <v>57</v>
      </c>
      <c r="C28" s="222" t="s">
        <v>58</v>
      </c>
      <c r="D28" s="223">
        <v>45442</v>
      </c>
      <c r="E28" s="222">
        <v>2946.35</v>
      </c>
      <c r="F28" s="222">
        <v>2946.9666666666667</v>
      </c>
      <c r="G28" s="224">
        <v>2921.5333333333333</v>
      </c>
      <c r="H28" s="224">
        <v>2896.7166666666667</v>
      </c>
      <c r="I28" s="224">
        <v>2871.2833333333333</v>
      </c>
      <c r="J28" s="224">
        <v>2971.7833333333333</v>
      </c>
      <c r="K28" s="224">
        <v>2997.2166666666667</v>
      </c>
      <c r="L28" s="224">
        <v>3022.0333333333333</v>
      </c>
      <c r="M28" s="225">
        <v>2972.4</v>
      </c>
      <c r="N28" s="225">
        <v>2922.15</v>
      </c>
      <c r="O28" s="225">
        <v>10648600</v>
      </c>
      <c r="P28" s="226">
        <v>2.1526831795245678E-2</v>
      </c>
    </row>
    <row r="29" spans="1:16" ht="12.75" customHeight="1">
      <c r="A29" s="218">
        <v>19</v>
      </c>
      <c r="B29" s="230" t="s">
        <v>40</v>
      </c>
      <c r="C29" s="222" t="s">
        <v>59</v>
      </c>
      <c r="D29" s="223">
        <v>45442</v>
      </c>
      <c r="E29" s="222">
        <v>2122.1999999999998</v>
      </c>
      <c r="F29" s="222">
        <v>2110.1166666666663</v>
      </c>
      <c r="G29" s="224">
        <v>2087.2833333333328</v>
      </c>
      <c r="H29" s="224">
        <v>2052.3666666666663</v>
      </c>
      <c r="I29" s="224">
        <v>2029.5333333333328</v>
      </c>
      <c r="J29" s="224">
        <v>2145.0333333333328</v>
      </c>
      <c r="K29" s="224">
        <v>2167.8666666666659</v>
      </c>
      <c r="L29" s="224">
        <v>2202.7833333333328</v>
      </c>
      <c r="M29" s="225">
        <v>2132.9499999999998</v>
      </c>
      <c r="N29" s="225">
        <v>2075.1999999999998</v>
      </c>
      <c r="O29" s="225">
        <v>2636161</v>
      </c>
      <c r="P29" s="226">
        <v>6.7274001401541692E-3</v>
      </c>
    </row>
    <row r="30" spans="1:16" ht="12.75" customHeight="1">
      <c r="A30" s="218">
        <v>20</v>
      </c>
      <c r="B30" s="230" t="s">
        <v>892</v>
      </c>
      <c r="C30" s="227" t="s">
        <v>60</v>
      </c>
      <c r="D30" s="223">
        <v>45442</v>
      </c>
      <c r="E30" s="222">
        <v>6197.75</v>
      </c>
      <c r="F30" s="222">
        <v>6205.8833333333341</v>
      </c>
      <c r="G30" s="224">
        <v>6113.6666666666679</v>
      </c>
      <c r="H30" s="224">
        <v>6029.5833333333339</v>
      </c>
      <c r="I30" s="224">
        <v>5937.3666666666677</v>
      </c>
      <c r="J30" s="224">
        <v>6289.9666666666681</v>
      </c>
      <c r="K30" s="224">
        <v>6382.1833333333334</v>
      </c>
      <c r="L30" s="224">
        <v>6466.2666666666682</v>
      </c>
      <c r="M30" s="225">
        <v>6298.1</v>
      </c>
      <c r="N30" s="225">
        <v>6121.8</v>
      </c>
      <c r="O30" s="225">
        <v>589775</v>
      </c>
      <c r="P30" s="226">
        <v>3.1466598630777733E-3</v>
      </c>
    </row>
    <row r="31" spans="1:16" ht="12.75" customHeight="1">
      <c r="A31" s="218">
        <v>21</v>
      </c>
      <c r="B31" s="230" t="s">
        <v>61</v>
      </c>
      <c r="C31" s="222" t="s">
        <v>62</v>
      </c>
      <c r="D31" s="223">
        <v>45442</v>
      </c>
      <c r="E31" s="222">
        <v>636.6</v>
      </c>
      <c r="F31" s="222">
        <v>642.04999999999995</v>
      </c>
      <c r="G31" s="224">
        <v>627.09999999999991</v>
      </c>
      <c r="H31" s="224">
        <v>617.59999999999991</v>
      </c>
      <c r="I31" s="224">
        <v>602.64999999999986</v>
      </c>
      <c r="J31" s="224">
        <v>651.54999999999995</v>
      </c>
      <c r="K31" s="224">
        <v>666.5</v>
      </c>
      <c r="L31" s="224">
        <v>676</v>
      </c>
      <c r="M31" s="225">
        <v>657</v>
      </c>
      <c r="N31" s="225">
        <v>632.54999999999995</v>
      </c>
      <c r="O31" s="225">
        <v>17883000</v>
      </c>
      <c r="P31" s="226">
        <v>9.084753413835911E-3</v>
      </c>
    </row>
    <row r="32" spans="1:16" ht="12.75" customHeight="1">
      <c r="A32" s="218">
        <v>22</v>
      </c>
      <c r="B32" s="230" t="s">
        <v>42</v>
      </c>
      <c r="C32" s="222" t="s">
        <v>63</v>
      </c>
      <c r="D32" s="223">
        <v>45442</v>
      </c>
      <c r="E32" s="222">
        <v>1169.5</v>
      </c>
      <c r="F32" s="222">
        <v>1166.1833333333334</v>
      </c>
      <c r="G32" s="224">
        <v>1154.3666666666668</v>
      </c>
      <c r="H32" s="224">
        <v>1139.2333333333333</v>
      </c>
      <c r="I32" s="224">
        <v>1127.4166666666667</v>
      </c>
      <c r="J32" s="224">
        <v>1181.3166666666668</v>
      </c>
      <c r="K32" s="224">
        <v>1193.1333333333334</v>
      </c>
      <c r="L32" s="224">
        <v>1208.2666666666669</v>
      </c>
      <c r="M32" s="225">
        <v>1178</v>
      </c>
      <c r="N32" s="225">
        <v>1151.05</v>
      </c>
      <c r="O32" s="225">
        <v>13889150</v>
      </c>
      <c r="P32" s="226">
        <v>-1.8182536859164395E-3</v>
      </c>
    </row>
    <row r="33" spans="1:16" ht="12.75" customHeight="1">
      <c r="A33" s="218">
        <v>23</v>
      </c>
      <c r="B33" s="230" t="s">
        <v>61</v>
      </c>
      <c r="C33" s="222" t="s">
        <v>64</v>
      </c>
      <c r="D33" s="223">
        <v>45442</v>
      </c>
      <c r="E33" s="222">
        <v>1152</v>
      </c>
      <c r="F33" s="222">
        <v>1153.5666666666666</v>
      </c>
      <c r="G33" s="224">
        <v>1144.6333333333332</v>
      </c>
      <c r="H33" s="224">
        <v>1137.2666666666667</v>
      </c>
      <c r="I33" s="224">
        <v>1128.3333333333333</v>
      </c>
      <c r="J33" s="224">
        <v>1160.9333333333332</v>
      </c>
      <c r="K33" s="224">
        <v>1169.8666666666666</v>
      </c>
      <c r="L33" s="224">
        <v>1177.2333333333331</v>
      </c>
      <c r="M33" s="225">
        <v>1162.5</v>
      </c>
      <c r="N33" s="225">
        <v>1146.2</v>
      </c>
      <c r="O33" s="225">
        <v>55354375</v>
      </c>
      <c r="P33" s="226">
        <v>8.7012972221905856E-3</v>
      </c>
    </row>
    <row r="34" spans="1:16" ht="12.75" customHeight="1">
      <c r="A34" s="218">
        <v>24</v>
      </c>
      <c r="B34" s="230" t="s">
        <v>54</v>
      </c>
      <c r="C34" s="222" t="s">
        <v>65</v>
      </c>
      <c r="D34" s="223">
        <v>45442</v>
      </c>
      <c r="E34" s="222">
        <v>9109.65</v>
      </c>
      <c r="F34" s="222">
        <v>9062.8166666666657</v>
      </c>
      <c r="G34" s="224">
        <v>8891.8333333333321</v>
      </c>
      <c r="H34" s="224">
        <v>8674.0166666666664</v>
      </c>
      <c r="I34" s="224">
        <v>8503.0333333333328</v>
      </c>
      <c r="J34" s="224">
        <v>9280.6333333333314</v>
      </c>
      <c r="K34" s="224">
        <v>9451.616666666665</v>
      </c>
      <c r="L34" s="224">
        <v>9669.4333333333307</v>
      </c>
      <c r="M34" s="225">
        <v>9233.7999999999993</v>
      </c>
      <c r="N34" s="225">
        <v>8845</v>
      </c>
      <c r="O34" s="225">
        <v>2429200</v>
      </c>
      <c r="P34" s="226">
        <v>-1.2329616490989114E-2</v>
      </c>
    </row>
    <row r="35" spans="1:16" ht="12.75" customHeight="1">
      <c r="A35" s="218">
        <v>25</v>
      </c>
      <c r="B35" s="230" t="s">
        <v>66</v>
      </c>
      <c r="C35" s="222" t="s">
        <v>67</v>
      </c>
      <c r="D35" s="223">
        <v>45442</v>
      </c>
      <c r="E35" s="222">
        <v>1619</v>
      </c>
      <c r="F35" s="222">
        <v>1627.2666666666664</v>
      </c>
      <c r="G35" s="224">
        <v>1608.0833333333328</v>
      </c>
      <c r="H35" s="224">
        <v>1597.1666666666663</v>
      </c>
      <c r="I35" s="224">
        <v>1577.9833333333327</v>
      </c>
      <c r="J35" s="224">
        <v>1638.1833333333329</v>
      </c>
      <c r="K35" s="224">
        <v>1657.3666666666663</v>
      </c>
      <c r="L35" s="224">
        <v>1668.2833333333331</v>
      </c>
      <c r="M35" s="225">
        <v>1646.45</v>
      </c>
      <c r="N35" s="225">
        <v>1616.35</v>
      </c>
      <c r="O35" s="225">
        <v>10042000</v>
      </c>
      <c r="P35" s="226">
        <v>1.2911034900141215E-2</v>
      </c>
    </row>
    <row r="36" spans="1:16" ht="12.75" customHeight="1">
      <c r="A36" s="218">
        <v>26</v>
      </c>
      <c r="B36" s="230" t="s">
        <v>66</v>
      </c>
      <c r="C36" s="222" t="s">
        <v>68</v>
      </c>
      <c r="D36" s="223">
        <v>45442</v>
      </c>
      <c r="E36" s="222">
        <v>6894.55</v>
      </c>
      <c r="F36" s="222">
        <v>6946.4333333333334</v>
      </c>
      <c r="G36" s="224">
        <v>6823.916666666667</v>
      </c>
      <c r="H36" s="224">
        <v>6753.2833333333338</v>
      </c>
      <c r="I36" s="224">
        <v>6630.7666666666673</v>
      </c>
      <c r="J36" s="224">
        <v>7017.0666666666666</v>
      </c>
      <c r="K36" s="224">
        <v>7139.583333333333</v>
      </c>
      <c r="L36" s="224">
        <v>7210.2166666666662</v>
      </c>
      <c r="M36" s="225">
        <v>7068.95</v>
      </c>
      <c r="N36" s="225">
        <v>6875.8</v>
      </c>
      <c r="O36" s="225">
        <v>9185625</v>
      </c>
      <c r="P36" s="226">
        <v>2.0610824849654867E-2</v>
      </c>
    </row>
    <row r="37" spans="1:16" ht="12.75" customHeight="1">
      <c r="A37" s="218">
        <v>27</v>
      </c>
      <c r="B37" s="230" t="s">
        <v>54</v>
      </c>
      <c r="C37" s="222" t="s">
        <v>69</v>
      </c>
      <c r="D37" s="223">
        <v>45442</v>
      </c>
      <c r="E37" s="222">
        <v>2476.1</v>
      </c>
      <c r="F37" s="222">
        <v>2466.4500000000003</v>
      </c>
      <c r="G37" s="224">
        <v>2448.3000000000006</v>
      </c>
      <c r="H37" s="224">
        <v>2420.5000000000005</v>
      </c>
      <c r="I37" s="224">
        <v>2402.3500000000008</v>
      </c>
      <c r="J37" s="224">
        <v>2494.2500000000005</v>
      </c>
      <c r="K37" s="224">
        <v>2512.4</v>
      </c>
      <c r="L37" s="224">
        <v>2540.2000000000003</v>
      </c>
      <c r="M37" s="225">
        <v>2484.6</v>
      </c>
      <c r="N37" s="225">
        <v>2438.65</v>
      </c>
      <c r="O37" s="225">
        <v>1724400</v>
      </c>
      <c r="P37" s="226">
        <v>-4.1580041580041582E-3</v>
      </c>
    </row>
    <row r="38" spans="1:16" ht="12.75" customHeight="1">
      <c r="A38" s="218">
        <v>28</v>
      </c>
      <c r="B38" s="230" t="s">
        <v>57</v>
      </c>
      <c r="C38" s="228" t="s">
        <v>70</v>
      </c>
      <c r="D38" s="223">
        <v>45442</v>
      </c>
      <c r="E38" s="222">
        <v>388.15</v>
      </c>
      <c r="F38" s="222">
        <v>390.41666666666669</v>
      </c>
      <c r="G38" s="224">
        <v>383.88333333333338</v>
      </c>
      <c r="H38" s="224">
        <v>379.61666666666667</v>
      </c>
      <c r="I38" s="224">
        <v>373.08333333333337</v>
      </c>
      <c r="J38" s="224">
        <v>394.68333333333339</v>
      </c>
      <c r="K38" s="224">
        <v>401.2166666666667</v>
      </c>
      <c r="L38" s="224">
        <v>405.48333333333341</v>
      </c>
      <c r="M38" s="225">
        <v>396.95</v>
      </c>
      <c r="N38" s="225">
        <v>386.15</v>
      </c>
      <c r="O38" s="225">
        <v>14387200</v>
      </c>
      <c r="P38" s="226">
        <v>-3.3949290932531156E-2</v>
      </c>
    </row>
    <row r="39" spans="1:16" ht="12.75" customHeight="1">
      <c r="A39" s="218">
        <v>29</v>
      </c>
      <c r="B39" s="230" t="s">
        <v>61</v>
      </c>
      <c r="C39" s="222" t="s">
        <v>71</v>
      </c>
      <c r="D39" s="223">
        <v>45442</v>
      </c>
      <c r="E39" s="222">
        <v>187.75</v>
      </c>
      <c r="F39" s="222">
        <v>188.13333333333333</v>
      </c>
      <c r="G39" s="224">
        <v>185.26666666666665</v>
      </c>
      <c r="H39" s="224">
        <v>182.78333333333333</v>
      </c>
      <c r="I39" s="224">
        <v>179.91666666666666</v>
      </c>
      <c r="J39" s="224">
        <v>190.61666666666665</v>
      </c>
      <c r="K39" s="224">
        <v>193.48333333333332</v>
      </c>
      <c r="L39" s="224">
        <v>195.96666666666664</v>
      </c>
      <c r="M39" s="225">
        <v>191</v>
      </c>
      <c r="N39" s="225">
        <v>185.65</v>
      </c>
      <c r="O39" s="225">
        <v>106459900</v>
      </c>
      <c r="P39" s="226">
        <v>-7.7221768616178446E-3</v>
      </c>
    </row>
    <row r="40" spans="1:16" ht="12.75" customHeight="1">
      <c r="A40" s="218">
        <v>30</v>
      </c>
      <c r="B40" s="230" t="s">
        <v>61</v>
      </c>
      <c r="C40" s="222" t="s">
        <v>72</v>
      </c>
      <c r="D40" s="223">
        <v>45442</v>
      </c>
      <c r="E40" s="222">
        <v>267.45</v>
      </c>
      <c r="F40" s="222">
        <v>269.23333333333335</v>
      </c>
      <c r="G40" s="224">
        <v>259.51666666666671</v>
      </c>
      <c r="H40" s="224">
        <v>251.58333333333337</v>
      </c>
      <c r="I40" s="224">
        <v>241.86666666666673</v>
      </c>
      <c r="J40" s="224">
        <v>277.16666666666669</v>
      </c>
      <c r="K40" s="224">
        <v>286.88333333333338</v>
      </c>
      <c r="L40" s="224">
        <v>294.81666666666666</v>
      </c>
      <c r="M40" s="225">
        <v>278.95</v>
      </c>
      <c r="N40" s="225">
        <v>261.3</v>
      </c>
      <c r="O40" s="225">
        <v>191154600</v>
      </c>
      <c r="P40" s="226">
        <v>9.401366010445962E-2</v>
      </c>
    </row>
    <row r="41" spans="1:16" ht="12.75" customHeight="1">
      <c r="A41" s="218">
        <v>31</v>
      </c>
      <c r="B41" s="230" t="s">
        <v>57</v>
      </c>
      <c r="C41" s="222" t="s">
        <v>73</v>
      </c>
      <c r="D41" s="223">
        <v>45442</v>
      </c>
      <c r="E41" s="222">
        <v>1324.55</v>
      </c>
      <c r="F41" s="222">
        <v>1328.5</v>
      </c>
      <c r="G41" s="224">
        <v>1313.25</v>
      </c>
      <c r="H41" s="224">
        <v>1301.95</v>
      </c>
      <c r="I41" s="224">
        <v>1286.7</v>
      </c>
      <c r="J41" s="224">
        <v>1339.8</v>
      </c>
      <c r="K41" s="224">
        <v>1355.05</v>
      </c>
      <c r="L41" s="224">
        <v>1366.35</v>
      </c>
      <c r="M41" s="225">
        <v>1343.75</v>
      </c>
      <c r="N41" s="225">
        <v>1317.2</v>
      </c>
      <c r="O41" s="225">
        <v>4511625</v>
      </c>
      <c r="P41" s="226">
        <v>5.2857267874332724E-2</v>
      </c>
    </row>
    <row r="42" spans="1:16" ht="12.75" customHeight="1">
      <c r="A42" s="218">
        <v>32</v>
      </c>
      <c r="B42" s="230" t="s">
        <v>40</v>
      </c>
      <c r="C42" s="222" t="s">
        <v>74</v>
      </c>
      <c r="D42" s="223">
        <v>45442</v>
      </c>
      <c r="E42" s="222">
        <v>233.3</v>
      </c>
      <c r="F42" s="222">
        <v>234.16666666666666</v>
      </c>
      <c r="G42" s="224">
        <v>230.5333333333333</v>
      </c>
      <c r="H42" s="224">
        <v>227.76666666666665</v>
      </c>
      <c r="I42" s="224">
        <v>224.1333333333333</v>
      </c>
      <c r="J42" s="224">
        <v>236.93333333333331</v>
      </c>
      <c r="K42" s="224">
        <v>240.56666666666669</v>
      </c>
      <c r="L42" s="224">
        <v>243.33333333333331</v>
      </c>
      <c r="M42" s="225">
        <v>237.8</v>
      </c>
      <c r="N42" s="225">
        <v>231.4</v>
      </c>
      <c r="O42" s="225">
        <v>151545900</v>
      </c>
      <c r="P42" s="226">
        <v>2.2990053675522808E-2</v>
      </c>
    </row>
    <row r="43" spans="1:16" ht="12.75" customHeight="1">
      <c r="A43" s="218">
        <v>33</v>
      </c>
      <c r="B43" s="230" t="s">
        <v>57</v>
      </c>
      <c r="C43" s="222" t="s">
        <v>75</v>
      </c>
      <c r="D43" s="223">
        <v>45442</v>
      </c>
      <c r="E43" s="222">
        <v>508.9</v>
      </c>
      <c r="F43" s="222">
        <v>510.5</v>
      </c>
      <c r="G43" s="224">
        <v>504</v>
      </c>
      <c r="H43" s="224">
        <v>499.1</v>
      </c>
      <c r="I43" s="224">
        <v>492.6</v>
      </c>
      <c r="J43" s="224">
        <v>515.4</v>
      </c>
      <c r="K43" s="224">
        <v>521.9</v>
      </c>
      <c r="L43" s="224">
        <v>526.79999999999995</v>
      </c>
      <c r="M43" s="225">
        <v>517</v>
      </c>
      <c r="N43" s="225">
        <v>505.6</v>
      </c>
      <c r="O43" s="225">
        <v>16803600</v>
      </c>
      <c r="P43" s="226">
        <v>4.8254281949934121E-2</v>
      </c>
    </row>
    <row r="44" spans="1:16" ht="12.75" customHeight="1">
      <c r="A44" s="218">
        <v>34</v>
      </c>
      <c r="B44" s="230" t="s">
        <v>54</v>
      </c>
      <c r="C44" s="222" t="s">
        <v>76</v>
      </c>
      <c r="D44" s="223">
        <v>45442</v>
      </c>
      <c r="E44" s="222">
        <v>1253.05</v>
      </c>
      <c r="F44" s="222">
        <v>1255.75</v>
      </c>
      <c r="G44" s="224">
        <v>1241.5</v>
      </c>
      <c r="H44" s="224">
        <v>1229.95</v>
      </c>
      <c r="I44" s="224">
        <v>1215.7</v>
      </c>
      <c r="J44" s="224">
        <v>1267.3</v>
      </c>
      <c r="K44" s="224">
        <v>1281.55</v>
      </c>
      <c r="L44" s="224">
        <v>1293.0999999999999</v>
      </c>
      <c r="M44" s="225">
        <v>1270</v>
      </c>
      <c r="N44" s="225">
        <v>1244.2</v>
      </c>
      <c r="O44" s="225">
        <v>6893500</v>
      </c>
      <c r="P44" s="226">
        <v>1.9070145613127355E-2</v>
      </c>
    </row>
    <row r="45" spans="1:16" ht="12.75" customHeight="1">
      <c r="A45" s="218">
        <v>35</v>
      </c>
      <c r="B45" s="230" t="s">
        <v>77</v>
      </c>
      <c r="C45" s="222" t="s">
        <v>78</v>
      </c>
      <c r="D45" s="223">
        <v>45442</v>
      </c>
      <c r="E45" s="222">
        <v>1291.8</v>
      </c>
      <c r="F45" s="222">
        <v>1290.2</v>
      </c>
      <c r="G45" s="224">
        <v>1272.6000000000001</v>
      </c>
      <c r="H45" s="224">
        <v>1253.4000000000001</v>
      </c>
      <c r="I45" s="224">
        <v>1235.8000000000002</v>
      </c>
      <c r="J45" s="224">
        <v>1309.4000000000001</v>
      </c>
      <c r="K45" s="224">
        <v>1327</v>
      </c>
      <c r="L45" s="224">
        <v>1346.2</v>
      </c>
      <c r="M45" s="225">
        <v>1307.8</v>
      </c>
      <c r="N45" s="225">
        <v>1271</v>
      </c>
      <c r="O45" s="225">
        <v>34630825</v>
      </c>
      <c r="P45" s="226">
        <v>8.2282332116384548E-3</v>
      </c>
    </row>
    <row r="46" spans="1:16" ht="12.75" customHeight="1">
      <c r="A46" s="218">
        <v>36</v>
      </c>
      <c r="B46" s="230" t="s">
        <v>40</v>
      </c>
      <c r="C46" s="222" t="s">
        <v>79</v>
      </c>
      <c r="D46" s="223">
        <v>45442</v>
      </c>
      <c r="E46" s="222">
        <v>289.7</v>
      </c>
      <c r="F46" s="222">
        <v>293.81666666666666</v>
      </c>
      <c r="G46" s="224">
        <v>277.63333333333333</v>
      </c>
      <c r="H46" s="224">
        <v>265.56666666666666</v>
      </c>
      <c r="I46" s="224">
        <v>249.38333333333333</v>
      </c>
      <c r="J46" s="224">
        <v>305.88333333333333</v>
      </c>
      <c r="K46" s="224">
        <v>322.06666666666661</v>
      </c>
      <c r="L46" s="224">
        <v>334.13333333333333</v>
      </c>
      <c r="M46" s="225">
        <v>310</v>
      </c>
      <c r="N46" s="225">
        <v>281.75</v>
      </c>
      <c r="O46" s="225">
        <v>69355125</v>
      </c>
      <c r="P46" s="226">
        <v>-6.9814110688635397E-2</v>
      </c>
    </row>
    <row r="47" spans="1:16" ht="12.75" customHeight="1">
      <c r="A47" s="218">
        <v>37</v>
      </c>
      <c r="B47" s="230" t="s">
        <v>42</v>
      </c>
      <c r="C47" s="222" t="s">
        <v>80</v>
      </c>
      <c r="D47" s="223">
        <v>45442</v>
      </c>
      <c r="E47" s="222">
        <v>301.55</v>
      </c>
      <c r="F47" s="222">
        <v>304.21666666666664</v>
      </c>
      <c r="G47" s="224">
        <v>297.43333333333328</v>
      </c>
      <c r="H47" s="224">
        <v>293.31666666666666</v>
      </c>
      <c r="I47" s="224">
        <v>286.5333333333333</v>
      </c>
      <c r="J47" s="224">
        <v>308.33333333333326</v>
      </c>
      <c r="K47" s="224">
        <v>315.11666666666667</v>
      </c>
      <c r="L47" s="224">
        <v>319.23333333333323</v>
      </c>
      <c r="M47" s="225">
        <v>311</v>
      </c>
      <c r="N47" s="225">
        <v>300.10000000000002</v>
      </c>
      <c r="O47" s="225">
        <v>56140000</v>
      </c>
      <c r="P47" s="226">
        <v>-2.6361429066944154E-2</v>
      </c>
    </row>
    <row r="48" spans="1:16" ht="12.75" customHeight="1">
      <c r="A48" s="218">
        <v>38</v>
      </c>
      <c r="B48" s="230" t="s">
        <v>54</v>
      </c>
      <c r="C48" s="222" t="s">
        <v>81</v>
      </c>
      <c r="D48" s="223">
        <v>45442</v>
      </c>
      <c r="E48" s="222">
        <v>30173.15</v>
      </c>
      <c r="F48" s="222">
        <v>30126.466666666671</v>
      </c>
      <c r="G48" s="224">
        <v>29751.983333333341</v>
      </c>
      <c r="H48" s="224">
        <v>29330.816666666669</v>
      </c>
      <c r="I48" s="224">
        <v>28956.333333333339</v>
      </c>
      <c r="J48" s="224">
        <v>30547.633333333342</v>
      </c>
      <c r="K48" s="224">
        <v>30922.116666666672</v>
      </c>
      <c r="L48" s="224">
        <v>31343.283333333344</v>
      </c>
      <c r="M48" s="225">
        <v>30500.95</v>
      </c>
      <c r="N48" s="225">
        <v>29705.3</v>
      </c>
      <c r="O48" s="225">
        <v>405450</v>
      </c>
      <c r="P48" s="226">
        <v>5.8298189034978916E-3</v>
      </c>
    </row>
    <row r="49" spans="1:16" ht="12.75" customHeight="1">
      <c r="A49" s="218">
        <v>39</v>
      </c>
      <c r="B49" s="230" t="s">
        <v>82</v>
      </c>
      <c r="C49" s="222" t="s">
        <v>83</v>
      </c>
      <c r="D49" s="223">
        <v>45442</v>
      </c>
      <c r="E49" s="222">
        <v>613.20000000000005</v>
      </c>
      <c r="F49" s="222">
        <v>620.08333333333337</v>
      </c>
      <c r="G49" s="224">
        <v>602.76666666666677</v>
      </c>
      <c r="H49" s="224">
        <v>592.33333333333337</v>
      </c>
      <c r="I49" s="224">
        <v>575.01666666666677</v>
      </c>
      <c r="J49" s="224">
        <v>630.51666666666677</v>
      </c>
      <c r="K49" s="224">
        <v>647.83333333333337</v>
      </c>
      <c r="L49" s="224">
        <v>658.26666666666677</v>
      </c>
      <c r="M49" s="225">
        <v>637.4</v>
      </c>
      <c r="N49" s="225">
        <v>609.65</v>
      </c>
      <c r="O49" s="225">
        <v>27272700</v>
      </c>
      <c r="P49" s="226">
        <v>-2.1404109589041095E-3</v>
      </c>
    </row>
    <row r="50" spans="1:16" ht="12.75" customHeight="1">
      <c r="A50" s="218">
        <v>40</v>
      </c>
      <c r="B50" s="230" t="s">
        <v>57</v>
      </c>
      <c r="C50" s="222" t="s">
        <v>84</v>
      </c>
      <c r="D50" s="223">
        <v>45442</v>
      </c>
      <c r="E50" s="222">
        <v>5099.45</v>
      </c>
      <c r="F50" s="222">
        <v>5062.95</v>
      </c>
      <c r="G50" s="224">
        <v>4881.5</v>
      </c>
      <c r="H50" s="224">
        <v>4663.55</v>
      </c>
      <c r="I50" s="224">
        <v>4482.1000000000004</v>
      </c>
      <c r="J50" s="224">
        <v>5280.9</v>
      </c>
      <c r="K50" s="224">
        <v>5462.3499999999985</v>
      </c>
      <c r="L50" s="224">
        <v>5680.2999999999993</v>
      </c>
      <c r="M50" s="225">
        <v>5244.4</v>
      </c>
      <c r="N50" s="225">
        <v>4845</v>
      </c>
      <c r="O50" s="225">
        <v>2467000</v>
      </c>
      <c r="P50" s="226">
        <v>0.20966951064038442</v>
      </c>
    </row>
    <row r="51" spans="1:16" ht="12.75" customHeight="1">
      <c r="A51" s="218">
        <v>41</v>
      </c>
      <c r="B51" s="230" t="s">
        <v>85</v>
      </c>
      <c r="C51" s="227" t="s">
        <v>86</v>
      </c>
      <c r="D51" s="223">
        <v>45442</v>
      </c>
      <c r="E51" s="222">
        <v>623</v>
      </c>
      <c r="F51" s="222">
        <v>629</v>
      </c>
      <c r="G51" s="224">
        <v>614.15</v>
      </c>
      <c r="H51" s="224">
        <v>605.29999999999995</v>
      </c>
      <c r="I51" s="224">
        <v>590.44999999999993</v>
      </c>
      <c r="J51" s="224">
        <v>637.85</v>
      </c>
      <c r="K51" s="224">
        <v>652.69999999999993</v>
      </c>
      <c r="L51" s="224">
        <v>661.55000000000007</v>
      </c>
      <c r="M51" s="225">
        <v>643.85</v>
      </c>
      <c r="N51" s="225">
        <v>620.15</v>
      </c>
      <c r="O51" s="225">
        <v>13485000</v>
      </c>
      <c r="P51" s="226">
        <v>2.547528517110266E-2</v>
      </c>
    </row>
    <row r="52" spans="1:16" ht="12.75" customHeight="1">
      <c r="A52" s="218">
        <v>42</v>
      </c>
      <c r="B52" s="230" t="s">
        <v>61</v>
      </c>
      <c r="C52" s="222" t="s">
        <v>87</v>
      </c>
      <c r="D52" s="223">
        <v>45442</v>
      </c>
      <c r="E52" s="222">
        <v>595.04999999999995</v>
      </c>
      <c r="F52" s="222">
        <v>605.4</v>
      </c>
      <c r="G52" s="224">
        <v>580.5</v>
      </c>
      <c r="H52" s="224">
        <v>565.95000000000005</v>
      </c>
      <c r="I52" s="224">
        <v>541.05000000000007</v>
      </c>
      <c r="J52" s="224">
        <v>619.94999999999993</v>
      </c>
      <c r="K52" s="224">
        <v>644.8499999999998</v>
      </c>
      <c r="L52" s="224">
        <v>659.39999999999986</v>
      </c>
      <c r="M52" s="225">
        <v>630.29999999999995</v>
      </c>
      <c r="N52" s="225">
        <v>590.85</v>
      </c>
      <c r="O52" s="225">
        <v>68921550</v>
      </c>
      <c r="P52" s="226">
        <v>2.6067207974917597E-2</v>
      </c>
    </row>
    <row r="53" spans="1:16" ht="12.75" customHeight="1">
      <c r="A53" s="218">
        <v>43</v>
      </c>
      <c r="B53" s="230" t="s">
        <v>66</v>
      </c>
      <c r="C53" s="229" t="s">
        <v>88</v>
      </c>
      <c r="D53" s="223">
        <v>45442</v>
      </c>
      <c r="E53" s="222">
        <v>762</v>
      </c>
      <c r="F53" s="222">
        <v>766.26666666666677</v>
      </c>
      <c r="G53" s="224">
        <v>755.38333333333355</v>
      </c>
      <c r="H53" s="224">
        <v>748.76666666666677</v>
      </c>
      <c r="I53" s="224">
        <v>737.88333333333355</v>
      </c>
      <c r="J53" s="224">
        <v>772.88333333333355</v>
      </c>
      <c r="K53" s="224">
        <v>783.76666666666677</v>
      </c>
      <c r="L53" s="224">
        <v>790.38333333333355</v>
      </c>
      <c r="M53" s="225">
        <v>777.15</v>
      </c>
      <c r="N53" s="225">
        <v>759.65</v>
      </c>
      <c r="O53" s="225">
        <v>4778475</v>
      </c>
      <c r="P53" s="226">
        <v>-5.6806654493812133E-3</v>
      </c>
    </row>
    <row r="54" spans="1:16" ht="12.75" customHeight="1">
      <c r="A54" s="218">
        <v>44</v>
      </c>
      <c r="B54" s="230" t="s">
        <v>892</v>
      </c>
      <c r="C54" s="227" t="s">
        <v>89</v>
      </c>
      <c r="D54" s="223">
        <v>45442</v>
      </c>
      <c r="E54" s="222">
        <v>403.8</v>
      </c>
      <c r="F54" s="222">
        <v>407.2166666666667</v>
      </c>
      <c r="G54" s="224">
        <v>398.08333333333337</v>
      </c>
      <c r="H54" s="224">
        <v>392.36666666666667</v>
      </c>
      <c r="I54" s="224">
        <v>383.23333333333335</v>
      </c>
      <c r="J54" s="224">
        <v>412.93333333333339</v>
      </c>
      <c r="K54" s="224">
        <v>422.06666666666672</v>
      </c>
      <c r="L54" s="224">
        <v>427.78333333333342</v>
      </c>
      <c r="M54" s="225">
        <v>416.35</v>
      </c>
      <c r="N54" s="225">
        <v>401.5</v>
      </c>
      <c r="O54" s="225">
        <v>12397500</v>
      </c>
      <c r="P54" s="226">
        <v>2.0487957460118861E-2</v>
      </c>
    </row>
    <row r="55" spans="1:16" ht="12.75" customHeight="1">
      <c r="A55" s="218">
        <v>45</v>
      </c>
      <c r="B55" s="230" t="s">
        <v>66</v>
      </c>
      <c r="C55" s="222" t="s">
        <v>90</v>
      </c>
      <c r="D55" s="223">
        <v>45442</v>
      </c>
      <c r="E55" s="222">
        <v>1335</v>
      </c>
      <c r="F55" s="222">
        <v>1333.35</v>
      </c>
      <c r="G55" s="224">
        <v>1309.9999999999998</v>
      </c>
      <c r="H55" s="224">
        <v>1284.9999999999998</v>
      </c>
      <c r="I55" s="224">
        <v>1261.6499999999996</v>
      </c>
      <c r="J55" s="224">
        <v>1358.35</v>
      </c>
      <c r="K55" s="224">
        <v>1381.7000000000003</v>
      </c>
      <c r="L55" s="224">
        <v>1406.7</v>
      </c>
      <c r="M55" s="225">
        <v>1356.7</v>
      </c>
      <c r="N55" s="225">
        <v>1308.3499999999999</v>
      </c>
      <c r="O55" s="225">
        <v>9662500</v>
      </c>
      <c r="P55" s="226">
        <v>-1.5412049420455994E-2</v>
      </c>
    </row>
    <row r="56" spans="1:16" ht="12.75" customHeight="1">
      <c r="A56" s="218">
        <v>46</v>
      </c>
      <c r="B56" s="230" t="s">
        <v>42</v>
      </c>
      <c r="C56" s="222" t="s">
        <v>91</v>
      </c>
      <c r="D56" s="223">
        <v>45442</v>
      </c>
      <c r="E56" s="222">
        <v>1434.05</v>
      </c>
      <c r="F56" s="222">
        <v>1429.8</v>
      </c>
      <c r="G56" s="224">
        <v>1420.4499999999998</v>
      </c>
      <c r="H56" s="224">
        <v>1406.85</v>
      </c>
      <c r="I56" s="224">
        <v>1397.4999999999998</v>
      </c>
      <c r="J56" s="224">
        <v>1443.3999999999999</v>
      </c>
      <c r="K56" s="224">
        <v>1452.7499999999998</v>
      </c>
      <c r="L56" s="224">
        <v>1466.35</v>
      </c>
      <c r="M56" s="225">
        <v>1439.15</v>
      </c>
      <c r="N56" s="225">
        <v>1416.2</v>
      </c>
      <c r="O56" s="225">
        <v>8613800</v>
      </c>
      <c r="P56" s="226">
        <v>-6.5967016491754122E-3</v>
      </c>
    </row>
    <row r="57" spans="1:16" ht="12.75" customHeight="1">
      <c r="A57" s="218">
        <v>47</v>
      </c>
      <c r="B57" s="230" t="s">
        <v>130</v>
      </c>
      <c r="C57" s="222" t="s">
        <v>92</v>
      </c>
      <c r="D57" s="223">
        <v>45442</v>
      </c>
      <c r="E57" s="222">
        <v>462.75</v>
      </c>
      <c r="F57" s="222">
        <v>464.11666666666662</v>
      </c>
      <c r="G57" s="224">
        <v>444.63333333333321</v>
      </c>
      <c r="H57" s="224">
        <v>426.51666666666659</v>
      </c>
      <c r="I57" s="224">
        <v>407.03333333333319</v>
      </c>
      <c r="J57" s="224">
        <v>482.23333333333323</v>
      </c>
      <c r="K57" s="224">
        <v>501.7166666666667</v>
      </c>
      <c r="L57" s="224">
        <v>519.83333333333326</v>
      </c>
      <c r="M57" s="225">
        <v>483.6</v>
      </c>
      <c r="N57" s="225">
        <v>446</v>
      </c>
      <c r="O57" s="225">
        <v>57393000</v>
      </c>
      <c r="P57" s="226">
        <v>-6.5832649712879415E-2</v>
      </c>
    </row>
    <row r="58" spans="1:16" ht="12.75" customHeight="1">
      <c r="A58" s="218">
        <v>48</v>
      </c>
      <c r="B58" s="230" t="s">
        <v>85</v>
      </c>
      <c r="C58" s="222" t="s">
        <v>93</v>
      </c>
      <c r="D58" s="223">
        <v>45442</v>
      </c>
      <c r="E58" s="222">
        <v>4427.3999999999996</v>
      </c>
      <c r="F58" s="222">
        <v>4469.8</v>
      </c>
      <c r="G58" s="224">
        <v>4379.6000000000004</v>
      </c>
      <c r="H58" s="224">
        <v>4331.8</v>
      </c>
      <c r="I58" s="224">
        <v>4241.6000000000004</v>
      </c>
      <c r="J58" s="224">
        <v>4517.6000000000004</v>
      </c>
      <c r="K58" s="224">
        <v>4607.7999999999993</v>
      </c>
      <c r="L58" s="224">
        <v>4655.6000000000004</v>
      </c>
      <c r="M58" s="225">
        <v>4560</v>
      </c>
      <c r="N58" s="225">
        <v>4422</v>
      </c>
      <c r="O58" s="225">
        <v>3994650</v>
      </c>
      <c r="P58" s="226">
        <v>0.12106924857924647</v>
      </c>
    </row>
    <row r="59" spans="1:16" ht="12.75" customHeight="1">
      <c r="A59" s="218">
        <v>49</v>
      </c>
      <c r="B59" s="230" t="s">
        <v>57</v>
      </c>
      <c r="C59" s="222" t="s">
        <v>94</v>
      </c>
      <c r="D59" s="223">
        <v>45442</v>
      </c>
      <c r="E59" s="222">
        <v>2851.1</v>
      </c>
      <c r="F59" s="222">
        <v>2833.1666666666665</v>
      </c>
      <c r="G59" s="224">
        <v>2803.333333333333</v>
      </c>
      <c r="H59" s="224">
        <v>2755.5666666666666</v>
      </c>
      <c r="I59" s="224">
        <v>2725.7333333333331</v>
      </c>
      <c r="J59" s="224">
        <v>2880.9333333333329</v>
      </c>
      <c r="K59" s="224">
        <v>2910.766666666666</v>
      </c>
      <c r="L59" s="224">
        <v>2958.5333333333328</v>
      </c>
      <c r="M59" s="225">
        <v>2863</v>
      </c>
      <c r="N59" s="225">
        <v>2785.4</v>
      </c>
      <c r="O59" s="225">
        <v>2967650</v>
      </c>
      <c r="P59" s="226">
        <v>-1.9882094555542712E-2</v>
      </c>
    </row>
    <row r="60" spans="1:16" ht="12.75" customHeight="1">
      <c r="A60" s="218">
        <v>50</v>
      </c>
      <c r="B60" s="230" t="s">
        <v>115</v>
      </c>
      <c r="C60" s="222" t="s">
        <v>95</v>
      </c>
      <c r="D60" s="223">
        <v>45442</v>
      </c>
      <c r="E60" s="222">
        <v>1037.9000000000001</v>
      </c>
      <c r="F60" s="222">
        <v>1047.1333333333334</v>
      </c>
      <c r="G60" s="224">
        <v>1024.166666666667</v>
      </c>
      <c r="H60" s="224">
        <v>1010.4333333333336</v>
      </c>
      <c r="I60" s="224">
        <v>987.46666666666715</v>
      </c>
      <c r="J60" s="224">
        <v>1060.8666666666668</v>
      </c>
      <c r="K60" s="224">
        <v>1083.8333333333335</v>
      </c>
      <c r="L60" s="224">
        <v>1097.5666666666666</v>
      </c>
      <c r="M60" s="225">
        <v>1070.0999999999999</v>
      </c>
      <c r="N60" s="225">
        <v>1033.4000000000001</v>
      </c>
      <c r="O60" s="225">
        <v>12830000</v>
      </c>
      <c r="P60" s="226">
        <v>2.1871582565224186E-3</v>
      </c>
    </row>
    <row r="61" spans="1:16" ht="12.75" customHeight="1">
      <c r="A61" s="218">
        <v>51</v>
      </c>
      <c r="B61" s="230" t="s">
        <v>892</v>
      </c>
      <c r="C61" s="229" t="s">
        <v>96</v>
      </c>
      <c r="D61" s="223">
        <v>45442</v>
      </c>
      <c r="E61" s="222">
        <v>1228.5999999999999</v>
      </c>
      <c r="F61" s="222">
        <v>1220.6333333333332</v>
      </c>
      <c r="G61" s="224">
        <v>1206.7666666666664</v>
      </c>
      <c r="H61" s="224">
        <v>1184.9333333333332</v>
      </c>
      <c r="I61" s="224">
        <v>1171.0666666666664</v>
      </c>
      <c r="J61" s="224">
        <v>1242.4666666666665</v>
      </c>
      <c r="K61" s="224">
        <v>1256.3333333333333</v>
      </c>
      <c r="L61" s="224">
        <v>1278.1666666666665</v>
      </c>
      <c r="M61" s="225">
        <v>1234.5</v>
      </c>
      <c r="N61" s="225">
        <v>1198.8</v>
      </c>
      <c r="O61" s="225">
        <v>1886500</v>
      </c>
      <c r="P61" s="226">
        <v>2.1607278241091737E-2</v>
      </c>
    </row>
    <row r="62" spans="1:16" ht="12.75" customHeight="1">
      <c r="A62" s="218">
        <v>52</v>
      </c>
      <c r="B62" s="230" t="s">
        <v>40</v>
      </c>
      <c r="C62" s="227" t="s">
        <v>97</v>
      </c>
      <c r="D62" s="223">
        <v>45442</v>
      </c>
      <c r="E62" s="222">
        <v>324.7</v>
      </c>
      <c r="F62" s="222">
        <v>327.75</v>
      </c>
      <c r="G62" s="224">
        <v>319.2</v>
      </c>
      <c r="H62" s="224">
        <v>313.7</v>
      </c>
      <c r="I62" s="224">
        <v>305.14999999999998</v>
      </c>
      <c r="J62" s="224">
        <v>333.25</v>
      </c>
      <c r="K62" s="224">
        <v>341.79999999999995</v>
      </c>
      <c r="L62" s="224">
        <v>347.3</v>
      </c>
      <c r="M62" s="225">
        <v>336.3</v>
      </c>
      <c r="N62" s="225">
        <v>322.25</v>
      </c>
      <c r="O62" s="225">
        <v>15528600</v>
      </c>
      <c r="P62" s="226">
        <v>-7.5050927415031624E-2</v>
      </c>
    </row>
    <row r="63" spans="1:16" ht="12.75" customHeight="1">
      <c r="A63" s="218">
        <v>53</v>
      </c>
      <c r="B63" s="230" t="s">
        <v>61</v>
      </c>
      <c r="C63" s="222" t="s">
        <v>98</v>
      </c>
      <c r="D63" s="223">
        <v>45442</v>
      </c>
      <c r="E63" s="222">
        <v>161</v>
      </c>
      <c r="F63" s="222">
        <v>161.76666666666668</v>
      </c>
      <c r="G63" s="224">
        <v>158.78333333333336</v>
      </c>
      <c r="H63" s="224">
        <v>156.56666666666669</v>
      </c>
      <c r="I63" s="224">
        <v>153.58333333333337</v>
      </c>
      <c r="J63" s="224">
        <v>163.98333333333335</v>
      </c>
      <c r="K63" s="224">
        <v>166.96666666666664</v>
      </c>
      <c r="L63" s="224">
        <v>169.18333333333334</v>
      </c>
      <c r="M63" s="225">
        <v>164.75</v>
      </c>
      <c r="N63" s="225">
        <v>159.55000000000001</v>
      </c>
      <c r="O63" s="225">
        <v>32450000</v>
      </c>
      <c r="P63" s="226">
        <v>7.6075143611240492E-3</v>
      </c>
    </row>
    <row r="64" spans="1:16" ht="12.75" customHeight="1">
      <c r="A64" s="218">
        <v>54</v>
      </c>
      <c r="B64" s="230" t="s">
        <v>40</v>
      </c>
      <c r="C64" s="222" t="s">
        <v>99</v>
      </c>
      <c r="D64" s="223">
        <v>45442</v>
      </c>
      <c r="E64" s="222">
        <v>3427.95</v>
      </c>
      <c r="F64" s="222">
        <v>3419.1999999999994</v>
      </c>
      <c r="G64" s="224">
        <v>3372.5499999999988</v>
      </c>
      <c r="H64" s="224">
        <v>3317.1499999999996</v>
      </c>
      <c r="I64" s="224">
        <v>3270.4999999999991</v>
      </c>
      <c r="J64" s="224">
        <v>3474.5999999999985</v>
      </c>
      <c r="K64" s="224">
        <v>3521.2499999999991</v>
      </c>
      <c r="L64" s="224">
        <v>3576.6499999999983</v>
      </c>
      <c r="M64" s="225">
        <v>3465.85</v>
      </c>
      <c r="N64" s="225">
        <v>3363.8</v>
      </c>
      <c r="O64" s="225">
        <v>3517200</v>
      </c>
      <c r="P64" s="226">
        <v>-1.6525459273550876E-2</v>
      </c>
    </row>
    <row r="65" spans="1:16" ht="12.75" customHeight="1">
      <c r="A65" s="218">
        <v>55</v>
      </c>
      <c r="B65" s="230" t="s">
        <v>57</v>
      </c>
      <c r="C65" s="222" t="s">
        <v>100</v>
      </c>
      <c r="D65" s="223">
        <v>45442</v>
      </c>
      <c r="E65" s="222">
        <v>533.15</v>
      </c>
      <c r="F65" s="222">
        <v>533</v>
      </c>
      <c r="G65" s="224">
        <v>526.75</v>
      </c>
      <c r="H65" s="224">
        <v>520.35</v>
      </c>
      <c r="I65" s="224">
        <v>514.1</v>
      </c>
      <c r="J65" s="224">
        <v>539.4</v>
      </c>
      <c r="K65" s="224">
        <v>545.65</v>
      </c>
      <c r="L65" s="224">
        <v>552.04999999999995</v>
      </c>
      <c r="M65" s="225">
        <v>539.25</v>
      </c>
      <c r="N65" s="225">
        <v>526.6</v>
      </c>
      <c r="O65" s="225">
        <v>19711250</v>
      </c>
      <c r="P65" s="226">
        <v>-6.8136154118898479E-2</v>
      </c>
    </row>
    <row r="66" spans="1:16" ht="12.75" customHeight="1">
      <c r="A66" s="218">
        <v>56</v>
      </c>
      <c r="B66" s="230" t="s">
        <v>47</v>
      </c>
      <c r="C66" s="227" t="s">
        <v>101</v>
      </c>
      <c r="D66" s="223">
        <v>45442</v>
      </c>
      <c r="E66" s="222">
        <v>1807.15</v>
      </c>
      <c r="F66" s="222">
        <v>1805.9833333333333</v>
      </c>
      <c r="G66" s="224">
        <v>1784.9166666666667</v>
      </c>
      <c r="H66" s="224">
        <v>1762.6833333333334</v>
      </c>
      <c r="I66" s="224">
        <v>1741.6166666666668</v>
      </c>
      <c r="J66" s="224">
        <v>1828.2166666666667</v>
      </c>
      <c r="K66" s="224">
        <v>1849.2833333333333</v>
      </c>
      <c r="L66" s="224">
        <v>1871.5166666666667</v>
      </c>
      <c r="M66" s="225">
        <v>1827.05</v>
      </c>
      <c r="N66" s="225">
        <v>1783.75</v>
      </c>
      <c r="O66" s="225">
        <v>3242850</v>
      </c>
      <c r="P66" s="226">
        <v>-2.8024637702878896E-2</v>
      </c>
    </row>
    <row r="67" spans="1:16" ht="12.75" customHeight="1">
      <c r="A67" s="218">
        <v>57</v>
      </c>
      <c r="B67" s="230" t="s">
        <v>892</v>
      </c>
      <c r="C67" s="222" t="s">
        <v>102</v>
      </c>
      <c r="D67" s="223">
        <v>45442</v>
      </c>
      <c r="E67" s="222">
        <v>2582.9</v>
      </c>
      <c r="F67" s="222">
        <v>2581.0833333333335</v>
      </c>
      <c r="G67" s="224">
        <v>2521.666666666667</v>
      </c>
      <c r="H67" s="224">
        <v>2460.4333333333334</v>
      </c>
      <c r="I67" s="224">
        <v>2401.0166666666669</v>
      </c>
      <c r="J67" s="224">
        <v>2642.3166666666671</v>
      </c>
      <c r="K67" s="224">
        <v>2701.733333333334</v>
      </c>
      <c r="L67" s="224">
        <v>2762.9666666666672</v>
      </c>
      <c r="M67" s="225">
        <v>2640.5</v>
      </c>
      <c r="N67" s="225">
        <v>2519.85</v>
      </c>
      <c r="O67" s="225">
        <v>1871700</v>
      </c>
      <c r="P67" s="226">
        <v>-5.6412583182093162E-2</v>
      </c>
    </row>
    <row r="68" spans="1:16" ht="12.75" customHeight="1">
      <c r="A68" s="218">
        <v>58</v>
      </c>
      <c r="B68" s="230" t="s">
        <v>42</v>
      </c>
      <c r="C68" s="227" t="s">
        <v>104</v>
      </c>
      <c r="D68" s="223">
        <v>45442</v>
      </c>
      <c r="E68" s="222">
        <v>3980.45</v>
      </c>
      <c r="F68" s="222">
        <v>3974.9833333333331</v>
      </c>
      <c r="G68" s="224">
        <v>3935.1166666666663</v>
      </c>
      <c r="H68" s="224">
        <v>3889.7833333333333</v>
      </c>
      <c r="I68" s="224">
        <v>3849.9166666666665</v>
      </c>
      <c r="J68" s="224">
        <v>4020.3166666666662</v>
      </c>
      <c r="K68" s="224">
        <v>4060.1833333333329</v>
      </c>
      <c r="L68" s="224">
        <v>4105.5166666666664</v>
      </c>
      <c r="M68" s="225">
        <v>4014.85</v>
      </c>
      <c r="N68" s="225">
        <v>3929.65</v>
      </c>
      <c r="O68" s="225">
        <v>2683000</v>
      </c>
      <c r="P68" s="226">
        <v>1.2758568624490412E-2</v>
      </c>
    </row>
    <row r="69" spans="1:16" ht="12.75" customHeight="1">
      <c r="A69" s="218">
        <v>59</v>
      </c>
      <c r="B69" s="230" t="s">
        <v>40</v>
      </c>
      <c r="C69" s="222" t="s">
        <v>105</v>
      </c>
      <c r="D69" s="223">
        <v>45442</v>
      </c>
      <c r="E69" s="222">
        <v>8450.7999999999993</v>
      </c>
      <c r="F69" s="222">
        <v>8447.2833333333328</v>
      </c>
      <c r="G69" s="224">
        <v>8353.5166666666664</v>
      </c>
      <c r="H69" s="224">
        <v>8256.2333333333336</v>
      </c>
      <c r="I69" s="224">
        <v>8162.4666666666672</v>
      </c>
      <c r="J69" s="224">
        <v>8544.5666666666657</v>
      </c>
      <c r="K69" s="224">
        <v>8638.3333333333321</v>
      </c>
      <c r="L69" s="224">
        <v>8735.616666666665</v>
      </c>
      <c r="M69" s="225">
        <v>8541.0499999999993</v>
      </c>
      <c r="N69" s="225">
        <v>8350</v>
      </c>
      <c r="O69" s="225">
        <v>986700</v>
      </c>
      <c r="P69" s="226">
        <v>-2.7019031653683068E-2</v>
      </c>
    </row>
    <row r="70" spans="1:16" ht="12.75" customHeight="1">
      <c r="A70" s="218">
        <v>60</v>
      </c>
      <c r="B70" s="230" t="s">
        <v>106</v>
      </c>
      <c r="C70" s="229" t="s">
        <v>107</v>
      </c>
      <c r="D70" s="223">
        <v>45442</v>
      </c>
      <c r="E70" s="222">
        <v>892.85</v>
      </c>
      <c r="F70" s="222">
        <v>894.85</v>
      </c>
      <c r="G70" s="224">
        <v>880.85</v>
      </c>
      <c r="H70" s="224">
        <v>868.85</v>
      </c>
      <c r="I70" s="224">
        <v>854.85</v>
      </c>
      <c r="J70" s="224">
        <v>906.85</v>
      </c>
      <c r="K70" s="224">
        <v>920.85</v>
      </c>
      <c r="L70" s="224">
        <v>932.85</v>
      </c>
      <c r="M70" s="225">
        <v>908.85</v>
      </c>
      <c r="N70" s="225">
        <v>882.85</v>
      </c>
      <c r="O70" s="225">
        <v>40622175</v>
      </c>
      <c r="P70" s="226">
        <v>-1.6400319616460247E-2</v>
      </c>
    </row>
    <row r="71" spans="1:16" ht="12.75" customHeight="1">
      <c r="A71" s="218">
        <v>61</v>
      </c>
      <c r="B71" s="230" t="s">
        <v>42</v>
      </c>
      <c r="C71" s="222" t="s">
        <v>108</v>
      </c>
      <c r="D71" s="223">
        <v>45442</v>
      </c>
      <c r="E71" s="222">
        <v>6297.1</v>
      </c>
      <c r="F71" s="222">
        <v>6307.0333333333328</v>
      </c>
      <c r="G71" s="224">
        <v>6241.0666666666657</v>
      </c>
      <c r="H71" s="224">
        <v>6185.0333333333328</v>
      </c>
      <c r="I71" s="224">
        <v>6119.0666666666657</v>
      </c>
      <c r="J71" s="224">
        <v>6363.0666666666657</v>
      </c>
      <c r="K71" s="224">
        <v>6429.0333333333328</v>
      </c>
      <c r="L71" s="224">
        <v>6485.0666666666657</v>
      </c>
      <c r="M71" s="225">
        <v>6373</v>
      </c>
      <c r="N71" s="225">
        <v>6251</v>
      </c>
      <c r="O71" s="225">
        <v>2525500</v>
      </c>
      <c r="P71" s="226">
        <v>7.8818716951012668E-3</v>
      </c>
    </row>
    <row r="72" spans="1:16" ht="12.75" customHeight="1">
      <c r="A72" s="218">
        <v>62</v>
      </c>
      <c r="B72" s="230" t="s">
        <v>54</v>
      </c>
      <c r="C72" s="222" t="s">
        <v>109</v>
      </c>
      <c r="D72" s="223">
        <v>45442</v>
      </c>
      <c r="E72" s="222">
        <v>4609.1499999999996</v>
      </c>
      <c r="F72" s="222">
        <v>4633.3999999999996</v>
      </c>
      <c r="G72" s="224">
        <v>4567.8999999999996</v>
      </c>
      <c r="H72" s="224">
        <v>4526.6499999999996</v>
      </c>
      <c r="I72" s="224">
        <v>4461.1499999999996</v>
      </c>
      <c r="J72" s="224">
        <v>4674.6499999999996</v>
      </c>
      <c r="K72" s="224">
        <v>4740.1499999999996</v>
      </c>
      <c r="L72" s="224">
        <v>4781.3999999999996</v>
      </c>
      <c r="M72" s="225">
        <v>4698.8999999999996</v>
      </c>
      <c r="N72" s="225">
        <v>4592.1499999999996</v>
      </c>
      <c r="O72" s="225">
        <v>3061275</v>
      </c>
      <c r="P72" s="226">
        <v>4.2491060786650776E-2</v>
      </c>
    </row>
    <row r="73" spans="1:16" ht="12.75" customHeight="1">
      <c r="A73" s="218">
        <v>63</v>
      </c>
      <c r="B73" s="230" t="s">
        <v>54</v>
      </c>
      <c r="C73" s="222" t="s">
        <v>110</v>
      </c>
      <c r="D73" s="223">
        <v>45442</v>
      </c>
      <c r="E73" s="222">
        <v>3496</v>
      </c>
      <c r="F73" s="222">
        <v>3498.6666666666665</v>
      </c>
      <c r="G73" s="224">
        <v>3457.333333333333</v>
      </c>
      <c r="H73" s="224">
        <v>3418.6666666666665</v>
      </c>
      <c r="I73" s="224">
        <v>3377.333333333333</v>
      </c>
      <c r="J73" s="224">
        <v>3537.333333333333</v>
      </c>
      <c r="K73" s="224">
        <v>3578.6666666666661</v>
      </c>
      <c r="L73" s="224">
        <v>3617.333333333333</v>
      </c>
      <c r="M73" s="225">
        <v>3540</v>
      </c>
      <c r="N73" s="225">
        <v>3460</v>
      </c>
      <c r="O73" s="225">
        <v>1254825</v>
      </c>
      <c r="P73" s="226">
        <v>1.1976047904191617E-2</v>
      </c>
    </row>
    <row r="74" spans="1:16" ht="12.75" customHeight="1">
      <c r="A74" s="218">
        <v>64</v>
      </c>
      <c r="B74" s="230" t="s">
        <v>54</v>
      </c>
      <c r="C74" s="222" t="s">
        <v>111</v>
      </c>
      <c r="D74" s="223">
        <v>45442</v>
      </c>
      <c r="E74" s="222">
        <v>464</v>
      </c>
      <c r="F74" s="222">
        <v>464.86666666666662</v>
      </c>
      <c r="G74" s="224">
        <v>455.48333333333323</v>
      </c>
      <c r="H74" s="224">
        <v>446.96666666666664</v>
      </c>
      <c r="I74" s="224">
        <v>437.58333333333326</v>
      </c>
      <c r="J74" s="224">
        <v>473.38333333333321</v>
      </c>
      <c r="K74" s="224">
        <v>482.76666666666654</v>
      </c>
      <c r="L74" s="224">
        <v>491.28333333333319</v>
      </c>
      <c r="M74" s="225">
        <v>474.25</v>
      </c>
      <c r="N74" s="225">
        <v>456.35</v>
      </c>
      <c r="O74" s="225">
        <v>13696200</v>
      </c>
      <c r="P74" s="226">
        <v>-4.5773764735390014E-2</v>
      </c>
    </row>
    <row r="75" spans="1:16" ht="12.75" customHeight="1">
      <c r="A75" s="218">
        <v>65</v>
      </c>
      <c r="B75" s="230" t="s">
        <v>61</v>
      </c>
      <c r="C75" s="222" t="s">
        <v>112</v>
      </c>
      <c r="D75" s="223">
        <v>45442</v>
      </c>
      <c r="E75" s="222">
        <v>164.75</v>
      </c>
      <c r="F75" s="222">
        <v>164.81666666666666</v>
      </c>
      <c r="G75" s="224">
        <v>161.63333333333333</v>
      </c>
      <c r="H75" s="224">
        <v>158.51666666666665</v>
      </c>
      <c r="I75" s="224">
        <v>155.33333333333331</v>
      </c>
      <c r="J75" s="224">
        <v>167.93333333333334</v>
      </c>
      <c r="K75" s="224">
        <v>171.11666666666667</v>
      </c>
      <c r="L75" s="224">
        <v>174.23333333333335</v>
      </c>
      <c r="M75" s="225">
        <v>168</v>
      </c>
      <c r="N75" s="225">
        <v>161.69999999999999</v>
      </c>
      <c r="O75" s="225">
        <v>108470000</v>
      </c>
      <c r="P75" s="226">
        <v>-9.677713868346571E-3</v>
      </c>
    </row>
    <row r="76" spans="1:16" ht="12.75" customHeight="1">
      <c r="A76" s="218">
        <v>66</v>
      </c>
      <c r="B76" s="230" t="s">
        <v>82</v>
      </c>
      <c r="C76" s="222" t="s">
        <v>113</v>
      </c>
      <c r="D76" s="223">
        <v>45442</v>
      </c>
      <c r="E76" s="222">
        <v>198.7</v>
      </c>
      <c r="F76" s="222">
        <v>200.51666666666665</v>
      </c>
      <c r="G76" s="224">
        <v>195.33333333333331</v>
      </c>
      <c r="H76" s="224">
        <v>191.96666666666667</v>
      </c>
      <c r="I76" s="224">
        <v>186.78333333333333</v>
      </c>
      <c r="J76" s="224">
        <v>203.8833333333333</v>
      </c>
      <c r="K76" s="224">
        <v>209.06666666666663</v>
      </c>
      <c r="L76" s="224">
        <v>212.43333333333328</v>
      </c>
      <c r="M76" s="225">
        <v>205.7</v>
      </c>
      <c r="N76" s="225">
        <v>197.15</v>
      </c>
      <c r="O76" s="225">
        <v>141276000</v>
      </c>
      <c r="P76" s="226">
        <v>3.7704146784058069E-2</v>
      </c>
    </row>
    <row r="77" spans="1:16" ht="12.75" customHeight="1">
      <c r="A77" s="218">
        <v>67</v>
      </c>
      <c r="B77" s="230" t="s">
        <v>42</v>
      </c>
      <c r="C77" s="222" t="s">
        <v>114</v>
      </c>
      <c r="D77" s="223">
        <v>45442</v>
      </c>
      <c r="E77" s="222">
        <v>1048.3</v>
      </c>
      <c r="F77" s="222">
        <v>1052.4833333333333</v>
      </c>
      <c r="G77" s="224">
        <v>1035.0166666666667</v>
      </c>
      <c r="H77" s="224">
        <v>1021.7333333333333</v>
      </c>
      <c r="I77" s="224">
        <v>1004.2666666666667</v>
      </c>
      <c r="J77" s="224">
        <v>1065.7666666666667</v>
      </c>
      <c r="K77" s="224">
        <v>1083.2333333333333</v>
      </c>
      <c r="L77" s="224">
        <v>1096.5166666666667</v>
      </c>
      <c r="M77" s="225">
        <v>1069.95</v>
      </c>
      <c r="N77" s="225">
        <v>1039.2</v>
      </c>
      <c r="O77" s="225">
        <v>11925525</v>
      </c>
      <c r="P77" s="226">
        <v>2.4987810823988298E-3</v>
      </c>
    </row>
    <row r="78" spans="1:16" ht="12.75" customHeight="1">
      <c r="A78" s="218">
        <v>68</v>
      </c>
      <c r="B78" s="230" t="s">
        <v>115</v>
      </c>
      <c r="C78" s="222" t="s">
        <v>116</v>
      </c>
      <c r="D78" s="223">
        <v>45442</v>
      </c>
      <c r="E78" s="222">
        <v>83.6</v>
      </c>
      <c r="F78" s="222">
        <v>83.8</v>
      </c>
      <c r="G78" s="224">
        <v>81.599999999999994</v>
      </c>
      <c r="H78" s="224">
        <v>79.599999999999994</v>
      </c>
      <c r="I78" s="224">
        <v>77.399999999999991</v>
      </c>
      <c r="J78" s="224">
        <v>85.8</v>
      </c>
      <c r="K78" s="224">
        <v>88.000000000000014</v>
      </c>
      <c r="L78" s="224">
        <v>90</v>
      </c>
      <c r="M78" s="225">
        <v>86</v>
      </c>
      <c r="N78" s="225">
        <v>81.8</v>
      </c>
      <c r="O78" s="225">
        <v>268751250</v>
      </c>
      <c r="P78" s="226">
        <v>-3.8168860973547533E-2</v>
      </c>
    </row>
    <row r="79" spans="1:16" ht="12.75" customHeight="1">
      <c r="A79" s="218">
        <v>69</v>
      </c>
      <c r="B79" s="230" t="s">
        <v>892</v>
      </c>
      <c r="C79" s="222" t="s">
        <v>117</v>
      </c>
      <c r="D79" s="223">
        <v>45442</v>
      </c>
      <c r="E79" s="222">
        <v>682.2</v>
      </c>
      <c r="F79" s="222">
        <v>683.58333333333337</v>
      </c>
      <c r="G79" s="224">
        <v>671.41666666666674</v>
      </c>
      <c r="H79" s="224">
        <v>660.63333333333333</v>
      </c>
      <c r="I79" s="224">
        <v>648.4666666666667</v>
      </c>
      <c r="J79" s="224">
        <v>694.36666666666679</v>
      </c>
      <c r="K79" s="224">
        <v>706.53333333333353</v>
      </c>
      <c r="L79" s="224">
        <v>717.31666666666683</v>
      </c>
      <c r="M79" s="225">
        <v>695.75</v>
      </c>
      <c r="N79" s="225">
        <v>672.8</v>
      </c>
      <c r="O79" s="225">
        <v>6761300</v>
      </c>
      <c r="P79" s="226">
        <v>-3.8439361906592349E-4</v>
      </c>
    </row>
    <row r="80" spans="1:16" ht="12.75" customHeight="1">
      <c r="A80" s="218">
        <v>70</v>
      </c>
      <c r="B80" s="230" t="s">
        <v>57</v>
      </c>
      <c r="C80" s="228" t="s">
        <v>118</v>
      </c>
      <c r="D80" s="223">
        <v>45442</v>
      </c>
      <c r="E80" s="222">
        <v>1243.8499999999999</v>
      </c>
      <c r="F80" s="222">
        <v>1244.2833333333333</v>
      </c>
      <c r="G80" s="224">
        <v>1219.5666666666666</v>
      </c>
      <c r="H80" s="224">
        <v>1195.2833333333333</v>
      </c>
      <c r="I80" s="224">
        <v>1170.5666666666666</v>
      </c>
      <c r="J80" s="224">
        <v>1268.5666666666666</v>
      </c>
      <c r="K80" s="224">
        <v>1293.2833333333333</v>
      </c>
      <c r="L80" s="224">
        <v>1317.5666666666666</v>
      </c>
      <c r="M80" s="225">
        <v>1269</v>
      </c>
      <c r="N80" s="225">
        <v>1220</v>
      </c>
      <c r="O80" s="225">
        <v>6443500</v>
      </c>
      <c r="P80" s="226">
        <v>-9.9108789182544565E-3</v>
      </c>
    </row>
    <row r="81" spans="1:16" ht="12.75" customHeight="1">
      <c r="A81" s="218">
        <v>71</v>
      </c>
      <c r="B81" s="230" t="s">
        <v>106</v>
      </c>
      <c r="C81" s="222" t="s">
        <v>119</v>
      </c>
      <c r="D81" s="223">
        <v>45442</v>
      </c>
      <c r="E81" s="222">
        <v>2855.2</v>
      </c>
      <c r="F81" s="222">
        <v>2787.0333333333328</v>
      </c>
      <c r="G81" s="224">
        <v>2712.6166666666659</v>
      </c>
      <c r="H81" s="224">
        <v>2570.0333333333328</v>
      </c>
      <c r="I81" s="224">
        <v>2495.6166666666659</v>
      </c>
      <c r="J81" s="224">
        <v>2929.6166666666659</v>
      </c>
      <c r="K81" s="224">
        <v>3004.0333333333328</v>
      </c>
      <c r="L81" s="224">
        <v>3146.6166666666659</v>
      </c>
      <c r="M81" s="225">
        <v>2861.45</v>
      </c>
      <c r="N81" s="225">
        <v>2644.45</v>
      </c>
      <c r="O81" s="225">
        <v>4551375</v>
      </c>
      <c r="P81" s="226">
        <v>-8.4833434708517022E-2</v>
      </c>
    </row>
    <row r="82" spans="1:16" ht="12.75" customHeight="1">
      <c r="A82" s="218">
        <v>72</v>
      </c>
      <c r="B82" s="230" t="s">
        <v>42</v>
      </c>
      <c r="C82" s="222" t="s">
        <v>120</v>
      </c>
      <c r="D82" s="223">
        <v>45442</v>
      </c>
      <c r="E82" s="222">
        <v>424.8</v>
      </c>
      <c r="F82" s="222">
        <v>424.09999999999997</v>
      </c>
      <c r="G82" s="224">
        <v>419.74999999999994</v>
      </c>
      <c r="H82" s="224">
        <v>414.7</v>
      </c>
      <c r="I82" s="224">
        <v>410.34999999999997</v>
      </c>
      <c r="J82" s="224">
        <v>429.14999999999992</v>
      </c>
      <c r="K82" s="224">
        <v>433.49999999999994</v>
      </c>
      <c r="L82" s="224">
        <v>438.5499999999999</v>
      </c>
      <c r="M82" s="225">
        <v>428.45</v>
      </c>
      <c r="N82" s="225">
        <v>419.05</v>
      </c>
      <c r="O82" s="225">
        <v>10762000</v>
      </c>
      <c r="P82" s="226">
        <v>-6.0953084595493168E-3</v>
      </c>
    </row>
    <row r="83" spans="1:16" ht="12.75" customHeight="1">
      <c r="A83" s="218">
        <v>73</v>
      </c>
      <c r="B83" s="230" t="s">
        <v>47</v>
      </c>
      <c r="C83" s="222" t="s">
        <v>121</v>
      </c>
      <c r="D83" s="223">
        <v>45442</v>
      </c>
      <c r="E83" s="222">
        <v>2458.0500000000002</v>
      </c>
      <c r="F83" s="222">
        <v>2468</v>
      </c>
      <c r="G83" s="224">
        <v>2436.0500000000002</v>
      </c>
      <c r="H83" s="224">
        <v>2414.0500000000002</v>
      </c>
      <c r="I83" s="224">
        <v>2382.1000000000004</v>
      </c>
      <c r="J83" s="224">
        <v>2490</v>
      </c>
      <c r="K83" s="224">
        <v>2521.9499999999998</v>
      </c>
      <c r="L83" s="224">
        <v>2543.9499999999998</v>
      </c>
      <c r="M83" s="225">
        <v>2499.9499999999998</v>
      </c>
      <c r="N83" s="225">
        <v>2446</v>
      </c>
      <c r="O83" s="225">
        <v>6952752</v>
      </c>
      <c r="P83" s="226">
        <v>-2.0561752452627334E-2</v>
      </c>
    </row>
    <row r="84" spans="1:16" ht="12.75" customHeight="1">
      <c r="A84" s="218">
        <v>74</v>
      </c>
      <c r="B84" s="230" t="s">
        <v>82</v>
      </c>
      <c r="C84" s="222" t="s">
        <v>122</v>
      </c>
      <c r="D84" s="223">
        <v>45442</v>
      </c>
      <c r="E84" s="222">
        <v>552.65</v>
      </c>
      <c r="F84" s="222">
        <v>551.5</v>
      </c>
      <c r="G84" s="224">
        <v>537.15</v>
      </c>
      <c r="H84" s="224">
        <v>521.65</v>
      </c>
      <c r="I84" s="224">
        <v>507.29999999999995</v>
      </c>
      <c r="J84" s="224">
        <v>567</v>
      </c>
      <c r="K84" s="224">
        <v>581.34999999999991</v>
      </c>
      <c r="L84" s="224">
        <v>596.85</v>
      </c>
      <c r="M84" s="225">
        <v>565.85</v>
      </c>
      <c r="N84" s="225">
        <v>536</v>
      </c>
      <c r="O84" s="225">
        <v>7263750</v>
      </c>
      <c r="P84" s="226">
        <v>0.20635250155698567</v>
      </c>
    </row>
    <row r="85" spans="1:16" ht="12.75" customHeight="1">
      <c r="A85" s="218">
        <v>75</v>
      </c>
      <c r="B85" s="230" t="s">
        <v>40</v>
      </c>
      <c r="C85" s="222" t="s">
        <v>123</v>
      </c>
      <c r="D85" s="223">
        <v>45442</v>
      </c>
      <c r="E85" s="222">
        <v>3844.1</v>
      </c>
      <c r="F85" s="222">
        <v>3870.7166666666667</v>
      </c>
      <c r="G85" s="224">
        <v>3777.4833333333336</v>
      </c>
      <c r="H85" s="224">
        <v>3710.8666666666668</v>
      </c>
      <c r="I85" s="224">
        <v>3617.6333333333337</v>
      </c>
      <c r="J85" s="224">
        <v>3937.3333333333335</v>
      </c>
      <c r="K85" s="224">
        <v>4030.5666666666662</v>
      </c>
      <c r="L85" s="224">
        <v>4097.1833333333334</v>
      </c>
      <c r="M85" s="225">
        <v>3963.95</v>
      </c>
      <c r="N85" s="225">
        <v>3804.1</v>
      </c>
      <c r="O85" s="225">
        <v>8137800</v>
      </c>
      <c r="P85" s="226">
        <v>-6.9556303997657049E-3</v>
      </c>
    </row>
    <row r="86" spans="1:16" ht="12.75" customHeight="1">
      <c r="A86" s="218">
        <v>76</v>
      </c>
      <c r="B86" s="230" t="s">
        <v>40</v>
      </c>
      <c r="C86" s="229" t="s">
        <v>124</v>
      </c>
      <c r="D86" s="223">
        <v>45442</v>
      </c>
      <c r="E86" s="222">
        <v>1684</v>
      </c>
      <c r="F86" s="222">
        <v>1686.9833333333333</v>
      </c>
      <c r="G86" s="224">
        <v>1670.6166666666668</v>
      </c>
      <c r="H86" s="224">
        <v>1657.2333333333333</v>
      </c>
      <c r="I86" s="224">
        <v>1640.8666666666668</v>
      </c>
      <c r="J86" s="224">
        <v>1700.3666666666668</v>
      </c>
      <c r="K86" s="224">
        <v>1716.7333333333331</v>
      </c>
      <c r="L86" s="224">
        <v>1730.1166666666668</v>
      </c>
      <c r="M86" s="225">
        <v>1703.35</v>
      </c>
      <c r="N86" s="225">
        <v>1673.6</v>
      </c>
      <c r="O86" s="225">
        <v>6016500</v>
      </c>
      <c r="P86" s="226">
        <v>-5.3563001415762153E-2</v>
      </c>
    </row>
    <row r="87" spans="1:16" ht="12.75" customHeight="1">
      <c r="A87" s="218">
        <v>77</v>
      </c>
      <c r="B87" s="230" t="s">
        <v>85</v>
      </c>
      <c r="C87" s="222" t="s">
        <v>125</v>
      </c>
      <c r="D87" s="223">
        <v>45442</v>
      </c>
      <c r="E87" s="222">
        <v>1350.9</v>
      </c>
      <c r="F87" s="222">
        <v>1349.85</v>
      </c>
      <c r="G87" s="224">
        <v>1342.6499999999999</v>
      </c>
      <c r="H87" s="224">
        <v>1334.3999999999999</v>
      </c>
      <c r="I87" s="224">
        <v>1327.1999999999998</v>
      </c>
      <c r="J87" s="224">
        <v>1358.1</v>
      </c>
      <c r="K87" s="224">
        <v>1365.2999999999997</v>
      </c>
      <c r="L87" s="224">
        <v>1373.55</v>
      </c>
      <c r="M87" s="225">
        <v>1357.05</v>
      </c>
      <c r="N87" s="225">
        <v>1341.6</v>
      </c>
      <c r="O87" s="225">
        <v>21313250</v>
      </c>
      <c r="P87" s="226">
        <v>-5.9744372439235402E-3</v>
      </c>
    </row>
    <row r="88" spans="1:16" ht="12.75" customHeight="1">
      <c r="A88" s="218">
        <v>78</v>
      </c>
      <c r="B88" s="230" t="s">
        <v>66</v>
      </c>
      <c r="C88" s="222" t="s">
        <v>126</v>
      </c>
      <c r="D88" s="223">
        <v>45442</v>
      </c>
      <c r="E88" s="222">
        <v>3908.65</v>
      </c>
      <c r="F88" s="222">
        <v>3926.1166666666668</v>
      </c>
      <c r="G88" s="224">
        <v>3884.1333333333337</v>
      </c>
      <c r="H88" s="224">
        <v>3859.6166666666668</v>
      </c>
      <c r="I88" s="224">
        <v>3817.6333333333337</v>
      </c>
      <c r="J88" s="224">
        <v>3950.6333333333337</v>
      </c>
      <c r="K88" s="224">
        <v>3992.6166666666672</v>
      </c>
      <c r="L88" s="224">
        <v>4017.1333333333337</v>
      </c>
      <c r="M88" s="225">
        <v>3968.1</v>
      </c>
      <c r="N88" s="225">
        <v>3901.6</v>
      </c>
      <c r="O88" s="225">
        <v>2975850</v>
      </c>
      <c r="P88" s="226">
        <v>2.6491436850002586E-2</v>
      </c>
    </row>
    <row r="89" spans="1:16" ht="12.75" customHeight="1">
      <c r="A89" s="218">
        <v>79</v>
      </c>
      <c r="B89" s="230" t="s">
        <v>61</v>
      </c>
      <c r="C89" s="222" t="s">
        <v>127</v>
      </c>
      <c r="D89" s="223">
        <v>45442</v>
      </c>
      <c r="E89" s="222">
        <v>1516</v>
      </c>
      <c r="F89" s="222">
        <v>1517.2666666666667</v>
      </c>
      <c r="G89" s="224">
        <v>1507.9333333333334</v>
      </c>
      <c r="H89" s="224">
        <v>1499.8666666666668</v>
      </c>
      <c r="I89" s="224">
        <v>1490.5333333333335</v>
      </c>
      <c r="J89" s="224">
        <v>1525.3333333333333</v>
      </c>
      <c r="K89" s="224">
        <v>1534.6666666666667</v>
      </c>
      <c r="L89" s="224">
        <v>1542.7333333333331</v>
      </c>
      <c r="M89" s="225">
        <v>1526.6</v>
      </c>
      <c r="N89" s="225">
        <v>1509.2</v>
      </c>
      <c r="O89" s="225">
        <v>181710100</v>
      </c>
      <c r="P89" s="226">
        <v>-2.8792524808653451E-3</v>
      </c>
    </row>
    <row r="90" spans="1:16" ht="12.75" customHeight="1">
      <c r="A90" s="218">
        <v>80</v>
      </c>
      <c r="B90" s="230" t="s">
        <v>66</v>
      </c>
      <c r="C90" s="222" t="s">
        <v>128</v>
      </c>
      <c r="D90" s="223">
        <v>45442</v>
      </c>
      <c r="E90" s="222">
        <v>559.1</v>
      </c>
      <c r="F90" s="222">
        <v>562.48333333333335</v>
      </c>
      <c r="G90" s="224">
        <v>551.06666666666672</v>
      </c>
      <c r="H90" s="224">
        <v>543.03333333333342</v>
      </c>
      <c r="I90" s="224">
        <v>531.61666666666679</v>
      </c>
      <c r="J90" s="224">
        <v>570.51666666666665</v>
      </c>
      <c r="K90" s="224">
        <v>581.93333333333317</v>
      </c>
      <c r="L90" s="224">
        <v>589.96666666666658</v>
      </c>
      <c r="M90" s="225">
        <v>573.9</v>
      </c>
      <c r="N90" s="225">
        <v>554.45000000000005</v>
      </c>
      <c r="O90" s="225">
        <v>39584600</v>
      </c>
      <c r="P90" s="226">
        <v>6.2254627033090294E-2</v>
      </c>
    </row>
    <row r="91" spans="1:16" ht="12.75" customHeight="1">
      <c r="A91" s="218">
        <v>81</v>
      </c>
      <c r="B91" s="230" t="s">
        <v>54</v>
      </c>
      <c r="C91" s="222" t="s">
        <v>129</v>
      </c>
      <c r="D91" s="223">
        <v>45442</v>
      </c>
      <c r="E91" s="222">
        <v>4532.6499999999996</v>
      </c>
      <c r="F91" s="222">
        <v>4542.8666666666659</v>
      </c>
      <c r="G91" s="224">
        <v>4480.2833333333319</v>
      </c>
      <c r="H91" s="224">
        <v>4427.9166666666661</v>
      </c>
      <c r="I91" s="224">
        <v>4365.3333333333321</v>
      </c>
      <c r="J91" s="224">
        <v>4595.2333333333318</v>
      </c>
      <c r="K91" s="224">
        <v>4657.8166666666657</v>
      </c>
      <c r="L91" s="224">
        <v>4710.1833333333316</v>
      </c>
      <c r="M91" s="225">
        <v>4605.45</v>
      </c>
      <c r="N91" s="225">
        <v>4490.5</v>
      </c>
      <c r="O91" s="225">
        <v>4424700</v>
      </c>
      <c r="P91" s="226">
        <v>-9.2698327399744745E-3</v>
      </c>
    </row>
    <row r="92" spans="1:16" ht="12.75" customHeight="1">
      <c r="A92" s="218">
        <v>82</v>
      </c>
      <c r="B92" s="230" t="s">
        <v>130</v>
      </c>
      <c r="C92" s="222" t="s">
        <v>131</v>
      </c>
      <c r="D92" s="223">
        <v>45442</v>
      </c>
      <c r="E92" s="222">
        <v>643.65</v>
      </c>
      <c r="F92" s="222">
        <v>645.54999999999995</v>
      </c>
      <c r="G92" s="224">
        <v>632.14999999999986</v>
      </c>
      <c r="H92" s="224">
        <v>620.64999999999986</v>
      </c>
      <c r="I92" s="224">
        <v>607.24999999999977</v>
      </c>
      <c r="J92" s="224">
        <v>657.05</v>
      </c>
      <c r="K92" s="224">
        <v>670.45</v>
      </c>
      <c r="L92" s="224">
        <v>681.95</v>
      </c>
      <c r="M92" s="225">
        <v>658.95</v>
      </c>
      <c r="N92" s="225">
        <v>634.04999999999995</v>
      </c>
      <c r="O92" s="225">
        <v>54700800</v>
      </c>
      <c r="P92" s="226">
        <v>8.193725251294548E-2</v>
      </c>
    </row>
    <row r="93" spans="1:16" ht="12.75" customHeight="1">
      <c r="A93" s="218">
        <v>83</v>
      </c>
      <c r="B93" s="230" t="s">
        <v>130</v>
      </c>
      <c r="C93" s="222" t="s">
        <v>132</v>
      </c>
      <c r="D93" s="223">
        <v>45442</v>
      </c>
      <c r="E93" s="222">
        <v>380.65</v>
      </c>
      <c r="F93" s="222">
        <v>382.88333333333338</v>
      </c>
      <c r="G93" s="224">
        <v>370.76666666666677</v>
      </c>
      <c r="H93" s="224">
        <v>360.88333333333338</v>
      </c>
      <c r="I93" s="224">
        <v>348.76666666666677</v>
      </c>
      <c r="J93" s="224">
        <v>392.76666666666677</v>
      </c>
      <c r="K93" s="224">
        <v>404.88333333333344</v>
      </c>
      <c r="L93" s="224">
        <v>414.76666666666677</v>
      </c>
      <c r="M93" s="225">
        <v>395</v>
      </c>
      <c r="N93" s="225">
        <v>373</v>
      </c>
      <c r="O93" s="225">
        <v>35176100</v>
      </c>
      <c r="P93" s="226">
        <v>7.9732705596476574E-3</v>
      </c>
    </row>
    <row r="94" spans="1:16" ht="12.75" customHeight="1">
      <c r="A94" s="218">
        <v>84</v>
      </c>
      <c r="B94" s="230" t="s">
        <v>82</v>
      </c>
      <c r="C94" s="228" t="s">
        <v>133</v>
      </c>
      <c r="D94" s="223">
        <v>45442</v>
      </c>
      <c r="E94" s="222">
        <v>517.29999999999995</v>
      </c>
      <c r="F94" s="222">
        <v>524.94999999999993</v>
      </c>
      <c r="G94" s="224">
        <v>508.34999999999991</v>
      </c>
      <c r="H94" s="224">
        <v>499.4</v>
      </c>
      <c r="I94" s="224">
        <v>482.79999999999995</v>
      </c>
      <c r="J94" s="224">
        <v>533.89999999999986</v>
      </c>
      <c r="K94" s="224">
        <v>550.5</v>
      </c>
      <c r="L94" s="224">
        <v>559.44999999999982</v>
      </c>
      <c r="M94" s="225">
        <v>541.54999999999995</v>
      </c>
      <c r="N94" s="225">
        <v>516</v>
      </c>
      <c r="O94" s="225">
        <v>30461400</v>
      </c>
      <c r="P94" s="226">
        <v>-1.7204582081101094E-2</v>
      </c>
    </row>
    <row r="95" spans="1:16" ht="12.75" customHeight="1">
      <c r="A95" s="218">
        <v>85</v>
      </c>
      <c r="B95" s="230" t="s">
        <v>57</v>
      </c>
      <c r="C95" s="222" t="s">
        <v>134</v>
      </c>
      <c r="D95" s="223">
        <v>45442</v>
      </c>
      <c r="E95" s="222">
        <v>2265.9</v>
      </c>
      <c r="F95" s="222">
        <v>2253.8333333333335</v>
      </c>
      <c r="G95" s="224">
        <v>2239.2166666666672</v>
      </c>
      <c r="H95" s="224">
        <v>2212.5333333333338</v>
      </c>
      <c r="I95" s="224">
        <v>2197.9166666666674</v>
      </c>
      <c r="J95" s="224">
        <v>2280.5166666666669</v>
      </c>
      <c r="K95" s="224">
        <v>2295.1333333333328</v>
      </c>
      <c r="L95" s="224">
        <v>2321.8166666666666</v>
      </c>
      <c r="M95" s="225">
        <v>2268.4499999999998</v>
      </c>
      <c r="N95" s="225">
        <v>2227.15</v>
      </c>
      <c r="O95" s="225">
        <v>21114600</v>
      </c>
      <c r="P95" s="226">
        <v>-2.2635116369493974E-2</v>
      </c>
    </row>
    <row r="96" spans="1:16" ht="12.75" customHeight="1">
      <c r="A96" s="218">
        <v>86</v>
      </c>
      <c r="B96" s="230" t="s">
        <v>61</v>
      </c>
      <c r="C96" s="222" t="s">
        <v>136</v>
      </c>
      <c r="D96" s="223">
        <v>45442</v>
      </c>
      <c r="E96" s="222">
        <v>1154.0999999999999</v>
      </c>
      <c r="F96" s="222">
        <v>1155.3500000000001</v>
      </c>
      <c r="G96" s="224">
        <v>1146.4500000000003</v>
      </c>
      <c r="H96" s="224">
        <v>1138.8000000000002</v>
      </c>
      <c r="I96" s="224">
        <v>1129.9000000000003</v>
      </c>
      <c r="J96" s="224">
        <v>1163.0000000000002</v>
      </c>
      <c r="K96" s="224">
        <v>1171.9000000000003</v>
      </c>
      <c r="L96" s="224">
        <v>1179.5500000000002</v>
      </c>
      <c r="M96" s="225">
        <v>1164.25</v>
      </c>
      <c r="N96" s="225">
        <v>1147.7</v>
      </c>
      <c r="O96" s="225">
        <v>81054400</v>
      </c>
      <c r="P96" s="226">
        <v>2.1985684151066626E-2</v>
      </c>
    </row>
    <row r="97" spans="1:16" ht="12.75" customHeight="1">
      <c r="A97" s="218">
        <v>87</v>
      </c>
      <c r="B97" s="230" t="s">
        <v>66</v>
      </c>
      <c r="C97" s="222" t="s">
        <v>137</v>
      </c>
      <c r="D97" s="223">
        <v>45442</v>
      </c>
      <c r="E97" s="222">
        <v>1689.4</v>
      </c>
      <c r="F97" s="222">
        <v>1682.2166666666665</v>
      </c>
      <c r="G97" s="224">
        <v>1668.4333333333329</v>
      </c>
      <c r="H97" s="224">
        <v>1647.4666666666665</v>
      </c>
      <c r="I97" s="224">
        <v>1633.6833333333329</v>
      </c>
      <c r="J97" s="224">
        <v>1703.1833333333329</v>
      </c>
      <c r="K97" s="224">
        <v>1716.9666666666662</v>
      </c>
      <c r="L97" s="224">
        <v>1737.9333333333329</v>
      </c>
      <c r="M97" s="225">
        <v>1696</v>
      </c>
      <c r="N97" s="225">
        <v>1661.25</v>
      </c>
      <c r="O97" s="225">
        <v>3677500</v>
      </c>
      <c r="P97" s="226">
        <v>-1.1955937667920472E-2</v>
      </c>
    </row>
    <row r="98" spans="1:16" ht="12.75" customHeight="1">
      <c r="A98" s="218">
        <v>88</v>
      </c>
      <c r="B98" s="230" t="s">
        <v>66</v>
      </c>
      <c r="C98" s="222" t="s">
        <v>138</v>
      </c>
      <c r="D98" s="223">
        <v>45442</v>
      </c>
      <c r="E98" s="222">
        <v>574.6</v>
      </c>
      <c r="F98" s="222">
        <v>576.23333333333346</v>
      </c>
      <c r="G98" s="224">
        <v>569.76666666666688</v>
      </c>
      <c r="H98" s="224">
        <v>564.93333333333339</v>
      </c>
      <c r="I98" s="224">
        <v>558.46666666666681</v>
      </c>
      <c r="J98" s="224">
        <v>581.06666666666695</v>
      </c>
      <c r="K98" s="224">
        <v>587.53333333333342</v>
      </c>
      <c r="L98" s="224">
        <v>592.36666666666702</v>
      </c>
      <c r="M98" s="225">
        <v>582.70000000000005</v>
      </c>
      <c r="N98" s="225">
        <v>571.4</v>
      </c>
      <c r="O98" s="225">
        <v>15235500</v>
      </c>
      <c r="P98" s="226">
        <v>-7.8701426463354646E-4</v>
      </c>
    </row>
    <row r="99" spans="1:16" ht="12.75" customHeight="1">
      <c r="A99" s="218">
        <v>89</v>
      </c>
      <c r="B99" s="230" t="s">
        <v>77</v>
      </c>
      <c r="C99" s="222" t="s">
        <v>139</v>
      </c>
      <c r="D99" s="223">
        <v>45442</v>
      </c>
      <c r="E99" s="222">
        <v>12.9</v>
      </c>
      <c r="F99" s="222">
        <v>13</v>
      </c>
      <c r="G99" s="224">
        <v>12.75</v>
      </c>
      <c r="H99" s="224">
        <v>12.6</v>
      </c>
      <c r="I99" s="224">
        <v>12.35</v>
      </c>
      <c r="J99" s="224">
        <v>13.15</v>
      </c>
      <c r="K99" s="224">
        <v>13.4</v>
      </c>
      <c r="L99" s="224">
        <v>13.55</v>
      </c>
      <c r="M99" s="225">
        <v>13.25</v>
      </c>
      <c r="N99" s="225">
        <v>12.85</v>
      </c>
      <c r="O99" s="225">
        <v>3646040000</v>
      </c>
      <c r="P99" s="226">
        <v>-1.4764854026827501E-2</v>
      </c>
    </row>
    <row r="100" spans="1:16" ht="12.75" customHeight="1">
      <c r="A100" s="218">
        <v>90</v>
      </c>
      <c r="B100" s="230" t="s">
        <v>66</v>
      </c>
      <c r="C100" s="222" t="s">
        <v>140</v>
      </c>
      <c r="D100" s="223">
        <v>45442</v>
      </c>
      <c r="E100" s="222">
        <v>119.05</v>
      </c>
      <c r="F100" s="222">
        <v>119.56666666666666</v>
      </c>
      <c r="G100" s="224">
        <v>118.28333333333333</v>
      </c>
      <c r="H100" s="224">
        <v>117.51666666666667</v>
      </c>
      <c r="I100" s="224">
        <v>116.23333333333333</v>
      </c>
      <c r="J100" s="224">
        <v>120.33333333333333</v>
      </c>
      <c r="K100" s="224">
        <v>121.61666666666666</v>
      </c>
      <c r="L100" s="224">
        <v>122.38333333333333</v>
      </c>
      <c r="M100" s="225">
        <v>120.85</v>
      </c>
      <c r="N100" s="225">
        <v>118.8</v>
      </c>
      <c r="O100" s="225">
        <v>80680000</v>
      </c>
      <c r="P100" s="226">
        <v>1.2804418779814211E-2</v>
      </c>
    </row>
    <row r="101" spans="1:16" ht="12.75" customHeight="1">
      <c r="A101" s="218">
        <v>91</v>
      </c>
      <c r="B101" s="230" t="s">
        <v>61</v>
      </c>
      <c r="C101" s="222" t="s">
        <v>141</v>
      </c>
      <c r="D101" s="223">
        <v>45442</v>
      </c>
      <c r="E101" s="222">
        <v>80.55</v>
      </c>
      <c r="F101" s="222">
        <v>80.916666666666671</v>
      </c>
      <c r="G101" s="224">
        <v>80.033333333333346</v>
      </c>
      <c r="H101" s="224">
        <v>79.51666666666668</v>
      </c>
      <c r="I101" s="224">
        <v>78.633333333333354</v>
      </c>
      <c r="J101" s="224">
        <v>81.433333333333337</v>
      </c>
      <c r="K101" s="224">
        <v>82.316666666666663</v>
      </c>
      <c r="L101" s="224">
        <v>82.833333333333329</v>
      </c>
      <c r="M101" s="225">
        <v>81.8</v>
      </c>
      <c r="N101" s="225">
        <v>80.400000000000006</v>
      </c>
      <c r="O101" s="225">
        <v>393577500</v>
      </c>
      <c r="P101" s="226">
        <v>3.4802562386461421E-3</v>
      </c>
    </row>
    <row r="102" spans="1:16" ht="12.75" customHeight="1">
      <c r="A102" s="218">
        <v>92</v>
      </c>
      <c r="B102" s="230" t="s">
        <v>187</v>
      </c>
      <c r="C102" s="228" t="s">
        <v>142</v>
      </c>
      <c r="D102" s="223">
        <v>45442</v>
      </c>
      <c r="E102" s="222">
        <v>153.75</v>
      </c>
      <c r="F102" s="222">
        <v>155.28333333333333</v>
      </c>
      <c r="G102" s="224">
        <v>149.76666666666665</v>
      </c>
      <c r="H102" s="224">
        <v>145.78333333333333</v>
      </c>
      <c r="I102" s="224">
        <v>140.26666666666665</v>
      </c>
      <c r="J102" s="224">
        <v>159.26666666666665</v>
      </c>
      <c r="K102" s="224">
        <v>164.78333333333336</v>
      </c>
      <c r="L102" s="224">
        <v>168.76666666666665</v>
      </c>
      <c r="M102" s="225">
        <v>160.80000000000001</v>
      </c>
      <c r="N102" s="225">
        <v>151.30000000000001</v>
      </c>
      <c r="O102" s="225">
        <v>68973750</v>
      </c>
      <c r="P102" s="226">
        <v>2.696817420435511E-2</v>
      </c>
    </row>
    <row r="103" spans="1:16" ht="12.75" customHeight="1">
      <c r="A103" s="218">
        <v>93</v>
      </c>
      <c r="B103" s="230" t="s">
        <v>82</v>
      </c>
      <c r="C103" s="222" t="s">
        <v>143</v>
      </c>
      <c r="D103" s="223">
        <v>45442</v>
      </c>
      <c r="E103" s="222">
        <v>439.45</v>
      </c>
      <c r="F103" s="222">
        <v>443.65000000000003</v>
      </c>
      <c r="G103" s="224">
        <v>432.30000000000007</v>
      </c>
      <c r="H103" s="224">
        <v>425.15000000000003</v>
      </c>
      <c r="I103" s="224">
        <v>413.80000000000007</v>
      </c>
      <c r="J103" s="224">
        <v>450.80000000000007</v>
      </c>
      <c r="K103" s="224">
        <v>462.15000000000009</v>
      </c>
      <c r="L103" s="224">
        <v>469.30000000000007</v>
      </c>
      <c r="M103" s="225">
        <v>455</v>
      </c>
      <c r="N103" s="225">
        <v>436.5</v>
      </c>
      <c r="O103" s="225">
        <v>21146125</v>
      </c>
      <c r="P103" s="226">
        <v>3.9613330629351719E-2</v>
      </c>
    </row>
    <row r="104" spans="1:16" ht="12.75" customHeight="1">
      <c r="A104" s="218">
        <v>94</v>
      </c>
      <c r="B104" s="230" t="s">
        <v>115</v>
      </c>
      <c r="C104" s="229" t="s">
        <v>144</v>
      </c>
      <c r="D104" s="223">
        <v>45442</v>
      </c>
      <c r="E104" s="222">
        <v>575.1</v>
      </c>
      <c r="F104" s="222">
        <v>577.06666666666672</v>
      </c>
      <c r="G104" s="224">
        <v>572.33333333333348</v>
      </c>
      <c r="H104" s="224">
        <v>569.56666666666672</v>
      </c>
      <c r="I104" s="224">
        <v>564.83333333333348</v>
      </c>
      <c r="J104" s="224">
        <v>579.83333333333348</v>
      </c>
      <c r="K104" s="224">
        <v>584.56666666666683</v>
      </c>
      <c r="L104" s="224">
        <v>587.33333333333348</v>
      </c>
      <c r="M104" s="225">
        <v>581.79999999999995</v>
      </c>
      <c r="N104" s="225">
        <v>574.29999999999995</v>
      </c>
      <c r="O104" s="225">
        <v>21679000</v>
      </c>
      <c r="P104" s="226">
        <v>-2.9434760612610956E-3</v>
      </c>
    </row>
    <row r="105" spans="1:16" ht="12.75" customHeight="1">
      <c r="A105" s="218">
        <v>95</v>
      </c>
      <c r="B105" s="230" t="s">
        <v>47</v>
      </c>
      <c r="C105" s="222" t="s">
        <v>145</v>
      </c>
      <c r="D105" s="223">
        <v>45442</v>
      </c>
      <c r="E105" s="222">
        <v>217.8</v>
      </c>
      <c r="F105" s="222">
        <v>219.88333333333335</v>
      </c>
      <c r="G105" s="224">
        <v>214.6166666666667</v>
      </c>
      <c r="H105" s="224">
        <v>211.43333333333334</v>
      </c>
      <c r="I105" s="224">
        <v>206.16666666666669</v>
      </c>
      <c r="J105" s="224">
        <v>223.06666666666672</v>
      </c>
      <c r="K105" s="224">
        <v>228.33333333333337</v>
      </c>
      <c r="L105" s="224">
        <v>231.51666666666674</v>
      </c>
      <c r="M105" s="225">
        <v>225.15</v>
      </c>
      <c r="N105" s="225">
        <v>216.7</v>
      </c>
      <c r="O105" s="225">
        <v>24130900</v>
      </c>
      <c r="P105" s="226">
        <v>-1.4400576023040922E-3</v>
      </c>
    </row>
    <row r="106" spans="1:16" ht="12.75" customHeight="1">
      <c r="A106" s="218">
        <v>96</v>
      </c>
      <c r="B106" s="230" t="s">
        <v>57</v>
      </c>
      <c r="C106" s="229" t="s">
        <v>146</v>
      </c>
      <c r="D106" s="223">
        <v>45442</v>
      </c>
      <c r="E106" s="222">
        <v>2784.65</v>
      </c>
      <c r="F106" s="222">
        <v>2785.5666666666671</v>
      </c>
      <c r="G106" s="224">
        <v>2751.1333333333341</v>
      </c>
      <c r="H106" s="224">
        <v>2717.6166666666672</v>
      </c>
      <c r="I106" s="224">
        <v>2683.1833333333343</v>
      </c>
      <c r="J106" s="224">
        <v>2819.0833333333339</v>
      </c>
      <c r="K106" s="224">
        <v>2853.5166666666673</v>
      </c>
      <c r="L106" s="224">
        <v>2887.0333333333338</v>
      </c>
      <c r="M106" s="225">
        <v>2820</v>
      </c>
      <c r="N106" s="225">
        <v>2752.05</v>
      </c>
      <c r="O106" s="225">
        <v>1448100</v>
      </c>
      <c r="P106" s="226">
        <v>2.4405772495755519E-2</v>
      </c>
    </row>
    <row r="107" spans="1:16" ht="12.75" customHeight="1">
      <c r="A107" s="218">
        <v>97</v>
      </c>
      <c r="B107" s="230" t="s">
        <v>115</v>
      </c>
      <c r="C107" s="227" t="s">
        <v>147</v>
      </c>
      <c r="D107" s="223">
        <v>45442</v>
      </c>
      <c r="E107" s="222">
        <v>4027.3</v>
      </c>
      <c r="F107" s="222">
        <v>4024.4333333333329</v>
      </c>
      <c r="G107" s="224">
        <v>3968.8666666666659</v>
      </c>
      <c r="H107" s="224">
        <v>3910.4333333333329</v>
      </c>
      <c r="I107" s="224">
        <v>3854.8666666666659</v>
      </c>
      <c r="J107" s="224">
        <v>4082.8666666666659</v>
      </c>
      <c r="K107" s="224">
        <v>4138.4333333333325</v>
      </c>
      <c r="L107" s="224">
        <v>4196.8666666666659</v>
      </c>
      <c r="M107" s="225">
        <v>4080</v>
      </c>
      <c r="N107" s="225">
        <v>3966</v>
      </c>
      <c r="O107" s="225">
        <v>4395000</v>
      </c>
      <c r="P107" s="226">
        <v>-1.4993612586566261E-2</v>
      </c>
    </row>
    <row r="108" spans="1:16" ht="12.75" customHeight="1">
      <c r="A108" s="218">
        <v>98</v>
      </c>
      <c r="B108" s="230" t="s">
        <v>61</v>
      </c>
      <c r="C108" s="229" t="s">
        <v>148</v>
      </c>
      <c r="D108" s="223">
        <v>45442</v>
      </c>
      <c r="E108" s="222">
        <v>1508.75</v>
      </c>
      <c r="F108" s="222">
        <v>1506.6666666666667</v>
      </c>
      <c r="G108" s="224">
        <v>1491.4333333333334</v>
      </c>
      <c r="H108" s="224">
        <v>1474.1166666666666</v>
      </c>
      <c r="I108" s="224">
        <v>1458.8833333333332</v>
      </c>
      <c r="J108" s="224">
        <v>1523.9833333333336</v>
      </c>
      <c r="K108" s="224">
        <v>1539.2166666666667</v>
      </c>
      <c r="L108" s="224">
        <v>1556.5333333333338</v>
      </c>
      <c r="M108" s="225">
        <v>1521.9</v>
      </c>
      <c r="N108" s="225">
        <v>1489.35</v>
      </c>
      <c r="O108" s="225">
        <v>24337000</v>
      </c>
      <c r="P108" s="226">
        <v>1.3302800041636307E-2</v>
      </c>
    </row>
    <row r="109" spans="1:16" ht="12.75" customHeight="1">
      <c r="A109" s="218">
        <v>99</v>
      </c>
      <c r="B109" s="230" t="s">
        <v>77</v>
      </c>
      <c r="C109" s="222" t="s">
        <v>149</v>
      </c>
      <c r="D109" s="223">
        <v>45442</v>
      </c>
      <c r="E109" s="222">
        <v>353.25</v>
      </c>
      <c r="F109" s="222">
        <v>352.65000000000003</v>
      </c>
      <c r="G109" s="224">
        <v>347.35000000000008</v>
      </c>
      <c r="H109" s="224">
        <v>341.45000000000005</v>
      </c>
      <c r="I109" s="224">
        <v>336.15000000000009</v>
      </c>
      <c r="J109" s="224">
        <v>358.55000000000007</v>
      </c>
      <c r="K109" s="224">
        <v>363.85</v>
      </c>
      <c r="L109" s="224">
        <v>369.75000000000006</v>
      </c>
      <c r="M109" s="225">
        <v>357.95</v>
      </c>
      <c r="N109" s="225">
        <v>346.75</v>
      </c>
      <c r="O109" s="225">
        <v>69489200</v>
      </c>
      <c r="P109" s="226">
        <v>-1.1729058743035871E-3</v>
      </c>
    </row>
    <row r="110" spans="1:16" ht="12.75" customHeight="1">
      <c r="A110" s="218">
        <v>100</v>
      </c>
      <c r="B110" s="230" t="s">
        <v>85</v>
      </c>
      <c r="C110" s="222" t="s">
        <v>150</v>
      </c>
      <c r="D110" s="223">
        <v>45442</v>
      </c>
      <c r="E110" s="222">
        <v>1436.6</v>
      </c>
      <c r="F110" s="222">
        <v>1437.9666666666665</v>
      </c>
      <c r="G110" s="224">
        <v>1423.1833333333329</v>
      </c>
      <c r="H110" s="224">
        <v>1409.7666666666664</v>
      </c>
      <c r="I110" s="224">
        <v>1394.9833333333329</v>
      </c>
      <c r="J110" s="224">
        <v>1451.383333333333</v>
      </c>
      <c r="K110" s="224">
        <v>1466.1666666666663</v>
      </c>
      <c r="L110" s="224">
        <v>1479.583333333333</v>
      </c>
      <c r="M110" s="225">
        <v>1452.75</v>
      </c>
      <c r="N110" s="225">
        <v>1424.55</v>
      </c>
      <c r="O110" s="225">
        <v>50743200</v>
      </c>
      <c r="P110" s="226">
        <v>-1.6212302461751558E-3</v>
      </c>
    </row>
    <row r="111" spans="1:16" ht="12.75" customHeight="1">
      <c r="A111" s="218">
        <v>101</v>
      </c>
      <c r="B111" s="230" t="s">
        <v>82</v>
      </c>
      <c r="C111" s="222" t="s">
        <v>152</v>
      </c>
      <c r="D111" s="223">
        <v>45442</v>
      </c>
      <c r="E111" s="222">
        <v>167.05</v>
      </c>
      <c r="F111" s="222">
        <v>168.68333333333334</v>
      </c>
      <c r="G111" s="224">
        <v>164.16666666666669</v>
      </c>
      <c r="H111" s="224">
        <v>161.28333333333336</v>
      </c>
      <c r="I111" s="224">
        <v>156.76666666666671</v>
      </c>
      <c r="J111" s="224">
        <v>171.56666666666666</v>
      </c>
      <c r="K111" s="224">
        <v>176.08333333333331</v>
      </c>
      <c r="L111" s="224">
        <v>178.96666666666664</v>
      </c>
      <c r="M111" s="225">
        <v>173.2</v>
      </c>
      <c r="N111" s="225">
        <v>165.8</v>
      </c>
      <c r="O111" s="225">
        <v>180882000</v>
      </c>
      <c r="P111" s="226">
        <v>5.1743288272424349E-3</v>
      </c>
    </row>
    <row r="112" spans="1:16" ht="12.75" customHeight="1">
      <c r="A112" s="218">
        <v>102</v>
      </c>
      <c r="B112" s="230" t="s">
        <v>42</v>
      </c>
      <c r="C112" s="222" t="s">
        <v>153</v>
      </c>
      <c r="D112" s="223">
        <v>45442</v>
      </c>
      <c r="E112" s="222">
        <v>1342.65</v>
      </c>
      <c r="F112" s="222">
        <v>1344.6833333333334</v>
      </c>
      <c r="G112" s="224">
        <v>1329.9666666666667</v>
      </c>
      <c r="H112" s="224">
        <v>1317.2833333333333</v>
      </c>
      <c r="I112" s="224">
        <v>1302.5666666666666</v>
      </c>
      <c r="J112" s="224">
        <v>1357.3666666666668</v>
      </c>
      <c r="K112" s="224">
        <v>1372.0833333333335</v>
      </c>
      <c r="L112" s="224">
        <v>1384.7666666666669</v>
      </c>
      <c r="M112" s="225">
        <v>1359.4</v>
      </c>
      <c r="N112" s="225">
        <v>1332</v>
      </c>
      <c r="O112" s="225">
        <v>1743300</v>
      </c>
      <c r="P112" s="226">
        <v>9.7891566265060244E-3</v>
      </c>
    </row>
    <row r="113" spans="1:16" ht="12.75" customHeight="1">
      <c r="A113" s="218">
        <v>103</v>
      </c>
      <c r="B113" s="230" t="s">
        <v>115</v>
      </c>
      <c r="C113" s="222" t="s">
        <v>154</v>
      </c>
      <c r="D113" s="223">
        <v>45442</v>
      </c>
      <c r="E113" s="222">
        <v>1027.3499999999999</v>
      </c>
      <c r="F113" s="222">
        <v>1035</v>
      </c>
      <c r="G113" s="224">
        <v>1006.55</v>
      </c>
      <c r="H113" s="224">
        <v>985.75</v>
      </c>
      <c r="I113" s="224">
        <v>957.3</v>
      </c>
      <c r="J113" s="224">
        <v>1055.8</v>
      </c>
      <c r="K113" s="224">
        <v>1084.2499999999998</v>
      </c>
      <c r="L113" s="224">
        <v>1105.05</v>
      </c>
      <c r="M113" s="225">
        <v>1063.45</v>
      </c>
      <c r="N113" s="225">
        <v>1014.2</v>
      </c>
      <c r="O113" s="225">
        <v>16434250</v>
      </c>
      <c r="P113" s="226">
        <v>-2.9303839991730838E-2</v>
      </c>
    </row>
    <row r="114" spans="1:16" ht="12.75" customHeight="1">
      <c r="A114" s="218">
        <v>104</v>
      </c>
      <c r="B114" s="230" t="s">
        <v>57</v>
      </c>
      <c r="C114" s="229" t="s">
        <v>155</v>
      </c>
      <c r="D114" s="223">
        <v>45442</v>
      </c>
      <c r="E114" s="222">
        <v>436.9</v>
      </c>
      <c r="F114" s="222">
        <v>437.7</v>
      </c>
      <c r="G114" s="224">
        <v>434.54999999999995</v>
      </c>
      <c r="H114" s="224">
        <v>432.2</v>
      </c>
      <c r="I114" s="224">
        <v>429.04999999999995</v>
      </c>
      <c r="J114" s="224">
        <v>440.04999999999995</v>
      </c>
      <c r="K114" s="224">
        <v>443.19999999999993</v>
      </c>
      <c r="L114" s="224">
        <v>445.54999999999995</v>
      </c>
      <c r="M114" s="225">
        <v>440.85</v>
      </c>
      <c r="N114" s="225">
        <v>435.35</v>
      </c>
      <c r="O114" s="225">
        <v>118459200</v>
      </c>
      <c r="P114" s="226">
        <v>1.1379159608764549E-2</v>
      </c>
    </row>
    <row r="115" spans="1:16" ht="12.75" customHeight="1">
      <c r="A115" s="218">
        <v>105</v>
      </c>
      <c r="B115" s="230" t="s">
        <v>130</v>
      </c>
      <c r="C115" s="222" t="s">
        <v>156</v>
      </c>
      <c r="D115" s="223">
        <v>45442</v>
      </c>
      <c r="E115" s="222">
        <v>939.85</v>
      </c>
      <c r="F115" s="222">
        <v>938.75</v>
      </c>
      <c r="G115" s="224">
        <v>922.6</v>
      </c>
      <c r="H115" s="224">
        <v>905.35</v>
      </c>
      <c r="I115" s="224">
        <v>889.2</v>
      </c>
      <c r="J115" s="224">
        <v>956</v>
      </c>
      <c r="K115" s="224">
        <v>972.15000000000009</v>
      </c>
      <c r="L115" s="224">
        <v>989.4</v>
      </c>
      <c r="M115" s="225">
        <v>954.9</v>
      </c>
      <c r="N115" s="225">
        <v>921.5</v>
      </c>
      <c r="O115" s="225">
        <v>12423750</v>
      </c>
      <c r="P115" s="226">
        <v>-2.4727700912569914E-2</v>
      </c>
    </row>
    <row r="116" spans="1:16" ht="12.75" customHeight="1">
      <c r="A116" s="218">
        <v>106</v>
      </c>
      <c r="B116" s="230" t="s">
        <v>47</v>
      </c>
      <c r="C116" s="222" t="s">
        <v>157</v>
      </c>
      <c r="D116" s="223">
        <v>45442</v>
      </c>
      <c r="E116" s="222">
        <v>4007.9</v>
      </c>
      <c r="F116" s="222">
        <v>4009.5833333333335</v>
      </c>
      <c r="G116" s="224">
        <v>3975.3166666666671</v>
      </c>
      <c r="H116" s="224">
        <v>3942.7333333333336</v>
      </c>
      <c r="I116" s="224">
        <v>3908.4666666666672</v>
      </c>
      <c r="J116" s="224">
        <v>4042.166666666667</v>
      </c>
      <c r="K116" s="224">
        <v>4076.4333333333334</v>
      </c>
      <c r="L116" s="224">
        <v>4109.0166666666664</v>
      </c>
      <c r="M116" s="225">
        <v>4043.85</v>
      </c>
      <c r="N116" s="225">
        <v>3977</v>
      </c>
      <c r="O116" s="225">
        <v>742750</v>
      </c>
      <c r="P116" s="226">
        <v>-5.3565450284566458E-3</v>
      </c>
    </row>
    <row r="117" spans="1:16" ht="12.75" customHeight="1">
      <c r="A117" s="218">
        <v>107</v>
      </c>
      <c r="B117" s="230" t="s">
        <v>130</v>
      </c>
      <c r="C117" s="222" t="s">
        <v>158</v>
      </c>
      <c r="D117" s="223">
        <v>45442</v>
      </c>
      <c r="E117" s="222">
        <v>884.95</v>
      </c>
      <c r="F117" s="222">
        <v>887.44999999999993</v>
      </c>
      <c r="G117" s="224">
        <v>876.89999999999986</v>
      </c>
      <c r="H117" s="224">
        <v>868.84999999999991</v>
      </c>
      <c r="I117" s="224">
        <v>858.29999999999984</v>
      </c>
      <c r="J117" s="224">
        <v>895.49999999999989</v>
      </c>
      <c r="K117" s="224">
        <v>906.04999999999984</v>
      </c>
      <c r="L117" s="224">
        <v>914.09999999999991</v>
      </c>
      <c r="M117" s="225">
        <v>898</v>
      </c>
      <c r="N117" s="225">
        <v>879.4</v>
      </c>
      <c r="O117" s="225">
        <v>18083925</v>
      </c>
      <c r="P117" s="226">
        <v>-1.4746984407178582E-2</v>
      </c>
    </row>
    <row r="118" spans="1:16" ht="12.75" customHeight="1">
      <c r="A118" s="218">
        <v>108</v>
      </c>
      <c r="B118" s="230" t="s">
        <v>57</v>
      </c>
      <c r="C118" s="227" t="s">
        <v>159</v>
      </c>
      <c r="D118" s="223">
        <v>45442</v>
      </c>
      <c r="E118" s="222">
        <v>468.35</v>
      </c>
      <c r="F118" s="222">
        <v>465.13333333333338</v>
      </c>
      <c r="G118" s="224">
        <v>457.86666666666679</v>
      </c>
      <c r="H118" s="224">
        <v>447.38333333333338</v>
      </c>
      <c r="I118" s="224">
        <v>440.11666666666679</v>
      </c>
      <c r="J118" s="224">
        <v>475.61666666666679</v>
      </c>
      <c r="K118" s="224">
        <v>482.88333333333333</v>
      </c>
      <c r="L118" s="224">
        <v>493.36666666666679</v>
      </c>
      <c r="M118" s="225">
        <v>472.4</v>
      </c>
      <c r="N118" s="225">
        <v>454.65</v>
      </c>
      <c r="O118" s="225">
        <v>20253750</v>
      </c>
      <c r="P118" s="226">
        <v>0.15037273695420661</v>
      </c>
    </row>
    <row r="119" spans="1:16" ht="12.75" customHeight="1">
      <c r="A119" s="218">
        <v>109</v>
      </c>
      <c r="B119" s="230" t="s">
        <v>61</v>
      </c>
      <c r="C119" s="222" t="s">
        <v>160</v>
      </c>
      <c r="D119" s="223">
        <v>45442</v>
      </c>
      <c r="E119" s="222">
        <v>1632.95</v>
      </c>
      <c r="F119" s="222">
        <v>1626.3</v>
      </c>
      <c r="G119" s="224">
        <v>1607.6499999999999</v>
      </c>
      <c r="H119" s="224">
        <v>1582.35</v>
      </c>
      <c r="I119" s="224">
        <v>1563.6999999999998</v>
      </c>
      <c r="J119" s="224">
        <v>1651.6</v>
      </c>
      <c r="K119" s="224">
        <v>1670.25</v>
      </c>
      <c r="L119" s="224">
        <v>1695.55</v>
      </c>
      <c r="M119" s="225">
        <v>1644.95</v>
      </c>
      <c r="N119" s="225">
        <v>1601</v>
      </c>
      <c r="O119" s="225">
        <v>62261600</v>
      </c>
      <c r="P119" s="226">
        <v>-4.907536945511861E-2</v>
      </c>
    </row>
    <row r="120" spans="1:16" ht="12.75" customHeight="1">
      <c r="A120" s="218">
        <v>110</v>
      </c>
      <c r="B120" s="230" t="s">
        <v>66</v>
      </c>
      <c r="C120" s="222" t="s">
        <v>907</v>
      </c>
      <c r="D120" s="223">
        <v>45442</v>
      </c>
      <c r="E120" s="222">
        <v>163.65</v>
      </c>
      <c r="F120" s="222">
        <v>165.41666666666666</v>
      </c>
      <c r="G120" s="224">
        <v>161.23333333333332</v>
      </c>
      <c r="H120" s="224">
        <v>158.81666666666666</v>
      </c>
      <c r="I120" s="224">
        <v>154.63333333333333</v>
      </c>
      <c r="J120" s="224">
        <v>167.83333333333331</v>
      </c>
      <c r="K120" s="224">
        <v>172.01666666666665</v>
      </c>
      <c r="L120" s="224">
        <v>174.43333333333331</v>
      </c>
      <c r="M120" s="225">
        <v>169.6</v>
      </c>
      <c r="N120" s="225">
        <v>163</v>
      </c>
      <c r="O120" s="225">
        <v>46529736</v>
      </c>
      <c r="P120" s="226">
        <v>-3.3728687916975537E-2</v>
      </c>
    </row>
    <row r="121" spans="1:16" ht="12.75" customHeight="1">
      <c r="A121" s="218">
        <v>111</v>
      </c>
      <c r="B121" s="230" t="s">
        <v>42</v>
      </c>
      <c r="C121" s="222" t="s">
        <v>161</v>
      </c>
      <c r="D121" s="223">
        <v>45442</v>
      </c>
      <c r="E121" s="222">
        <v>2355.8000000000002</v>
      </c>
      <c r="F121" s="222">
        <v>2345.7000000000003</v>
      </c>
      <c r="G121" s="224">
        <v>2323.4000000000005</v>
      </c>
      <c r="H121" s="224">
        <v>2291.0000000000005</v>
      </c>
      <c r="I121" s="224">
        <v>2268.7000000000007</v>
      </c>
      <c r="J121" s="224">
        <v>2378.1000000000004</v>
      </c>
      <c r="K121" s="224">
        <v>2400.4000000000005</v>
      </c>
      <c r="L121" s="224">
        <v>2432.8000000000002</v>
      </c>
      <c r="M121" s="225">
        <v>2368</v>
      </c>
      <c r="N121" s="225">
        <v>2313.3000000000002</v>
      </c>
      <c r="O121" s="225">
        <v>1366500</v>
      </c>
      <c r="P121" s="226">
        <v>1.9928347514554412E-2</v>
      </c>
    </row>
    <row r="122" spans="1:16" ht="12.75" customHeight="1">
      <c r="A122" s="218">
        <v>112</v>
      </c>
      <c r="B122" s="230" t="s">
        <v>42</v>
      </c>
      <c r="C122" s="222" t="s">
        <v>162</v>
      </c>
      <c r="D122" s="223">
        <v>45442</v>
      </c>
      <c r="E122" s="222">
        <v>442.15</v>
      </c>
      <c r="F122" s="222">
        <v>444.3</v>
      </c>
      <c r="G122" s="224">
        <v>436.85</v>
      </c>
      <c r="H122" s="224">
        <v>431.55</v>
      </c>
      <c r="I122" s="224">
        <v>424.1</v>
      </c>
      <c r="J122" s="224">
        <v>449.6</v>
      </c>
      <c r="K122" s="224">
        <v>457.04999999999995</v>
      </c>
      <c r="L122" s="224">
        <v>462.35</v>
      </c>
      <c r="M122" s="225">
        <v>451.75</v>
      </c>
      <c r="N122" s="225">
        <v>439</v>
      </c>
      <c r="O122" s="225">
        <v>14558800</v>
      </c>
      <c r="P122" s="226">
        <v>-8.3371931449745251E-3</v>
      </c>
    </row>
    <row r="123" spans="1:16" ht="12.75" customHeight="1">
      <c r="A123" s="218">
        <v>113</v>
      </c>
      <c r="B123" s="230" t="s">
        <v>66</v>
      </c>
      <c r="C123" s="222" t="s">
        <v>163</v>
      </c>
      <c r="D123" s="223">
        <v>45442</v>
      </c>
      <c r="E123" s="222">
        <v>637.15</v>
      </c>
      <c r="F123" s="222">
        <v>642.86666666666667</v>
      </c>
      <c r="G123" s="224">
        <v>625.33333333333337</v>
      </c>
      <c r="H123" s="224">
        <v>613.51666666666665</v>
      </c>
      <c r="I123" s="224">
        <v>595.98333333333335</v>
      </c>
      <c r="J123" s="224">
        <v>654.68333333333339</v>
      </c>
      <c r="K123" s="224">
        <v>672.2166666666667</v>
      </c>
      <c r="L123" s="224">
        <v>684.03333333333342</v>
      </c>
      <c r="M123" s="225">
        <v>660.4</v>
      </c>
      <c r="N123" s="225">
        <v>631.04999999999995</v>
      </c>
      <c r="O123" s="225">
        <v>33551000</v>
      </c>
      <c r="P123" s="226">
        <v>-1.2770339855818744E-2</v>
      </c>
    </row>
    <row r="124" spans="1:16" ht="12.75" customHeight="1">
      <c r="A124" s="218">
        <v>114</v>
      </c>
      <c r="B124" s="230" t="s">
        <v>40</v>
      </c>
      <c r="C124" s="227" t="s">
        <v>164</v>
      </c>
      <c r="D124" s="223">
        <v>45442</v>
      </c>
      <c r="E124" s="222">
        <v>3488.5</v>
      </c>
      <c r="F124" s="222">
        <v>3495.5166666666664</v>
      </c>
      <c r="G124" s="224">
        <v>3451.083333333333</v>
      </c>
      <c r="H124" s="224">
        <v>3413.6666666666665</v>
      </c>
      <c r="I124" s="224">
        <v>3369.2333333333331</v>
      </c>
      <c r="J124" s="224">
        <v>3532.9333333333329</v>
      </c>
      <c r="K124" s="224">
        <v>3577.3666666666663</v>
      </c>
      <c r="L124" s="224">
        <v>3614.7833333333328</v>
      </c>
      <c r="M124" s="225">
        <v>3539.95</v>
      </c>
      <c r="N124" s="225">
        <v>3458.1</v>
      </c>
      <c r="O124" s="225">
        <v>16962450</v>
      </c>
      <c r="P124" s="226">
        <v>0.1085807836717088</v>
      </c>
    </row>
    <row r="125" spans="1:16" ht="12.75" customHeight="1">
      <c r="A125" s="218">
        <v>115</v>
      </c>
      <c r="B125" s="230" t="s">
        <v>85</v>
      </c>
      <c r="C125" s="222" t="s">
        <v>165</v>
      </c>
      <c r="D125" s="223">
        <v>45442</v>
      </c>
      <c r="E125" s="222">
        <v>4724.8999999999996</v>
      </c>
      <c r="F125" s="222">
        <v>4727.5333333333328</v>
      </c>
      <c r="G125" s="224">
        <v>4687.0666666666657</v>
      </c>
      <c r="H125" s="224">
        <v>4649.2333333333327</v>
      </c>
      <c r="I125" s="224">
        <v>4608.7666666666655</v>
      </c>
      <c r="J125" s="224">
        <v>4765.3666666666659</v>
      </c>
      <c r="K125" s="224">
        <v>4805.833333333333</v>
      </c>
      <c r="L125" s="224">
        <v>4843.6666666666661</v>
      </c>
      <c r="M125" s="225">
        <v>4768</v>
      </c>
      <c r="N125" s="225">
        <v>4689.7</v>
      </c>
      <c r="O125" s="225">
        <v>3640800</v>
      </c>
      <c r="P125" s="226">
        <v>-8.091540662035145E-3</v>
      </c>
    </row>
    <row r="126" spans="1:16" ht="12.75" customHeight="1">
      <c r="A126" s="218">
        <v>116</v>
      </c>
      <c r="B126" s="230" t="s">
        <v>85</v>
      </c>
      <c r="C126" s="222" t="s">
        <v>166</v>
      </c>
      <c r="D126" s="223">
        <v>45442</v>
      </c>
      <c r="E126" s="222">
        <v>4508.55</v>
      </c>
      <c r="F126" s="222">
        <v>4532.8499999999995</v>
      </c>
      <c r="G126" s="224">
        <v>4465.6999999999989</v>
      </c>
      <c r="H126" s="224">
        <v>4422.8499999999995</v>
      </c>
      <c r="I126" s="224">
        <v>4355.6999999999989</v>
      </c>
      <c r="J126" s="224">
        <v>4575.6999999999989</v>
      </c>
      <c r="K126" s="224">
        <v>4642.8499999999985</v>
      </c>
      <c r="L126" s="224">
        <v>4685.6999999999989</v>
      </c>
      <c r="M126" s="225">
        <v>4600</v>
      </c>
      <c r="N126" s="225">
        <v>4490</v>
      </c>
      <c r="O126" s="225">
        <v>1601900</v>
      </c>
      <c r="P126" s="226">
        <v>2.5478522501760449E-2</v>
      </c>
    </row>
    <row r="127" spans="1:16" ht="12.75" customHeight="1">
      <c r="A127" s="218">
        <v>117</v>
      </c>
      <c r="B127" s="230" t="s">
        <v>42</v>
      </c>
      <c r="C127" s="222" t="s">
        <v>167</v>
      </c>
      <c r="D127" s="223">
        <v>45442</v>
      </c>
      <c r="E127" s="222">
        <v>1685.4</v>
      </c>
      <c r="F127" s="222">
        <v>1671.2166666666665</v>
      </c>
      <c r="G127" s="224">
        <v>1647.5333333333328</v>
      </c>
      <c r="H127" s="224">
        <v>1609.6666666666663</v>
      </c>
      <c r="I127" s="224">
        <v>1585.9833333333327</v>
      </c>
      <c r="J127" s="224">
        <v>1709.083333333333</v>
      </c>
      <c r="K127" s="224">
        <v>1732.7666666666669</v>
      </c>
      <c r="L127" s="224">
        <v>1770.6333333333332</v>
      </c>
      <c r="M127" s="225">
        <v>1694.9</v>
      </c>
      <c r="N127" s="225">
        <v>1633.35</v>
      </c>
      <c r="O127" s="225">
        <v>6459575</v>
      </c>
      <c r="P127" s="226">
        <v>7.9244479159270048E-2</v>
      </c>
    </row>
    <row r="128" spans="1:16" ht="12.75" customHeight="1">
      <c r="A128" s="218">
        <v>118</v>
      </c>
      <c r="B128" s="230" t="s">
        <v>54</v>
      </c>
      <c r="C128" s="222" t="s">
        <v>168</v>
      </c>
      <c r="D128" s="223">
        <v>45442</v>
      </c>
      <c r="E128" s="222">
        <v>2235.4499999999998</v>
      </c>
      <c r="F128" s="222">
        <v>2230.2166666666667</v>
      </c>
      <c r="G128" s="224">
        <v>2210.5333333333333</v>
      </c>
      <c r="H128" s="224">
        <v>2185.6166666666668</v>
      </c>
      <c r="I128" s="224">
        <v>2165.9333333333334</v>
      </c>
      <c r="J128" s="224">
        <v>2255.1333333333332</v>
      </c>
      <c r="K128" s="224">
        <v>2274.8166666666666</v>
      </c>
      <c r="L128" s="224">
        <v>2299.7333333333331</v>
      </c>
      <c r="M128" s="225">
        <v>2249.9</v>
      </c>
      <c r="N128" s="225">
        <v>2205.3000000000002</v>
      </c>
      <c r="O128" s="225">
        <v>12410650</v>
      </c>
      <c r="P128" s="226">
        <v>2.720162224797219E-2</v>
      </c>
    </row>
    <row r="129" spans="1:16" ht="12.75" customHeight="1">
      <c r="A129" s="218">
        <v>119</v>
      </c>
      <c r="B129" s="230" t="s">
        <v>66</v>
      </c>
      <c r="C129" s="222" t="s">
        <v>169</v>
      </c>
      <c r="D129" s="223">
        <v>45442</v>
      </c>
      <c r="E129" s="222">
        <v>259.3</v>
      </c>
      <c r="F129" s="222">
        <v>263.16666666666669</v>
      </c>
      <c r="G129" s="224">
        <v>252.13333333333338</v>
      </c>
      <c r="H129" s="224">
        <v>244.9666666666667</v>
      </c>
      <c r="I129" s="224">
        <v>233.93333333333339</v>
      </c>
      <c r="J129" s="224">
        <v>270.33333333333337</v>
      </c>
      <c r="K129" s="224">
        <v>281.36666666666667</v>
      </c>
      <c r="L129" s="224">
        <v>288.53333333333336</v>
      </c>
      <c r="M129" s="225">
        <v>274.2</v>
      </c>
      <c r="N129" s="225">
        <v>256</v>
      </c>
      <c r="O129" s="225">
        <v>36056000</v>
      </c>
      <c r="P129" s="226">
        <v>3.9557144504670738E-2</v>
      </c>
    </row>
    <row r="130" spans="1:16" ht="12.75" customHeight="1">
      <c r="A130" s="218">
        <v>120</v>
      </c>
      <c r="B130" s="230" t="s">
        <v>66</v>
      </c>
      <c r="C130" s="222" t="s">
        <v>170</v>
      </c>
      <c r="D130" s="223">
        <v>45442</v>
      </c>
      <c r="E130" s="222">
        <v>192.55</v>
      </c>
      <c r="F130" s="222">
        <v>194.4</v>
      </c>
      <c r="G130" s="224">
        <v>190.05</v>
      </c>
      <c r="H130" s="224">
        <v>187.55</v>
      </c>
      <c r="I130" s="224">
        <v>183.20000000000002</v>
      </c>
      <c r="J130" s="224">
        <v>196.9</v>
      </c>
      <c r="K130" s="224">
        <v>201.24999999999997</v>
      </c>
      <c r="L130" s="224">
        <v>203.75</v>
      </c>
      <c r="M130" s="225">
        <v>198.75</v>
      </c>
      <c r="N130" s="225">
        <v>191.9</v>
      </c>
      <c r="O130" s="225">
        <v>55920000</v>
      </c>
      <c r="P130" s="226">
        <v>-6.8730353242048058E-3</v>
      </c>
    </row>
    <row r="131" spans="1:16" ht="12.75" customHeight="1">
      <c r="A131" s="218">
        <v>121</v>
      </c>
      <c r="B131" s="230" t="s">
        <v>57</v>
      </c>
      <c r="C131" s="222" t="s">
        <v>171</v>
      </c>
      <c r="D131" s="223">
        <v>45442</v>
      </c>
      <c r="E131" s="222">
        <v>532.54999999999995</v>
      </c>
      <c r="F131" s="222">
        <v>529.74999999999989</v>
      </c>
      <c r="G131" s="224">
        <v>523.5999999999998</v>
      </c>
      <c r="H131" s="224">
        <v>514.64999999999986</v>
      </c>
      <c r="I131" s="224">
        <v>508.49999999999977</v>
      </c>
      <c r="J131" s="224">
        <v>538.69999999999982</v>
      </c>
      <c r="K131" s="224">
        <v>544.84999999999991</v>
      </c>
      <c r="L131" s="224">
        <v>553.79999999999984</v>
      </c>
      <c r="M131" s="225">
        <v>535.9</v>
      </c>
      <c r="N131" s="225">
        <v>520.79999999999995</v>
      </c>
      <c r="O131" s="225">
        <v>14142000</v>
      </c>
      <c r="P131" s="226">
        <v>5.203002388263391E-3</v>
      </c>
    </row>
    <row r="132" spans="1:16" ht="12.75" customHeight="1">
      <c r="A132" s="218">
        <v>122</v>
      </c>
      <c r="B132" s="230" t="s">
        <v>54</v>
      </c>
      <c r="C132" s="222" t="s">
        <v>172</v>
      </c>
      <c r="D132" s="223">
        <v>45442</v>
      </c>
      <c r="E132" s="222">
        <v>12531.1</v>
      </c>
      <c r="F132" s="222">
        <v>12571.550000000001</v>
      </c>
      <c r="G132" s="224">
        <v>12421.500000000002</v>
      </c>
      <c r="H132" s="224">
        <v>12311.900000000001</v>
      </c>
      <c r="I132" s="224">
        <v>12161.850000000002</v>
      </c>
      <c r="J132" s="224">
        <v>12681.150000000001</v>
      </c>
      <c r="K132" s="224">
        <v>12831.2</v>
      </c>
      <c r="L132" s="224">
        <v>12940.800000000001</v>
      </c>
      <c r="M132" s="225">
        <v>12721.6</v>
      </c>
      <c r="N132" s="225">
        <v>12461.95</v>
      </c>
      <c r="O132" s="225">
        <v>2592950</v>
      </c>
      <c r="P132" s="226">
        <v>1.6484378062644557E-2</v>
      </c>
    </row>
    <row r="133" spans="1:16" ht="12.75" customHeight="1">
      <c r="A133" s="218">
        <v>123</v>
      </c>
      <c r="B133" s="230" t="s">
        <v>57</v>
      </c>
      <c r="C133" s="222" t="s">
        <v>173</v>
      </c>
      <c r="D133" s="223">
        <v>45442</v>
      </c>
      <c r="E133" s="222">
        <v>1237.45</v>
      </c>
      <c r="F133" s="222">
        <v>1231.25</v>
      </c>
      <c r="G133" s="224">
        <v>1211.5</v>
      </c>
      <c r="H133" s="224">
        <v>1185.55</v>
      </c>
      <c r="I133" s="224">
        <v>1165.8</v>
      </c>
      <c r="J133" s="224">
        <v>1257.2</v>
      </c>
      <c r="K133" s="224">
        <v>1276.95</v>
      </c>
      <c r="L133" s="224">
        <v>1302.9000000000001</v>
      </c>
      <c r="M133" s="225">
        <v>1251</v>
      </c>
      <c r="N133" s="225">
        <v>1205.3</v>
      </c>
      <c r="O133" s="225">
        <v>11721500</v>
      </c>
      <c r="P133" s="226">
        <v>5.4537439385351723E-2</v>
      </c>
    </row>
    <row r="134" spans="1:16" ht="12.75" customHeight="1">
      <c r="A134" s="218">
        <v>124</v>
      </c>
      <c r="B134" s="230" t="s">
        <v>85</v>
      </c>
      <c r="C134" s="222" t="s">
        <v>174</v>
      </c>
      <c r="D134" s="223">
        <v>45442</v>
      </c>
      <c r="E134" s="222">
        <v>4077.8</v>
      </c>
      <c r="F134" s="222">
        <v>4065.4166666666665</v>
      </c>
      <c r="G134" s="224">
        <v>3991.083333333333</v>
      </c>
      <c r="H134" s="224">
        <v>3904.3666666666663</v>
      </c>
      <c r="I134" s="224">
        <v>3830.0333333333328</v>
      </c>
      <c r="J134" s="224">
        <v>4152.1333333333332</v>
      </c>
      <c r="K134" s="224">
        <v>4226.4666666666662</v>
      </c>
      <c r="L134" s="224">
        <v>4313.1833333333334</v>
      </c>
      <c r="M134" s="225">
        <v>4139.75</v>
      </c>
      <c r="N134" s="225">
        <v>3978.7</v>
      </c>
      <c r="O134" s="225">
        <v>2444000</v>
      </c>
      <c r="P134" s="226">
        <v>2.594240617916212E-2</v>
      </c>
    </row>
    <row r="135" spans="1:16" ht="12.75" customHeight="1">
      <c r="A135" s="218">
        <v>125</v>
      </c>
      <c r="B135" s="230" t="s">
        <v>42</v>
      </c>
      <c r="C135" s="222" t="s">
        <v>175</v>
      </c>
      <c r="D135" s="223">
        <v>45442</v>
      </c>
      <c r="E135" s="222">
        <v>1807.9</v>
      </c>
      <c r="F135" s="222">
        <v>1812.7166666666665</v>
      </c>
      <c r="G135" s="224">
        <v>1783.7833333333328</v>
      </c>
      <c r="H135" s="224">
        <v>1759.6666666666663</v>
      </c>
      <c r="I135" s="224">
        <v>1730.7333333333327</v>
      </c>
      <c r="J135" s="224">
        <v>1836.833333333333</v>
      </c>
      <c r="K135" s="224">
        <v>1865.7666666666669</v>
      </c>
      <c r="L135" s="224">
        <v>1889.8833333333332</v>
      </c>
      <c r="M135" s="225">
        <v>1841.65</v>
      </c>
      <c r="N135" s="225">
        <v>1788.6</v>
      </c>
      <c r="O135" s="225">
        <v>1276400</v>
      </c>
      <c r="P135" s="226">
        <v>2.6045016077170417E-2</v>
      </c>
    </row>
    <row r="136" spans="1:16" ht="12.75" customHeight="1">
      <c r="A136" s="218">
        <v>126</v>
      </c>
      <c r="B136" s="230" t="s">
        <v>66</v>
      </c>
      <c r="C136" s="229" t="s">
        <v>176</v>
      </c>
      <c r="D136" s="223">
        <v>45442</v>
      </c>
      <c r="E136" s="222">
        <v>993.3</v>
      </c>
      <c r="F136" s="222">
        <v>998.2833333333333</v>
      </c>
      <c r="G136" s="224">
        <v>981.26666666666665</v>
      </c>
      <c r="H136" s="224">
        <v>969.23333333333335</v>
      </c>
      <c r="I136" s="224">
        <v>952.2166666666667</v>
      </c>
      <c r="J136" s="224">
        <v>1010.3166666666666</v>
      </c>
      <c r="K136" s="224">
        <v>1027.3333333333333</v>
      </c>
      <c r="L136" s="224">
        <v>1039.3666666666666</v>
      </c>
      <c r="M136" s="225">
        <v>1015.3</v>
      </c>
      <c r="N136" s="225">
        <v>986.25</v>
      </c>
      <c r="O136" s="225">
        <v>6952800</v>
      </c>
      <c r="P136" s="226">
        <v>-7.1967100753941053E-3</v>
      </c>
    </row>
    <row r="137" spans="1:16" ht="12.75" customHeight="1">
      <c r="A137" s="218">
        <v>127</v>
      </c>
      <c r="B137" s="230" t="s">
        <v>82</v>
      </c>
      <c r="C137" s="229" t="s">
        <v>177</v>
      </c>
      <c r="D137" s="223">
        <v>45442</v>
      </c>
      <c r="E137" s="222">
        <v>1419.25</v>
      </c>
      <c r="F137" s="222">
        <v>1427.6666666666667</v>
      </c>
      <c r="G137" s="224">
        <v>1400.1833333333334</v>
      </c>
      <c r="H137" s="224">
        <v>1381.1166666666666</v>
      </c>
      <c r="I137" s="224">
        <v>1353.6333333333332</v>
      </c>
      <c r="J137" s="224">
        <v>1446.7333333333336</v>
      </c>
      <c r="K137" s="224">
        <v>1474.2166666666667</v>
      </c>
      <c r="L137" s="224">
        <v>1493.2833333333338</v>
      </c>
      <c r="M137" s="225">
        <v>1455.15</v>
      </c>
      <c r="N137" s="225">
        <v>1408.6</v>
      </c>
      <c r="O137" s="225">
        <v>2305200</v>
      </c>
      <c r="P137" s="226">
        <v>-3.0124537192864356E-2</v>
      </c>
    </row>
    <row r="138" spans="1:16" ht="12.75" customHeight="1">
      <c r="A138" s="218">
        <v>128</v>
      </c>
      <c r="B138" s="230" t="s">
        <v>54</v>
      </c>
      <c r="C138" s="222" t="s">
        <v>178</v>
      </c>
      <c r="D138" s="223">
        <v>45442</v>
      </c>
      <c r="E138" s="222">
        <v>128.4</v>
      </c>
      <c r="F138" s="222">
        <v>129.6</v>
      </c>
      <c r="G138" s="224">
        <v>126.29999999999998</v>
      </c>
      <c r="H138" s="224">
        <v>124.19999999999999</v>
      </c>
      <c r="I138" s="224">
        <v>120.89999999999998</v>
      </c>
      <c r="J138" s="224">
        <v>131.69999999999999</v>
      </c>
      <c r="K138" s="224">
        <v>135</v>
      </c>
      <c r="L138" s="224">
        <v>137.1</v>
      </c>
      <c r="M138" s="225">
        <v>132.9</v>
      </c>
      <c r="N138" s="225">
        <v>127.5</v>
      </c>
      <c r="O138" s="225">
        <v>144428200</v>
      </c>
      <c r="P138" s="226">
        <v>-1.9804365633884258E-2</v>
      </c>
    </row>
    <row r="139" spans="1:16" ht="12.75" customHeight="1">
      <c r="A139" s="218">
        <v>129</v>
      </c>
      <c r="B139" s="230" t="s">
        <v>85</v>
      </c>
      <c r="C139" s="222" t="s">
        <v>179</v>
      </c>
      <c r="D139" s="223">
        <v>45442</v>
      </c>
      <c r="E139" s="222">
        <v>2315.75</v>
      </c>
      <c r="F139" s="222">
        <v>2320.9166666666665</v>
      </c>
      <c r="G139" s="224">
        <v>2285.333333333333</v>
      </c>
      <c r="H139" s="224">
        <v>2254.9166666666665</v>
      </c>
      <c r="I139" s="224">
        <v>2219.333333333333</v>
      </c>
      <c r="J139" s="224">
        <v>2351.333333333333</v>
      </c>
      <c r="K139" s="224">
        <v>2386.9166666666661</v>
      </c>
      <c r="L139" s="224">
        <v>2417.333333333333</v>
      </c>
      <c r="M139" s="225">
        <v>2356.5</v>
      </c>
      <c r="N139" s="225">
        <v>2290.5</v>
      </c>
      <c r="O139" s="225">
        <v>3142425</v>
      </c>
      <c r="P139" s="226">
        <v>2.2093023255813953E-2</v>
      </c>
    </row>
    <row r="140" spans="1:16" ht="12.75" customHeight="1">
      <c r="A140" s="218">
        <v>130</v>
      </c>
      <c r="B140" s="230" t="s">
        <v>54</v>
      </c>
      <c r="C140" s="227" t="s">
        <v>180</v>
      </c>
      <c r="D140" s="223">
        <v>45442</v>
      </c>
      <c r="E140" s="222">
        <v>126077.8</v>
      </c>
      <c r="F140" s="222">
        <v>126273.61666666665</v>
      </c>
      <c r="G140" s="224">
        <v>124157.48333333331</v>
      </c>
      <c r="H140" s="224">
        <v>122237.16666666666</v>
      </c>
      <c r="I140" s="224">
        <v>120121.03333333331</v>
      </c>
      <c r="J140" s="224">
        <v>128193.93333333331</v>
      </c>
      <c r="K140" s="224">
        <v>130310.06666666664</v>
      </c>
      <c r="L140" s="224">
        <v>132230.3833333333</v>
      </c>
      <c r="M140" s="225">
        <v>128389.75</v>
      </c>
      <c r="N140" s="225">
        <v>124353.3</v>
      </c>
      <c r="O140" s="225">
        <v>68000</v>
      </c>
      <c r="P140" s="226">
        <v>6.25E-2</v>
      </c>
    </row>
    <row r="141" spans="1:16" ht="12.75" customHeight="1">
      <c r="A141" s="218">
        <v>131</v>
      </c>
      <c r="B141" s="230" t="s">
        <v>66</v>
      </c>
      <c r="C141" s="222" t="s">
        <v>181</v>
      </c>
      <c r="D141" s="223">
        <v>45442</v>
      </c>
      <c r="E141" s="222">
        <v>1662.5</v>
      </c>
      <c r="F141" s="222">
        <v>1673.8</v>
      </c>
      <c r="G141" s="224">
        <v>1644.75</v>
      </c>
      <c r="H141" s="224">
        <v>1627</v>
      </c>
      <c r="I141" s="224">
        <v>1597.95</v>
      </c>
      <c r="J141" s="224">
        <v>1691.55</v>
      </c>
      <c r="K141" s="224">
        <v>1720.5999999999997</v>
      </c>
      <c r="L141" s="224">
        <v>1738.35</v>
      </c>
      <c r="M141" s="225">
        <v>1702.85</v>
      </c>
      <c r="N141" s="225">
        <v>1656.05</v>
      </c>
      <c r="O141" s="225">
        <v>5270100</v>
      </c>
      <c r="P141" s="226">
        <v>-1.5311889836604666E-2</v>
      </c>
    </row>
    <row r="142" spans="1:16" ht="12.75" customHeight="1">
      <c r="A142" s="218">
        <v>132</v>
      </c>
      <c r="B142" s="230" t="s">
        <v>130</v>
      </c>
      <c r="C142" s="222" t="s">
        <v>182</v>
      </c>
      <c r="D142" s="223">
        <v>45442</v>
      </c>
      <c r="E142" s="222">
        <v>184.5</v>
      </c>
      <c r="F142" s="222">
        <v>183.91666666666666</v>
      </c>
      <c r="G142" s="224">
        <v>179.68333333333331</v>
      </c>
      <c r="H142" s="224">
        <v>174.86666666666665</v>
      </c>
      <c r="I142" s="224">
        <v>170.6333333333333</v>
      </c>
      <c r="J142" s="224">
        <v>188.73333333333332</v>
      </c>
      <c r="K142" s="224">
        <v>192.96666666666667</v>
      </c>
      <c r="L142" s="224">
        <v>197.78333333333333</v>
      </c>
      <c r="M142" s="225">
        <v>188.15</v>
      </c>
      <c r="N142" s="225">
        <v>179.1</v>
      </c>
      <c r="O142" s="225">
        <v>92812500</v>
      </c>
      <c r="P142" s="226">
        <v>9.6271518316064283E-3</v>
      </c>
    </row>
    <row r="143" spans="1:16" ht="12.75" customHeight="1">
      <c r="A143" s="218">
        <v>133</v>
      </c>
      <c r="B143" s="230" t="s">
        <v>85</v>
      </c>
      <c r="C143" s="222" t="s">
        <v>183</v>
      </c>
      <c r="D143" s="223">
        <v>45442</v>
      </c>
      <c r="E143" s="222">
        <v>6020.9</v>
      </c>
      <c r="F143" s="222">
        <v>6040.8666666666659</v>
      </c>
      <c r="G143" s="224">
        <v>5981.7333333333318</v>
      </c>
      <c r="H143" s="224">
        <v>5942.5666666666657</v>
      </c>
      <c r="I143" s="224">
        <v>5883.4333333333316</v>
      </c>
      <c r="J143" s="224">
        <v>6080.0333333333319</v>
      </c>
      <c r="K143" s="224">
        <v>6139.1666666666652</v>
      </c>
      <c r="L143" s="224">
        <v>6178.3333333333321</v>
      </c>
      <c r="M143" s="225">
        <v>6100</v>
      </c>
      <c r="N143" s="225">
        <v>6001.7</v>
      </c>
      <c r="O143" s="225">
        <v>1430700</v>
      </c>
      <c r="P143" s="226">
        <v>-9.2448322426508783E-3</v>
      </c>
    </row>
    <row r="144" spans="1:16" ht="12.75" customHeight="1">
      <c r="A144" s="218">
        <v>134</v>
      </c>
      <c r="B144" s="230" t="s">
        <v>892</v>
      </c>
      <c r="C144" s="222" t="s">
        <v>184</v>
      </c>
      <c r="D144" s="223">
        <v>45442</v>
      </c>
      <c r="E144" s="222">
        <v>3466.35</v>
      </c>
      <c r="F144" s="222">
        <v>3482.5333333333333</v>
      </c>
      <c r="G144" s="224">
        <v>3440.0666666666666</v>
      </c>
      <c r="H144" s="224">
        <v>3413.7833333333333</v>
      </c>
      <c r="I144" s="224">
        <v>3371.3166666666666</v>
      </c>
      <c r="J144" s="224">
        <v>3508.8166666666666</v>
      </c>
      <c r="K144" s="224">
        <v>3551.2833333333328</v>
      </c>
      <c r="L144" s="224">
        <v>3577.5666666666666</v>
      </c>
      <c r="M144" s="225">
        <v>3525</v>
      </c>
      <c r="N144" s="225">
        <v>3456.25</v>
      </c>
      <c r="O144" s="225">
        <v>2817450</v>
      </c>
      <c r="P144" s="226">
        <v>3.7343176148967698E-2</v>
      </c>
    </row>
    <row r="145" spans="1:16" ht="12.75" customHeight="1">
      <c r="A145" s="218">
        <v>135</v>
      </c>
      <c r="B145" s="230" t="s">
        <v>57</v>
      </c>
      <c r="C145" s="222" t="s">
        <v>185</v>
      </c>
      <c r="D145" s="223">
        <v>45442</v>
      </c>
      <c r="E145" s="222">
        <v>2476.1</v>
      </c>
      <c r="F145" s="222">
        <v>2479.4833333333336</v>
      </c>
      <c r="G145" s="224">
        <v>2461.9666666666672</v>
      </c>
      <c r="H145" s="224">
        <v>2447.8333333333335</v>
      </c>
      <c r="I145" s="224">
        <v>2430.3166666666671</v>
      </c>
      <c r="J145" s="224">
        <v>2493.6166666666672</v>
      </c>
      <c r="K145" s="224">
        <v>2511.1333333333337</v>
      </c>
      <c r="L145" s="224">
        <v>2525.2666666666673</v>
      </c>
      <c r="M145" s="225">
        <v>2497</v>
      </c>
      <c r="N145" s="225">
        <v>2465.35</v>
      </c>
      <c r="O145" s="225">
        <v>5541400</v>
      </c>
      <c r="P145" s="226">
        <v>8.2972451690381741E-3</v>
      </c>
    </row>
    <row r="146" spans="1:16" ht="12.75" customHeight="1">
      <c r="A146" s="218">
        <v>136</v>
      </c>
      <c r="B146" s="230" t="s">
        <v>130</v>
      </c>
      <c r="C146" s="222" t="s">
        <v>186</v>
      </c>
      <c r="D146" s="223">
        <v>45442</v>
      </c>
      <c r="E146" s="222">
        <v>271.35000000000002</v>
      </c>
      <c r="F146" s="222">
        <v>268.40000000000003</v>
      </c>
      <c r="G146" s="224">
        <v>261.90000000000009</v>
      </c>
      <c r="H146" s="224">
        <v>252.45000000000005</v>
      </c>
      <c r="I146" s="224">
        <v>245.9500000000001</v>
      </c>
      <c r="J146" s="224">
        <v>277.85000000000008</v>
      </c>
      <c r="K146" s="224">
        <v>284.34999999999997</v>
      </c>
      <c r="L146" s="224">
        <v>293.80000000000007</v>
      </c>
      <c r="M146" s="225">
        <v>274.89999999999998</v>
      </c>
      <c r="N146" s="225">
        <v>258.95</v>
      </c>
      <c r="O146" s="225">
        <v>73926000</v>
      </c>
      <c r="P146" s="226">
        <v>-2.3537803138373753E-2</v>
      </c>
    </row>
    <row r="147" spans="1:16" ht="12.75" customHeight="1">
      <c r="A147" s="218">
        <v>137</v>
      </c>
      <c r="B147" s="230" t="s">
        <v>187</v>
      </c>
      <c r="C147" s="222" t="s">
        <v>188</v>
      </c>
      <c r="D147" s="223">
        <v>45442</v>
      </c>
      <c r="E147" s="222">
        <v>358.35</v>
      </c>
      <c r="F147" s="222">
        <v>361.59999999999997</v>
      </c>
      <c r="G147" s="224">
        <v>352.74999999999994</v>
      </c>
      <c r="H147" s="224">
        <v>347.15</v>
      </c>
      <c r="I147" s="224">
        <v>338.29999999999995</v>
      </c>
      <c r="J147" s="224">
        <v>367.19999999999993</v>
      </c>
      <c r="K147" s="224">
        <v>376.04999999999995</v>
      </c>
      <c r="L147" s="224">
        <v>381.64999999999992</v>
      </c>
      <c r="M147" s="225">
        <v>370.45</v>
      </c>
      <c r="N147" s="225">
        <v>356</v>
      </c>
      <c r="O147" s="225">
        <v>98757000</v>
      </c>
      <c r="P147" s="226">
        <v>-5.7410376818233883E-2</v>
      </c>
    </row>
    <row r="148" spans="1:16" ht="12.75" customHeight="1">
      <c r="A148" s="218">
        <v>138</v>
      </c>
      <c r="B148" s="230" t="s">
        <v>106</v>
      </c>
      <c r="C148" s="222" t="s">
        <v>189</v>
      </c>
      <c r="D148" s="223">
        <v>45442</v>
      </c>
      <c r="E148" s="222">
        <v>1510.25</v>
      </c>
      <c r="F148" s="222">
        <v>1506.0166666666667</v>
      </c>
      <c r="G148" s="224">
        <v>1486.0333333333333</v>
      </c>
      <c r="H148" s="224">
        <v>1461.8166666666666</v>
      </c>
      <c r="I148" s="224">
        <v>1441.8333333333333</v>
      </c>
      <c r="J148" s="224">
        <v>1530.2333333333333</v>
      </c>
      <c r="K148" s="224">
        <v>1550.2166666666665</v>
      </c>
      <c r="L148" s="224">
        <v>1574.4333333333334</v>
      </c>
      <c r="M148" s="225">
        <v>1526</v>
      </c>
      <c r="N148" s="225">
        <v>1481.8</v>
      </c>
      <c r="O148" s="225">
        <v>4559100</v>
      </c>
      <c r="P148" s="226">
        <v>-4.585052728106373E-3</v>
      </c>
    </row>
    <row r="149" spans="1:16" ht="12.75" customHeight="1">
      <c r="A149" s="218">
        <v>139</v>
      </c>
      <c r="B149" s="230" t="s">
        <v>85</v>
      </c>
      <c r="C149" s="222" t="s">
        <v>190</v>
      </c>
      <c r="D149" s="223">
        <v>45442</v>
      </c>
      <c r="E149" s="222">
        <v>7898.45</v>
      </c>
      <c r="F149" s="222">
        <v>7894.7666666666664</v>
      </c>
      <c r="G149" s="224">
        <v>7841.1833333333325</v>
      </c>
      <c r="H149" s="224">
        <v>7783.9166666666661</v>
      </c>
      <c r="I149" s="224">
        <v>7730.3333333333321</v>
      </c>
      <c r="J149" s="224">
        <v>7952.0333333333328</v>
      </c>
      <c r="K149" s="224">
        <v>8005.6166666666668</v>
      </c>
      <c r="L149" s="224">
        <v>8062.8833333333332</v>
      </c>
      <c r="M149" s="225">
        <v>7948.35</v>
      </c>
      <c r="N149" s="225">
        <v>7837.5</v>
      </c>
      <c r="O149" s="225">
        <v>981100</v>
      </c>
      <c r="P149" s="226">
        <v>-6.0698898994734324E-2</v>
      </c>
    </row>
    <row r="150" spans="1:16" ht="12.75" customHeight="1">
      <c r="A150" s="218">
        <v>140</v>
      </c>
      <c r="B150" s="230" t="s">
        <v>82</v>
      </c>
      <c r="C150" s="227" t="s">
        <v>191</v>
      </c>
      <c r="D150" s="223">
        <v>45442</v>
      </c>
      <c r="E150" s="222">
        <v>283.45</v>
      </c>
      <c r="F150" s="222">
        <v>283.18333333333334</v>
      </c>
      <c r="G150" s="224">
        <v>276.61666666666667</v>
      </c>
      <c r="H150" s="224">
        <v>269.78333333333336</v>
      </c>
      <c r="I150" s="224">
        <v>263.2166666666667</v>
      </c>
      <c r="J150" s="224">
        <v>290.01666666666665</v>
      </c>
      <c r="K150" s="224">
        <v>296.58333333333337</v>
      </c>
      <c r="L150" s="224">
        <v>303.41666666666663</v>
      </c>
      <c r="M150" s="225">
        <v>289.75</v>
      </c>
      <c r="N150" s="225">
        <v>276.35000000000002</v>
      </c>
      <c r="O150" s="225">
        <v>73933475</v>
      </c>
      <c r="P150" s="226">
        <v>-4.092793287719123E-2</v>
      </c>
    </row>
    <row r="151" spans="1:16" ht="12.75" customHeight="1">
      <c r="A151" s="218">
        <v>141</v>
      </c>
      <c r="B151" s="230" t="s">
        <v>45</v>
      </c>
      <c r="C151" s="229" t="s">
        <v>192</v>
      </c>
      <c r="D151" s="223">
        <v>45442</v>
      </c>
      <c r="E151" s="222">
        <v>34613.4</v>
      </c>
      <c r="F151" s="222">
        <v>34842.48333333333</v>
      </c>
      <c r="G151" s="224">
        <v>34285.116666666661</v>
      </c>
      <c r="H151" s="224">
        <v>33956.833333333328</v>
      </c>
      <c r="I151" s="224">
        <v>33399.46666666666</v>
      </c>
      <c r="J151" s="224">
        <v>35170.766666666663</v>
      </c>
      <c r="K151" s="224">
        <v>35728.133333333331</v>
      </c>
      <c r="L151" s="224">
        <v>36056.416666666664</v>
      </c>
      <c r="M151" s="225">
        <v>35399.85</v>
      </c>
      <c r="N151" s="225">
        <v>34514.199999999997</v>
      </c>
      <c r="O151" s="225">
        <v>185325</v>
      </c>
      <c r="P151" s="226">
        <v>1.4534406306454261E-2</v>
      </c>
    </row>
    <row r="152" spans="1:16" ht="12.75" customHeight="1">
      <c r="A152" s="218">
        <v>142</v>
      </c>
      <c r="B152" s="230" t="s">
        <v>42</v>
      </c>
      <c r="C152" s="222" t="s">
        <v>193</v>
      </c>
      <c r="D152" s="223">
        <v>45442</v>
      </c>
      <c r="E152" s="222">
        <v>955.8</v>
      </c>
      <c r="F152" s="222">
        <v>961.1</v>
      </c>
      <c r="G152" s="224">
        <v>943.7</v>
      </c>
      <c r="H152" s="224">
        <v>931.6</v>
      </c>
      <c r="I152" s="224">
        <v>914.2</v>
      </c>
      <c r="J152" s="224">
        <v>973.2</v>
      </c>
      <c r="K152" s="224">
        <v>990.59999999999991</v>
      </c>
      <c r="L152" s="224">
        <v>1002.7</v>
      </c>
      <c r="M152" s="225">
        <v>978.5</v>
      </c>
      <c r="N152" s="225">
        <v>949</v>
      </c>
      <c r="O152" s="225">
        <v>12545250</v>
      </c>
      <c r="P152" s="226">
        <v>-6.8871341209998218E-3</v>
      </c>
    </row>
    <row r="153" spans="1:16" ht="12.75" customHeight="1">
      <c r="A153" s="218">
        <v>143</v>
      </c>
      <c r="B153" s="230" t="s">
        <v>85</v>
      </c>
      <c r="C153" s="222" t="s">
        <v>194</v>
      </c>
      <c r="D153" s="223">
        <v>45442</v>
      </c>
      <c r="E153" s="222">
        <v>3414.95</v>
      </c>
      <c r="F153" s="222">
        <v>3417.8333333333335</v>
      </c>
      <c r="G153" s="224">
        <v>3380.666666666667</v>
      </c>
      <c r="H153" s="224">
        <v>3346.3833333333337</v>
      </c>
      <c r="I153" s="224">
        <v>3309.2166666666672</v>
      </c>
      <c r="J153" s="224">
        <v>3452.1166666666668</v>
      </c>
      <c r="K153" s="224">
        <v>3489.2833333333338</v>
      </c>
      <c r="L153" s="224">
        <v>3523.5666666666666</v>
      </c>
      <c r="M153" s="225">
        <v>3455</v>
      </c>
      <c r="N153" s="225">
        <v>3383.55</v>
      </c>
      <c r="O153" s="225">
        <v>3463000</v>
      </c>
      <c r="P153" s="226">
        <v>-4.1834984228874994E-2</v>
      </c>
    </row>
    <row r="154" spans="1:16" ht="12.75" customHeight="1">
      <c r="A154" s="218">
        <v>144</v>
      </c>
      <c r="B154" s="230" t="s">
        <v>82</v>
      </c>
      <c r="C154" s="222" t="s">
        <v>195</v>
      </c>
      <c r="D154" s="223">
        <v>45442</v>
      </c>
      <c r="E154" s="222">
        <v>306.5</v>
      </c>
      <c r="F154" s="222">
        <v>309.90000000000003</v>
      </c>
      <c r="G154" s="224">
        <v>301.80000000000007</v>
      </c>
      <c r="H154" s="224">
        <v>297.10000000000002</v>
      </c>
      <c r="I154" s="224">
        <v>289.00000000000006</v>
      </c>
      <c r="J154" s="224">
        <v>314.60000000000008</v>
      </c>
      <c r="K154" s="224">
        <v>322.7000000000001</v>
      </c>
      <c r="L154" s="224">
        <v>327.40000000000009</v>
      </c>
      <c r="M154" s="225">
        <v>318</v>
      </c>
      <c r="N154" s="225">
        <v>305.2</v>
      </c>
      <c r="O154" s="225">
        <v>46578000</v>
      </c>
      <c r="P154" s="226">
        <v>4.4045457602044244E-2</v>
      </c>
    </row>
    <row r="155" spans="1:16" ht="12.75" customHeight="1">
      <c r="A155" s="218">
        <v>145</v>
      </c>
      <c r="B155" s="230" t="s">
        <v>66</v>
      </c>
      <c r="C155" s="227" t="s">
        <v>196</v>
      </c>
      <c r="D155" s="223">
        <v>45442</v>
      </c>
      <c r="E155" s="222">
        <v>439.65</v>
      </c>
      <c r="F155" s="222">
        <v>441.45</v>
      </c>
      <c r="G155" s="224">
        <v>420.79999999999995</v>
      </c>
      <c r="H155" s="224">
        <v>401.95</v>
      </c>
      <c r="I155" s="224">
        <v>381.29999999999995</v>
      </c>
      <c r="J155" s="224">
        <v>460.29999999999995</v>
      </c>
      <c r="K155" s="224">
        <v>480.94999999999993</v>
      </c>
      <c r="L155" s="224">
        <v>499.79999999999995</v>
      </c>
      <c r="M155" s="225">
        <v>462.1</v>
      </c>
      <c r="N155" s="225">
        <v>422.6</v>
      </c>
      <c r="O155" s="225">
        <v>81711075</v>
      </c>
      <c r="P155" s="226">
        <v>1.9118669139076814E-2</v>
      </c>
    </row>
    <row r="156" spans="1:16" ht="12.75" customHeight="1">
      <c r="A156" s="218">
        <v>146</v>
      </c>
      <c r="B156" s="230" t="s">
        <v>57</v>
      </c>
      <c r="C156" s="222" t="s">
        <v>197</v>
      </c>
      <c r="D156" s="223">
        <v>45442</v>
      </c>
      <c r="E156" s="222">
        <v>2973.8</v>
      </c>
      <c r="F156" s="222">
        <v>2968.2833333333333</v>
      </c>
      <c r="G156" s="224">
        <v>2950.5666666666666</v>
      </c>
      <c r="H156" s="224">
        <v>2927.3333333333335</v>
      </c>
      <c r="I156" s="224">
        <v>2909.6166666666668</v>
      </c>
      <c r="J156" s="224">
        <v>2991.5166666666664</v>
      </c>
      <c r="K156" s="224">
        <v>3009.2333333333327</v>
      </c>
      <c r="L156" s="224">
        <v>3032.4666666666662</v>
      </c>
      <c r="M156" s="225">
        <v>2986</v>
      </c>
      <c r="N156" s="225">
        <v>2945.05</v>
      </c>
      <c r="O156" s="225">
        <v>1790500</v>
      </c>
      <c r="P156" s="226">
        <v>-2.5843307943416757E-2</v>
      </c>
    </row>
    <row r="157" spans="1:16" ht="12.75" customHeight="1">
      <c r="A157" s="218">
        <v>147</v>
      </c>
      <c r="B157" s="230" t="s">
        <v>892</v>
      </c>
      <c r="C157" s="222" t="s">
        <v>198</v>
      </c>
      <c r="D157" s="223">
        <v>45442</v>
      </c>
      <c r="E157" s="222">
        <v>3613.7</v>
      </c>
      <c r="F157" s="222">
        <v>3624.3166666666671</v>
      </c>
      <c r="G157" s="224">
        <v>3592.6333333333341</v>
      </c>
      <c r="H157" s="224">
        <v>3571.5666666666671</v>
      </c>
      <c r="I157" s="224">
        <v>3539.8833333333341</v>
      </c>
      <c r="J157" s="224">
        <v>3645.3833333333341</v>
      </c>
      <c r="K157" s="224">
        <v>3677.0666666666675</v>
      </c>
      <c r="L157" s="224">
        <v>3698.1333333333341</v>
      </c>
      <c r="M157" s="225">
        <v>3656</v>
      </c>
      <c r="N157" s="225">
        <v>3603.25</v>
      </c>
      <c r="O157" s="225">
        <v>1733250</v>
      </c>
      <c r="P157" s="226">
        <v>3.909643788010426E-3</v>
      </c>
    </row>
    <row r="158" spans="1:16" ht="12.75" customHeight="1">
      <c r="A158" s="218">
        <v>148</v>
      </c>
      <c r="B158" s="230" t="s">
        <v>61</v>
      </c>
      <c r="C158" s="222" t="s">
        <v>199</v>
      </c>
      <c r="D158" s="223">
        <v>45442</v>
      </c>
      <c r="E158" s="222">
        <v>128.05000000000001</v>
      </c>
      <c r="F158" s="222">
        <v>131.03333333333333</v>
      </c>
      <c r="G158" s="224">
        <v>124.26666666666665</v>
      </c>
      <c r="H158" s="224">
        <v>120.48333333333332</v>
      </c>
      <c r="I158" s="224">
        <v>113.71666666666664</v>
      </c>
      <c r="J158" s="224">
        <v>134.81666666666666</v>
      </c>
      <c r="K158" s="224">
        <v>141.58333333333337</v>
      </c>
      <c r="L158" s="224">
        <v>145.36666666666667</v>
      </c>
      <c r="M158" s="225">
        <v>137.80000000000001</v>
      </c>
      <c r="N158" s="225">
        <v>127.25</v>
      </c>
      <c r="O158" s="225">
        <v>342824000</v>
      </c>
      <c r="P158" s="226">
        <v>0.20160951125816673</v>
      </c>
    </row>
    <row r="159" spans="1:16" ht="12.75" customHeight="1">
      <c r="A159" s="218">
        <v>149</v>
      </c>
      <c r="B159" s="230" t="s">
        <v>40</v>
      </c>
      <c r="C159" s="222" t="s">
        <v>200</v>
      </c>
      <c r="D159" s="223">
        <v>45442</v>
      </c>
      <c r="E159" s="222">
        <v>5932.65</v>
      </c>
      <c r="F159" s="222">
        <v>5917.45</v>
      </c>
      <c r="G159" s="224">
        <v>5855.9</v>
      </c>
      <c r="H159" s="224">
        <v>5779.15</v>
      </c>
      <c r="I159" s="224">
        <v>5717.5999999999995</v>
      </c>
      <c r="J159" s="224">
        <v>5994.2</v>
      </c>
      <c r="K159" s="224">
        <v>6055.7500000000009</v>
      </c>
      <c r="L159" s="224">
        <v>6132.5</v>
      </c>
      <c r="M159" s="225">
        <v>5979</v>
      </c>
      <c r="N159" s="225">
        <v>5840.7</v>
      </c>
      <c r="O159" s="225">
        <v>1956550</v>
      </c>
      <c r="P159" s="226">
        <v>6.4760142581154256E-2</v>
      </c>
    </row>
    <row r="160" spans="1:16" ht="12.75" customHeight="1">
      <c r="A160" s="218">
        <v>150</v>
      </c>
      <c r="B160" s="230" t="s">
        <v>187</v>
      </c>
      <c r="C160" s="222" t="s">
        <v>201</v>
      </c>
      <c r="D160" s="223">
        <v>45442</v>
      </c>
      <c r="E160" s="222">
        <v>308.25</v>
      </c>
      <c r="F160" s="222">
        <v>308.41666666666669</v>
      </c>
      <c r="G160" s="224">
        <v>304.43333333333339</v>
      </c>
      <c r="H160" s="224">
        <v>300.61666666666673</v>
      </c>
      <c r="I160" s="224">
        <v>296.63333333333344</v>
      </c>
      <c r="J160" s="224">
        <v>312.23333333333335</v>
      </c>
      <c r="K160" s="224">
        <v>316.21666666666658</v>
      </c>
      <c r="L160" s="224">
        <v>320.0333333333333</v>
      </c>
      <c r="M160" s="225">
        <v>312.39999999999998</v>
      </c>
      <c r="N160" s="225">
        <v>304.60000000000002</v>
      </c>
      <c r="O160" s="225">
        <v>57222000</v>
      </c>
      <c r="P160" s="226">
        <v>2.2252234870409674E-2</v>
      </c>
    </row>
    <row r="161" spans="1:16" ht="12.75" customHeight="1">
      <c r="A161" s="218">
        <v>151</v>
      </c>
      <c r="B161" s="230" t="s">
        <v>202</v>
      </c>
      <c r="C161" s="229" t="s">
        <v>203</v>
      </c>
      <c r="D161" s="223">
        <v>45442</v>
      </c>
      <c r="E161" s="222">
        <v>1326.3</v>
      </c>
      <c r="F161" s="222">
        <v>1321.2833333333333</v>
      </c>
      <c r="G161" s="224">
        <v>1309.5166666666667</v>
      </c>
      <c r="H161" s="224">
        <v>1292.7333333333333</v>
      </c>
      <c r="I161" s="224">
        <v>1280.9666666666667</v>
      </c>
      <c r="J161" s="224">
        <v>1338.0666666666666</v>
      </c>
      <c r="K161" s="224">
        <v>1349.833333333333</v>
      </c>
      <c r="L161" s="224">
        <v>1366.6166666666666</v>
      </c>
      <c r="M161" s="225">
        <v>1333.05</v>
      </c>
      <c r="N161" s="225">
        <v>1304.5</v>
      </c>
      <c r="O161" s="225">
        <v>5519734</v>
      </c>
      <c r="P161" s="226">
        <v>3.4872186188477677E-2</v>
      </c>
    </row>
    <row r="162" spans="1:16" ht="12.75" customHeight="1">
      <c r="A162" s="218">
        <v>152</v>
      </c>
      <c r="B162" s="230" t="s">
        <v>47</v>
      </c>
      <c r="C162" s="222" t="s">
        <v>205</v>
      </c>
      <c r="D162" s="223">
        <v>45442</v>
      </c>
      <c r="E162" s="222">
        <v>771.55</v>
      </c>
      <c r="F162" s="222">
        <v>775.0333333333333</v>
      </c>
      <c r="G162" s="224">
        <v>766.11666666666656</v>
      </c>
      <c r="H162" s="224">
        <v>760.68333333333328</v>
      </c>
      <c r="I162" s="224">
        <v>751.76666666666654</v>
      </c>
      <c r="J162" s="224">
        <v>780.46666666666658</v>
      </c>
      <c r="K162" s="224">
        <v>789.38333333333333</v>
      </c>
      <c r="L162" s="224">
        <v>794.81666666666661</v>
      </c>
      <c r="M162" s="225">
        <v>783.95</v>
      </c>
      <c r="N162" s="225">
        <v>769.6</v>
      </c>
      <c r="O162" s="225">
        <v>9298150</v>
      </c>
      <c r="P162" s="226">
        <v>8.4816078178298147E-3</v>
      </c>
    </row>
    <row r="163" spans="1:16" ht="12.75" customHeight="1">
      <c r="A163" s="218">
        <v>153</v>
      </c>
      <c r="B163" s="230" t="s">
        <v>61</v>
      </c>
      <c r="C163" s="222" t="s">
        <v>206</v>
      </c>
      <c r="D163" s="223">
        <v>45442</v>
      </c>
      <c r="E163" s="222">
        <v>255.8</v>
      </c>
      <c r="F163" s="222">
        <v>259.43333333333334</v>
      </c>
      <c r="G163" s="224">
        <v>251.51666666666665</v>
      </c>
      <c r="H163" s="224">
        <v>247.23333333333332</v>
      </c>
      <c r="I163" s="224">
        <v>239.31666666666663</v>
      </c>
      <c r="J163" s="224">
        <v>263.7166666666667</v>
      </c>
      <c r="K163" s="224">
        <v>271.63333333333333</v>
      </c>
      <c r="L163" s="224">
        <v>275.91666666666669</v>
      </c>
      <c r="M163" s="225">
        <v>267.35000000000002</v>
      </c>
      <c r="N163" s="225">
        <v>255.15</v>
      </c>
      <c r="O163" s="225">
        <v>59350000</v>
      </c>
      <c r="P163" s="226">
        <v>-1.518294200613955E-2</v>
      </c>
    </row>
    <row r="164" spans="1:16" ht="12.75" customHeight="1">
      <c r="A164" s="218">
        <v>154</v>
      </c>
      <c r="B164" s="230" t="s">
        <v>66</v>
      </c>
      <c r="C164" s="222" t="s">
        <v>207</v>
      </c>
      <c r="D164" s="223">
        <v>45442</v>
      </c>
      <c r="E164" s="222">
        <v>520.20000000000005</v>
      </c>
      <c r="F164" s="222">
        <v>521.2833333333333</v>
      </c>
      <c r="G164" s="224">
        <v>499.06666666666661</v>
      </c>
      <c r="H164" s="224">
        <v>477.93333333333328</v>
      </c>
      <c r="I164" s="224">
        <v>455.71666666666658</v>
      </c>
      <c r="J164" s="224">
        <v>542.41666666666663</v>
      </c>
      <c r="K164" s="224">
        <v>564.63333333333333</v>
      </c>
      <c r="L164" s="224">
        <v>585.76666666666665</v>
      </c>
      <c r="M164" s="225">
        <v>543.5</v>
      </c>
      <c r="N164" s="225">
        <v>500.15</v>
      </c>
      <c r="O164" s="225">
        <v>53344000</v>
      </c>
      <c r="P164" s="226">
        <v>-7.5654132732628665E-2</v>
      </c>
    </row>
    <row r="165" spans="1:16" ht="12.75" customHeight="1">
      <c r="A165" s="218">
        <v>155</v>
      </c>
      <c r="B165" s="230" t="s">
        <v>82</v>
      </c>
      <c r="C165" s="222" t="s">
        <v>208</v>
      </c>
      <c r="D165" s="223">
        <v>45442</v>
      </c>
      <c r="E165" s="222">
        <v>2860.3</v>
      </c>
      <c r="F165" s="222">
        <v>2872.9166666666665</v>
      </c>
      <c r="G165" s="224">
        <v>2844.6833333333329</v>
      </c>
      <c r="H165" s="224">
        <v>2829.0666666666666</v>
      </c>
      <c r="I165" s="224">
        <v>2800.833333333333</v>
      </c>
      <c r="J165" s="224">
        <v>2888.5333333333328</v>
      </c>
      <c r="K165" s="224">
        <v>2916.7666666666664</v>
      </c>
      <c r="L165" s="224">
        <v>2932.3833333333328</v>
      </c>
      <c r="M165" s="225">
        <v>2901.15</v>
      </c>
      <c r="N165" s="225">
        <v>2857.3</v>
      </c>
      <c r="O165" s="225">
        <v>41490750</v>
      </c>
      <c r="P165" s="226">
        <v>2.0262253560955817E-2</v>
      </c>
    </row>
    <row r="166" spans="1:16" ht="12.75" customHeight="1">
      <c r="A166" s="218">
        <v>156</v>
      </c>
      <c r="B166" s="230" t="s">
        <v>130</v>
      </c>
      <c r="C166" s="222" t="s">
        <v>209</v>
      </c>
      <c r="D166" s="223">
        <v>45442</v>
      </c>
      <c r="E166" s="222">
        <v>164.05</v>
      </c>
      <c r="F166" s="222">
        <v>164.46666666666667</v>
      </c>
      <c r="G166" s="224">
        <v>158.93333333333334</v>
      </c>
      <c r="H166" s="224">
        <v>153.81666666666666</v>
      </c>
      <c r="I166" s="224">
        <v>148.28333333333333</v>
      </c>
      <c r="J166" s="224">
        <v>169.58333333333334</v>
      </c>
      <c r="K166" s="224">
        <v>175.1166666666667</v>
      </c>
      <c r="L166" s="224">
        <v>180.23333333333335</v>
      </c>
      <c r="M166" s="225">
        <v>170</v>
      </c>
      <c r="N166" s="225">
        <v>159.35</v>
      </c>
      <c r="O166" s="225">
        <v>199320000</v>
      </c>
      <c r="P166" s="226">
        <v>5.2976353992773069E-2</v>
      </c>
    </row>
    <row r="167" spans="1:16" ht="12.75" customHeight="1">
      <c r="A167" s="218">
        <v>157</v>
      </c>
      <c r="B167" s="230" t="s">
        <v>66</v>
      </c>
      <c r="C167" s="222" t="s">
        <v>210</v>
      </c>
      <c r="D167" s="223">
        <v>45442</v>
      </c>
      <c r="E167" s="222">
        <v>720.4</v>
      </c>
      <c r="F167" s="222">
        <v>722.54999999999984</v>
      </c>
      <c r="G167" s="224">
        <v>716.54999999999973</v>
      </c>
      <c r="H167" s="224">
        <v>712.69999999999993</v>
      </c>
      <c r="I167" s="224">
        <v>706.69999999999982</v>
      </c>
      <c r="J167" s="224">
        <v>726.39999999999964</v>
      </c>
      <c r="K167" s="224">
        <v>732.39999999999986</v>
      </c>
      <c r="L167" s="224">
        <v>736.24999999999955</v>
      </c>
      <c r="M167" s="225">
        <v>728.55</v>
      </c>
      <c r="N167" s="225">
        <v>718.7</v>
      </c>
      <c r="O167" s="225">
        <v>20001600</v>
      </c>
      <c r="P167" s="226">
        <v>-9.1939446778156464E-3</v>
      </c>
    </row>
    <row r="168" spans="1:16" ht="12.75" customHeight="1">
      <c r="A168" s="218">
        <v>158</v>
      </c>
      <c r="B168" s="230" t="s">
        <v>66</v>
      </c>
      <c r="C168" s="222" t="s">
        <v>211</v>
      </c>
      <c r="D168" s="223">
        <v>45442</v>
      </c>
      <c r="E168" s="222">
        <v>1446.95</v>
      </c>
      <c r="F168" s="222">
        <v>1450.7833333333335</v>
      </c>
      <c r="G168" s="224">
        <v>1435.5666666666671</v>
      </c>
      <c r="H168" s="224">
        <v>1424.1833333333336</v>
      </c>
      <c r="I168" s="224">
        <v>1408.9666666666672</v>
      </c>
      <c r="J168" s="224">
        <v>1462.166666666667</v>
      </c>
      <c r="K168" s="224">
        <v>1477.3833333333337</v>
      </c>
      <c r="L168" s="224">
        <v>1488.7666666666669</v>
      </c>
      <c r="M168" s="225">
        <v>1466</v>
      </c>
      <c r="N168" s="225">
        <v>1439.4</v>
      </c>
      <c r="O168" s="225">
        <v>10233375</v>
      </c>
      <c r="P168" s="226">
        <v>-1.4588524175784495E-2</v>
      </c>
    </row>
    <row r="169" spans="1:16" ht="12.75" customHeight="1">
      <c r="A169" s="218">
        <v>159</v>
      </c>
      <c r="B169" s="230" t="s">
        <v>61</v>
      </c>
      <c r="C169" s="227" t="s">
        <v>212</v>
      </c>
      <c r="D169" s="223">
        <v>45442</v>
      </c>
      <c r="E169" s="222">
        <v>803.95</v>
      </c>
      <c r="F169" s="222">
        <v>810</v>
      </c>
      <c r="G169" s="224">
        <v>790.5</v>
      </c>
      <c r="H169" s="224">
        <v>777.05</v>
      </c>
      <c r="I169" s="224">
        <v>757.55</v>
      </c>
      <c r="J169" s="224">
        <v>823.45</v>
      </c>
      <c r="K169" s="224">
        <v>842.95</v>
      </c>
      <c r="L169" s="224">
        <v>856.40000000000009</v>
      </c>
      <c r="M169" s="225">
        <v>829.5</v>
      </c>
      <c r="N169" s="225">
        <v>796.55</v>
      </c>
      <c r="O169" s="225">
        <v>99442500</v>
      </c>
      <c r="P169" s="226">
        <v>4.8963220227688072E-2</v>
      </c>
    </row>
    <row r="170" spans="1:16" ht="12.75" customHeight="1">
      <c r="A170" s="218">
        <v>160</v>
      </c>
      <c r="B170" s="230" t="s">
        <v>47</v>
      </c>
      <c r="C170" s="222" t="s">
        <v>213</v>
      </c>
      <c r="D170" s="223">
        <v>45442</v>
      </c>
      <c r="E170" s="222">
        <v>25710.75</v>
      </c>
      <c r="F170" s="222">
        <v>25895.916666666668</v>
      </c>
      <c r="G170" s="224">
        <v>25064.583333333336</v>
      </c>
      <c r="H170" s="224">
        <v>24418.416666666668</v>
      </c>
      <c r="I170" s="224">
        <v>23587.083333333336</v>
      </c>
      <c r="J170" s="224">
        <v>26542.083333333336</v>
      </c>
      <c r="K170" s="224">
        <v>27373.416666666672</v>
      </c>
      <c r="L170" s="224">
        <v>28019.583333333336</v>
      </c>
      <c r="M170" s="225">
        <v>26727.25</v>
      </c>
      <c r="N170" s="225">
        <v>25249.75</v>
      </c>
      <c r="O170" s="225">
        <v>401450</v>
      </c>
      <c r="P170" s="226">
        <v>3.0283587835236752E-2</v>
      </c>
    </row>
    <row r="171" spans="1:16" ht="12.75" customHeight="1">
      <c r="A171" s="218">
        <v>161</v>
      </c>
      <c r="B171" s="230" t="s">
        <v>40</v>
      </c>
      <c r="C171" s="222" t="s">
        <v>214</v>
      </c>
      <c r="D171" s="223">
        <v>45442</v>
      </c>
      <c r="E171" s="222">
        <v>6154.75</v>
      </c>
      <c r="F171" s="222">
        <v>6134.3166666666657</v>
      </c>
      <c r="G171" s="224">
        <v>6030.8333333333312</v>
      </c>
      <c r="H171" s="224">
        <v>5906.9166666666652</v>
      </c>
      <c r="I171" s="224">
        <v>5803.4333333333307</v>
      </c>
      <c r="J171" s="224">
        <v>6258.2333333333318</v>
      </c>
      <c r="K171" s="224">
        <v>6361.7166666666653</v>
      </c>
      <c r="L171" s="224">
        <v>6485.6333333333323</v>
      </c>
      <c r="M171" s="225">
        <v>6237.8</v>
      </c>
      <c r="N171" s="225">
        <v>6010.4</v>
      </c>
      <c r="O171" s="225">
        <v>1451850</v>
      </c>
      <c r="P171" s="226">
        <v>9.8887375113533155E-2</v>
      </c>
    </row>
    <row r="172" spans="1:16" ht="12.75" customHeight="1">
      <c r="A172" s="218">
        <v>162</v>
      </c>
      <c r="B172" s="230" t="s">
        <v>45</v>
      </c>
      <c r="C172" s="222" t="s">
        <v>215</v>
      </c>
      <c r="D172" s="223">
        <v>45442</v>
      </c>
      <c r="E172" s="222">
        <v>2601.1</v>
      </c>
      <c r="F172" s="222">
        <v>2600.75</v>
      </c>
      <c r="G172" s="224">
        <v>2575.4499999999998</v>
      </c>
      <c r="H172" s="224">
        <v>2549.7999999999997</v>
      </c>
      <c r="I172" s="224">
        <v>2524.4999999999995</v>
      </c>
      <c r="J172" s="224">
        <v>2626.4</v>
      </c>
      <c r="K172" s="224">
        <v>2651.7000000000003</v>
      </c>
      <c r="L172" s="224">
        <v>2677.3500000000004</v>
      </c>
      <c r="M172" s="225">
        <v>2626.05</v>
      </c>
      <c r="N172" s="225">
        <v>2575.1</v>
      </c>
      <c r="O172" s="225">
        <v>3905250</v>
      </c>
      <c r="P172" s="226">
        <v>-2.2893601050853817E-2</v>
      </c>
    </row>
    <row r="173" spans="1:16" ht="12.75" customHeight="1">
      <c r="A173" s="218">
        <v>163</v>
      </c>
      <c r="B173" s="230" t="s">
        <v>66</v>
      </c>
      <c r="C173" s="222" t="s">
        <v>216</v>
      </c>
      <c r="D173" s="223">
        <v>45442</v>
      </c>
      <c r="E173" s="222">
        <v>2559.15</v>
      </c>
      <c r="F173" s="222">
        <v>2560.6333333333337</v>
      </c>
      <c r="G173" s="224">
        <v>2511.4666666666672</v>
      </c>
      <c r="H173" s="224">
        <v>2463.7833333333333</v>
      </c>
      <c r="I173" s="224">
        <v>2414.6166666666668</v>
      </c>
      <c r="J173" s="224">
        <v>2608.3166666666675</v>
      </c>
      <c r="K173" s="224">
        <v>2657.4833333333345</v>
      </c>
      <c r="L173" s="224">
        <v>2705.1666666666679</v>
      </c>
      <c r="M173" s="225">
        <v>2609.8000000000002</v>
      </c>
      <c r="N173" s="225">
        <v>2512.9499999999998</v>
      </c>
      <c r="O173" s="225">
        <v>6276000</v>
      </c>
      <c r="P173" s="226">
        <v>2.5398955288254183E-3</v>
      </c>
    </row>
    <row r="174" spans="1:16" ht="12.75" customHeight="1">
      <c r="A174" s="218">
        <v>164</v>
      </c>
      <c r="B174" s="230" t="s">
        <v>42</v>
      </c>
      <c r="C174" s="222" t="s">
        <v>217</v>
      </c>
      <c r="D174" s="223">
        <v>45442</v>
      </c>
      <c r="E174" s="222">
        <v>1540.6</v>
      </c>
      <c r="F174" s="222">
        <v>1534.7333333333333</v>
      </c>
      <c r="G174" s="224">
        <v>1526.3166666666666</v>
      </c>
      <c r="H174" s="224">
        <v>1512.0333333333333</v>
      </c>
      <c r="I174" s="224">
        <v>1503.6166666666666</v>
      </c>
      <c r="J174" s="224">
        <v>1549.0166666666667</v>
      </c>
      <c r="K174" s="224">
        <v>1557.4333333333332</v>
      </c>
      <c r="L174" s="224">
        <v>1571.7166666666667</v>
      </c>
      <c r="M174" s="225">
        <v>1543.15</v>
      </c>
      <c r="N174" s="225">
        <v>1520.45</v>
      </c>
      <c r="O174" s="225">
        <v>14040950</v>
      </c>
      <c r="P174" s="226">
        <v>1.7165314401622719E-2</v>
      </c>
    </row>
    <row r="175" spans="1:16" ht="12.75" customHeight="1">
      <c r="A175" s="218">
        <v>165</v>
      </c>
      <c r="B175" s="230" t="s">
        <v>202</v>
      </c>
      <c r="C175" s="222" t="s">
        <v>218</v>
      </c>
      <c r="D175" s="223">
        <v>45442</v>
      </c>
      <c r="E175" s="222">
        <v>656.8</v>
      </c>
      <c r="F175" s="222">
        <v>657.26666666666654</v>
      </c>
      <c r="G175" s="224">
        <v>649.1333333333331</v>
      </c>
      <c r="H175" s="224">
        <v>641.46666666666658</v>
      </c>
      <c r="I175" s="224">
        <v>633.33333333333314</v>
      </c>
      <c r="J175" s="224">
        <v>664.93333333333305</v>
      </c>
      <c r="K175" s="224">
        <v>673.06666666666649</v>
      </c>
      <c r="L175" s="224">
        <v>680.73333333333301</v>
      </c>
      <c r="M175" s="225">
        <v>665.4</v>
      </c>
      <c r="N175" s="225">
        <v>649.6</v>
      </c>
      <c r="O175" s="225">
        <v>8557500</v>
      </c>
      <c r="P175" s="226">
        <v>-6.2706845497300118E-3</v>
      </c>
    </row>
    <row r="176" spans="1:16" ht="12.75" customHeight="1">
      <c r="A176" s="218">
        <v>166</v>
      </c>
      <c r="B176" s="230" t="s">
        <v>42</v>
      </c>
      <c r="C176" s="222" t="s">
        <v>219</v>
      </c>
      <c r="D176" s="223">
        <v>45442</v>
      </c>
      <c r="E176" s="222">
        <v>678.15</v>
      </c>
      <c r="F176" s="222">
        <v>682.15</v>
      </c>
      <c r="G176" s="224">
        <v>673</v>
      </c>
      <c r="H176" s="224">
        <v>667.85</v>
      </c>
      <c r="I176" s="224">
        <v>658.7</v>
      </c>
      <c r="J176" s="224">
        <v>687.3</v>
      </c>
      <c r="K176" s="224">
        <v>696.44999999999982</v>
      </c>
      <c r="L176" s="224">
        <v>701.59999999999991</v>
      </c>
      <c r="M176" s="225">
        <v>691.3</v>
      </c>
      <c r="N176" s="225">
        <v>677</v>
      </c>
      <c r="O176" s="225">
        <v>7256000</v>
      </c>
      <c r="P176" s="226">
        <v>1.4967128269688068E-2</v>
      </c>
    </row>
    <row r="177" spans="1:16" ht="12.75" customHeight="1">
      <c r="A177" s="218">
        <v>167</v>
      </c>
      <c r="B177" s="230" t="s">
        <v>892</v>
      </c>
      <c r="C177" s="222" t="s">
        <v>220</v>
      </c>
      <c r="D177" s="223">
        <v>45442</v>
      </c>
      <c r="E177" s="222">
        <v>1082.6500000000001</v>
      </c>
      <c r="F177" s="222">
        <v>1087.1499999999999</v>
      </c>
      <c r="G177" s="224">
        <v>1067.4999999999998</v>
      </c>
      <c r="H177" s="224">
        <v>1052.3499999999999</v>
      </c>
      <c r="I177" s="224">
        <v>1032.6999999999998</v>
      </c>
      <c r="J177" s="224">
        <v>1102.2999999999997</v>
      </c>
      <c r="K177" s="224">
        <v>1121.9499999999998</v>
      </c>
      <c r="L177" s="224">
        <v>1137.0999999999997</v>
      </c>
      <c r="M177" s="225">
        <v>1106.8</v>
      </c>
      <c r="N177" s="225">
        <v>1072</v>
      </c>
      <c r="O177" s="225">
        <v>11594550</v>
      </c>
      <c r="P177" s="226">
        <v>1.8012362372030133E-2</v>
      </c>
    </row>
    <row r="178" spans="1:16" ht="12.75" customHeight="1">
      <c r="A178" s="218">
        <v>168</v>
      </c>
      <c r="B178" s="230" t="s">
        <v>77</v>
      </c>
      <c r="C178" s="229" t="s">
        <v>221</v>
      </c>
      <c r="D178" s="223">
        <v>45442</v>
      </c>
      <c r="E178" s="222">
        <v>1734.6</v>
      </c>
      <c r="F178" s="222">
        <v>1731.7166666666665</v>
      </c>
      <c r="G178" s="224">
        <v>1720.883333333333</v>
      </c>
      <c r="H178" s="224">
        <v>1707.1666666666665</v>
      </c>
      <c r="I178" s="224">
        <v>1696.333333333333</v>
      </c>
      <c r="J178" s="224">
        <v>1745.4333333333329</v>
      </c>
      <c r="K178" s="224">
        <v>1756.2666666666664</v>
      </c>
      <c r="L178" s="224">
        <v>1769.9833333333329</v>
      </c>
      <c r="M178" s="225">
        <v>1742.55</v>
      </c>
      <c r="N178" s="225">
        <v>1718</v>
      </c>
      <c r="O178" s="225">
        <v>7470500</v>
      </c>
      <c r="P178" s="226">
        <v>-1.0398728308385216E-2</v>
      </c>
    </row>
    <row r="179" spans="1:16" ht="12.75" customHeight="1">
      <c r="A179" s="218">
        <v>169</v>
      </c>
      <c r="B179" s="230" t="s">
        <v>57</v>
      </c>
      <c r="C179" s="222" t="s">
        <v>222</v>
      </c>
      <c r="D179" s="223">
        <v>45442</v>
      </c>
      <c r="E179" s="222">
        <v>1097.5</v>
      </c>
      <c r="F179" s="222">
        <v>1099.6833333333334</v>
      </c>
      <c r="G179" s="224">
        <v>1089.8666666666668</v>
      </c>
      <c r="H179" s="224">
        <v>1082.2333333333333</v>
      </c>
      <c r="I179" s="224">
        <v>1072.4166666666667</v>
      </c>
      <c r="J179" s="224">
        <v>1107.3166666666668</v>
      </c>
      <c r="K179" s="224">
        <v>1117.1333333333334</v>
      </c>
      <c r="L179" s="224">
        <v>1124.7666666666669</v>
      </c>
      <c r="M179" s="225">
        <v>1109.5</v>
      </c>
      <c r="N179" s="225">
        <v>1092.05</v>
      </c>
      <c r="O179" s="225">
        <v>11588850</v>
      </c>
      <c r="P179" s="226">
        <v>1.1945459546544069E-2</v>
      </c>
    </row>
    <row r="180" spans="1:16" ht="12.75" customHeight="1">
      <c r="A180" s="218">
        <v>170</v>
      </c>
      <c r="B180" s="230" t="s">
        <v>54</v>
      </c>
      <c r="C180" s="228" t="s">
        <v>223</v>
      </c>
      <c r="D180" s="223">
        <v>45442</v>
      </c>
      <c r="E180" s="222">
        <v>1021.1</v>
      </c>
      <c r="F180" s="222">
        <v>1020.35</v>
      </c>
      <c r="G180" s="224">
        <v>1012.75</v>
      </c>
      <c r="H180" s="224">
        <v>1004.4</v>
      </c>
      <c r="I180" s="224">
        <v>996.8</v>
      </c>
      <c r="J180" s="224">
        <v>1028.7</v>
      </c>
      <c r="K180" s="224">
        <v>1036.3000000000002</v>
      </c>
      <c r="L180" s="224">
        <v>1044.6500000000001</v>
      </c>
      <c r="M180" s="225">
        <v>1027.95</v>
      </c>
      <c r="N180" s="225">
        <v>1012</v>
      </c>
      <c r="O180" s="225">
        <v>66146425</v>
      </c>
      <c r="P180" s="226">
        <v>-2.6747552632858554E-3</v>
      </c>
    </row>
    <row r="181" spans="1:16" ht="12.75" customHeight="1">
      <c r="A181" s="218">
        <v>171</v>
      </c>
      <c r="B181" s="230" t="s">
        <v>187</v>
      </c>
      <c r="C181" s="222" t="s">
        <v>224</v>
      </c>
      <c r="D181" s="223">
        <v>45442</v>
      </c>
      <c r="E181" s="222">
        <v>448.35</v>
      </c>
      <c r="F181" s="222">
        <v>451.36666666666673</v>
      </c>
      <c r="G181" s="224">
        <v>441.18333333333345</v>
      </c>
      <c r="H181" s="224">
        <v>434.01666666666671</v>
      </c>
      <c r="I181" s="224">
        <v>423.83333333333343</v>
      </c>
      <c r="J181" s="224">
        <v>458.53333333333347</v>
      </c>
      <c r="K181" s="224">
        <v>468.71666666666675</v>
      </c>
      <c r="L181" s="224">
        <v>475.8833333333335</v>
      </c>
      <c r="M181" s="225">
        <v>461.55</v>
      </c>
      <c r="N181" s="225">
        <v>444.2</v>
      </c>
      <c r="O181" s="225">
        <v>92113875</v>
      </c>
      <c r="P181" s="226">
        <v>-1.126648311838864E-2</v>
      </c>
    </row>
    <row r="182" spans="1:16" ht="12.75" customHeight="1">
      <c r="A182" s="218">
        <v>172</v>
      </c>
      <c r="B182" s="230" t="s">
        <v>130</v>
      </c>
      <c r="C182" s="222" t="s">
        <v>225</v>
      </c>
      <c r="D182" s="223">
        <v>45442</v>
      </c>
      <c r="E182" s="222">
        <v>168.55</v>
      </c>
      <c r="F182" s="222">
        <v>168.03333333333333</v>
      </c>
      <c r="G182" s="224">
        <v>166.21666666666667</v>
      </c>
      <c r="H182" s="224">
        <v>163.88333333333333</v>
      </c>
      <c r="I182" s="224">
        <v>162.06666666666666</v>
      </c>
      <c r="J182" s="224">
        <v>170.36666666666667</v>
      </c>
      <c r="K182" s="224">
        <v>172.18333333333334</v>
      </c>
      <c r="L182" s="224">
        <v>174.51666666666668</v>
      </c>
      <c r="M182" s="225">
        <v>169.85</v>
      </c>
      <c r="N182" s="225">
        <v>165.7</v>
      </c>
      <c r="O182" s="225">
        <v>260348000</v>
      </c>
      <c r="P182" s="226">
        <v>-4.5842621020313751E-3</v>
      </c>
    </row>
    <row r="183" spans="1:16" ht="12.75" customHeight="1">
      <c r="A183" s="218">
        <v>173</v>
      </c>
      <c r="B183" s="230" t="s">
        <v>85</v>
      </c>
      <c r="C183" s="222" t="s">
        <v>226</v>
      </c>
      <c r="D183" s="223">
        <v>45442</v>
      </c>
      <c r="E183" s="222">
        <v>3911.45</v>
      </c>
      <c r="F183" s="222">
        <v>3897.65</v>
      </c>
      <c r="G183" s="224">
        <v>3863.6000000000004</v>
      </c>
      <c r="H183" s="224">
        <v>3815.7500000000005</v>
      </c>
      <c r="I183" s="224">
        <v>3781.7000000000007</v>
      </c>
      <c r="J183" s="224">
        <v>3945.5</v>
      </c>
      <c r="K183" s="224">
        <v>3979.55</v>
      </c>
      <c r="L183" s="224">
        <v>4027.3999999999996</v>
      </c>
      <c r="M183" s="225">
        <v>3931.7</v>
      </c>
      <c r="N183" s="225">
        <v>3849.8</v>
      </c>
      <c r="O183" s="225">
        <v>14186375</v>
      </c>
      <c r="P183" s="226">
        <v>-1.7167590111662079E-2</v>
      </c>
    </row>
    <row r="184" spans="1:16" ht="12.75" customHeight="1">
      <c r="A184" s="218">
        <v>174</v>
      </c>
      <c r="B184" s="230" t="s">
        <v>85</v>
      </c>
      <c r="C184" s="222" t="s">
        <v>227</v>
      </c>
      <c r="D184" s="223">
        <v>45442</v>
      </c>
      <c r="E184" s="222">
        <v>1271.25</v>
      </c>
      <c r="F184" s="222">
        <v>1267.1166666666668</v>
      </c>
      <c r="G184" s="224">
        <v>1258.8333333333335</v>
      </c>
      <c r="H184" s="224">
        <v>1246.4166666666667</v>
      </c>
      <c r="I184" s="224">
        <v>1238.1333333333334</v>
      </c>
      <c r="J184" s="224">
        <v>1279.5333333333335</v>
      </c>
      <c r="K184" s="224">
        <v>1287.8166666666668</v>
      </c>
      <c r="L184" s="224">
        <v>1300.2333333333336</v>
      </c>
      <c r="M184" s="225">
        <v>1275.4000000000001</v>
      </c>
      <c r="N184" s="225">
        <v>1254.7</v>
      </c>
      <c r="O184" s="225">
        <v>16681200</v>
      </c>
      <c r="P184" s="226">
        <v>1.3414011810162572E-2</v>
      </c>
    </row>
    <row r="185" spans="1:16" ht="12.75" customHeight="1">
      <c r="A185" s="218">
        <v>175</v>
      </c>
      <c r="B185" s="230" t="s">
        <v>57</v>
      </c>
      <c r="C185" s="222" t="s">
        <v>228</v>
      </c>
      <c r="D185" s="223">
        <v>45442</v>
      </c>
      <c r="E185" s="222">
        <v>3303.95</v>
      </c>
      <c r="F185" s="222">
        <v>3365.5333333333328</v>
      </c>
      <c r="G185" s="224">
        <v>3218.7166666666658</v>
      </c>
      <c r="H185" s="224">
        <v>3133.4833333333331</v>
      </c>
      <c r="I185" s="224">
        <v>2986.6666666666661</v>
      </c>
      <c r="J185" s="224">
        <v>3450.7666666666655</v>
      </c>
      <c r="K185" s="224">
        <v>3597.583333333333</v>
      </c>
      <c r="L185" s="224">
        <v>3682.8166666666652</v>
      </c>
      <c r="M185" s="225">
        <v>3512.35</v>
      </c>
      <c r="N185" s="225">
        <v>3280.3</v>
      </c>
      <c r="O185" s="225">
        <v>7672350</v>
      </c>
      <c r="P185" s="226">
        <v>0.21000193194049624</v>
      </c>
    </row>
    <row r="186" spans="1:16" ht="12.75" customHeight="1">
      <c r="A186" s="218">
        <v>176</v>
      </c>
      <c r="B186" s="230" t="s">
        <v>42</v>
      </c>
      <c r="C186" s="222" t="s">
        <v>229</v>
      </c>
      <c r="D186" s="223">
        <v>45442</v>
      </c>
      <c r="E186" s="222">
        <v>2724.4</v>
      </c>
      <c r="F186" s="222">
        <v>2734.0333333333333</v>
      </c>
      <c r="G186" s="224">
        <v>2694.3666666666668</v>
      </c>
      <c r="H186" s="224">
        <v>2664.3333333333335</v>
      </c>
      <c r="I186" s="224">
        <v>2624.666666666667</v>
      </c>
      <c r="J186" s="224">
        <v>2764.0666666666666</v>
      </c>
      <c r="K186" s="224">
        <v>2803.7333333333336</v>
      </c>
      <c r="L186" s="224">
        <v>2833.7666666666664</v>
      </c>
      <c r="M186" s="225">
        <v>2773.7</v>
      </c>
      <c r="N186" s="225">
        <v>2704</v>
      </c>
      <c r="O186" s="225">
        <v>1291750</v>
      </c>
      <c r="P186" s="226">
        <v>-1.3366431162879512E-2</v>
      </c>
    </row>
    <row r="187" spans="1:16" ht="12.75" customHeight="1">
      <c r="A187" s="218">
        <v>177</v>
      </c>
      <c r="B187" s="230" t="s">
        <v>45</v>
      </c>
      <c r="C187" s="222" t="s">
        <v>230</v>
      </c>
      <c r="D187" s="223">
        <v>45442</v>
      </c>
      <c r="E187" s="222">
        <v>4537.75</v>
      </c>
      <c r="F187" s="222">
        <v>4562.2</v>
      </c>
      <c r="G187" s="224">
        <v>4470.95</v>
      </c>
      <c r="H187" s="224">
        <v>4404.1499999999996</v>
      </c>
      <c r="I187" s="224">
        <v>4312.8999999999996</v>
      </c>
      <c r="J187" s="224">
        <v>4629</v>
      </c>
      <c r="K187" s="224">
        <v>4720.25</v>
      </c>
      <c r="L187" s="224">
        <v>4787.05</v>
      </c>
      <c r="M187" s="225">
        <v>4653.45</v>
      </c>
      <c r="N187" s="225">
        <v>4495.3999999999996</v>
      </c>
      <c r="O187" s="225">
        <v>3555400</v>
      </c>
      <c r="P187" s="226">
        <v>-7.0933869526362825E-3</v>
      </c>
    </row>
    <row r="188" spans="1:16" ht="12.75" customHeight="1">
      <c r="A188" s="218">
        <v>178</v>
      </c>
      <c r="B188" s="230" t="s">
        <v>54</v>
      </c>
      <c r="C188" s="222" t="s">
        <v>231</v>
      </c>
      <c r="D188" s="223">
        <v>45442</v>
      </c>
      <c r="E188" s="222">
        <v>2070.5500000000002</v>
      </c>
      <c r="F188" s="222">
        <v>2066.8333333333335</v>
      </c>
      <c r="G188" s="224">
        <v>2047.9666666666672</v>
      </c>
      <c r="H188" s="224">
        <v>2025.3833333333337</v>
      </c>
      <c r="I188" s="224">
        <v>2006.5166666666673</v>
      </c>
      <c r="J188" s="224">
        <v>2089.416666666667</v>
      </c>
      <c r="K188" s="224">
        <v>2108.2833333333328</v>
      </c>
      <c r="L188" s="224">
        <v>2130.8666666666668</v>
      </c>
      <c r="M188" s="225">
        <v>2085.6999999999998</v>
      </c>
      <c r="N188" s="225">
        <v>2044.25</v>
      </c>
      <c r="O188" s="225">
        <v>5779550</v>
      </c>
      <c r="P188" s="226">
        <v>-7.8707041576544096E-3</v>
      </c>
    </row>
    <row r="189" spans="1:16" ht="12.75" customHeight="1">
      <c r="A189" s="218">
        <v>179</v>
      </c>
      <c r="B189" s="230" t="s">
        <v>57</v>
      </c>
      <c r="C189" s="222" t="s">
        <v>232</v>
      </c>
      <c r="D189" s="223">
        <v>45442</v>
      </c>
      <c r="E189" s="222">
        <v>1962.6</v>
      </c>
      <c r="F189" s="222">
        <v>1969.0999999999997</v>
      </c>
      <c r="G189" s="224">
        <v>1932.3999999999994</v>
      </c>
      <c r="H189" s="224">
        <v>1902.1999999999998</v>
      </c>
      <c r="I189" s="224">
        <v>1865.4999999999995</v>
      </c>
      <c r="J189" s="224">
        <v>1999.2999999999993</v>
      </c>
      <c r="K189" s="224">
        <v>2035.9999999999995</v>
      </c>
      <c r="L189" s="224">
        <v>2066.1999999999989</v>
      </c>
      <c r="M189" s="225">
        <v>2005.8</v>
      </c>
      <c r="N189" s="225">
        <v>1938.9</v>
      </c>
      <c r="O189" s="225">
        <v>2997200</v>
      </c>
      <c r="P189" s="226">
        <v>-6.1016049873988589E-3</v>
      </c>
    </row>
    <row r="190" spans="1:16" ht="12.75" customHeight="1">
      <c r="A190" s="218">
        <v>180</v>
      </c>
      <c r="B190" s="230" t="s">
        <v>47</v>
      </c>
      <c r="C190" s="222" t="s">
        <v>233</v>
      </c>
      <c r="D190" s="223">
        <v>45442</v>
      </c>
      <c r="E190" s="222">
        <v>9836.35</v>
      </c>
      <c r="F190" s="222">
        <v>9874.5</v>
      </c>
      <c r="G190" s="224">
        <v>9766.65</v>
      </c>
      <c r="H190" s="224">
        <v>9696.9499999999989</v>
      </c>
      <c r="I190" s="224">
        <v>9589.0999999999985</v>
      </c>
      <c r="J190" s="224">
        <v>9944.2000000000007</v>
      </c>
      <c r="K190" s="224">
        <v>10052.049999999999</v>
      </c>
      <c r="L190" s="224">
        <v>10121.750000000002</v>
      </c>
      <c r="M190" s="225">
        <v>9982.35</v>
      </c>
      <c r="N190" s="225">
        <v>9804.7999999999993</v>
      </c>
      <c r="O190" s="225">
        <v>2057400</v>
      </c>
      <c r="P190" s="226">
        <v>4.491748852651108E-3</v>
      </c>
    </row>
    <row r="191" spans="1:16" ht="12.75" customHeight="1">
      <c r="A191" s="218">
        <v>181</v>
      </c>
      <c r="B191" s="230" t="s">
        <v>892</v>
      </c>
      <c r="C191" s="222" t="s">
        <v>234</v>
      </c>
      <c r="D191" s="223">
        <v>45442</v>
      </c>
      <c r="E191" s="222">
        <v>486.75</v>
      </c>
      <c r="F191" s="222">
        <v>491.08333333333331</v>
      </c>
      <c r="G191" s="224">
        <v>480.11666666666662</v>
      </c>
      <c r="H191" s="224">
        <v>473.48333333333329</v>
      </c>
      <c r="I191" s="224">
        <v>462.51666666666659</v>
      </c>
      <c r="J191" s="224">
        <v>497.71666666666664</v>
      </c>
      <c r="K191" s="224">
        <v>508.68333333333334</v>
      </c>
      <c r="L191" s="224">
        <v>515.31666666666661</v>
      </c>
      <c r="M191" s="225">
        <v>502.05</v>
      </c>
      <c r="N191" s="225">
        <v>484.45</v>
      </c>
      <c r="O191" s="225">
        <v>41888600</v>
      </c>
      <c r="P191" s="226">
        <v>3.2921942619009457E-2</v>
      </c>
    </row>
    <row r="192" spans="1:16" ht="12.75" customHeight="1">
      <c r="A192" s="218">
        <v>182</v>
      </c>
      <c r="B192" s="230" t="s">
        <v>130</v>
      </c>
      <c r="C192" s="222" t="s">
        <v>235</v>
      </c>
      <c r="D192" s="223">
        <v>45442</v>
      </c>
      <c r="E192" s="222">
        <v>412.65</v>
      </c>
      <c r="F192" s="222">
        <v>413.51666666666671</v>
      </c>
      <c r="G192" s="224">
        <v>405.23333333333341</v>
      </c>
      <c r="H192" s="224">
        <v>397.81666666666672</v>
      </c>
      <c r="I192" s="224">
        <v>389.53333333333342</v>
      </c>
      <c r="J192" s="224">
        <v>420.93333333333339</v>
      </c>
      <c r="K192" s="224">
        <v>429.2166666666667</v>
      </c>
      <c r="L192" s="224">
        <v>436.63333333333338</v>
      </c>
      <c r="M192" s="225">
        <v>421.8</v>
      </c>
      <c r="N192" s="225">
        <v>406.1</v>
      </c>
      <c r="O192" s="225">
        <v>97526900</v>
      </c>
      <c r="P192" s="226">
        <v>-1.2597801788375558E-2</v>
      </c>
    </row>
    <row r="193" spans="1:16" ht="12.75" customHeight="1">
      <c r="A193" s="218">
        <v>183</v>
      </c>
      <c r="B193" s="230" t="s">
        <v>40</v>
      </c>
      <c r="C193" s="222" t="s">
        <v>236</v>
      </c>
      <c r="D193" s="223">
        <v>45442</v>
      </c>
      <c r="E193" s="222">
        <v>1453.75</v>
      </c>
      <c r="F193" s="222">
        <v>1467.8999999999999</v>
      </c>
      <c r="G193" s="224">
        <v>1436.8499999999997</v>
      </c>
      <c r="H193" s="224">
        <v>1419.9499999999998</v>
      </c>
      <c r="I193" s="224">
        <v>1388.8999999999996</v>
      </c>
      <c r="J193" s="224">
        <v>1484.7999999999997</v>
      </c>
      <c r="K193" s="224">
        <v>1515.85</v>
      </c>
      <c r="L193" s="224">
        <v>1532.7499999999998</v>
      </c>
      <c r="M193" s="225">
        <v>1498.95</v>
      </c>
      <c r="N193" s="225">
        <v>1451</v>
      </c>
      <c r="O193" s="225">
        <v>4722000</v>
      </c>
      <c r="P193" s="226">
        <v>-6.2872112407716119E-2</v>
      </c>
    </row>
    <row r="194" spans="1:16" ht="12.75" customHeight="1">
      <c r="A194" s="218">
        <v>184</v>
      </c>
      <c r="B194" s="230" t="s">
        <v>85</v>
      </c>
      <c r="C194" s="222" t="s">
        <v>237</v>
      </c>
      <c r="D194" s="223">
        <v>45442</v>
      </c>
      <c r="E194" s="222">
        <v>461.65</v>
      </c>
      <c r="F194" s="222">
        <v>461.11666666666662</v>
      </c>
      <c r="G194" s="224">
        <v>457.58333333333326</v>
      </c>
      <c r="H194" s="224">
        <v>453.51666666666665</v>
      </c>
      <c r="I194" s="224">
        <v>449.98333333333329</v>
      </c>
      <c r="J194" s="224">
        <v>465.18333333333322</v>
      </c>
      <c r="K194" s="224">
        <v>468.71666666666664</v>
      </c>
      <c r="L194" s="224">
        <v>472.78333333333319</v>
      </c>
      <c r="M194" s="225">
        <v>464.65</v>
      </c>
      <c r="N194" s="225">
        <v>457.05</v>
      </c>
      <c r="O194" s="225">
        <v>60487500</v>
      </c>
      <c r="P194" s="226">
        <v>7.4450924432311705E-4</v>
      </c>
    </row>
    <row r="195" spans="1:16" ht="12.75" customHeight="1">
      <c r="A195" s="218">
        <v>185</v>
      </c>
      <c r="B195" s="230" t="s">
        <v>202</v>
      </c>
      <c r="C195" s="222" t="s">
        <v>238</v>
      </c>
      <c r="D195" s="223">
        <v>45442</v>
      </c>
      <c r="E195" s="222">
        <v>137.05000000000001</v>
      </c>
      <c r="F195" s="222">
        <v>139.83333333333334</v>
      </c>
      <c r="G195" s="224">
        <v>133.7166666666667</v>
      </c>
      <c r="H195" s="224">
        <v>130.38333333333335</v>
      </c>
      <c r="I195" s="224">
        <v>124.26666666666671</v>
      </c>
      <c r="J195" s="224">
        <v>143.16666666666669</v>
      </c>
      <c r="K195" s="224">
        <v>149.2833333333333</v>
      </c>
      <c r="L195" s="224">
        <v>152.61666666666667</v>
      </c>
      <c r="M195" s="225">
        <v>145.94999999999999</v>
      </c>
      <c r="N195" s="225">
        <v>136.5</v>
      </c>
      <c r="O195" s="225">
        <v>134541000</v>
      </c>
      <c r="P195" s="226">
        <v>1.1730999165294289E-2</v>
      </c>
    </row>
    <row r="196" spans="1:16" ht="12.75" customHeight="1">
      <c r="A196" s="218">
        <v>186</v>
      </c>
      <c r="B196" s="230" t="s">
        <v>42</v>
      </c>
      <c r="C196" s="222" t="s">
        <v>239</v>
      </c>
      <c r="D196" s="223">
        <v>45442</v>
      </c>
      <c r="E196" s="222">
        <v>1026.95</v>
      </c>
      <c r="F196" s="222">
        <v>1012.4833333333335</v>
      </c>
      <c r="G196" s="224">
        <v>991.06666666666683</v>
      </c>
      <c r="H196" s="224">
        <v>955.18333333333339</v>
      </c>
      <c r="I196" s="224">
        <v>933.76666666666677</v>
      </c>
      <c r="J196" s="224">
        <v>1048.3666666666668</v>
      </c>
      <c r="K196" s="224">
        <v>1069.7833333333338</v>
      </c>
      <c r="L196" s="224">
        <v>1105.666666666667</v>
      </c>
      <c r="M196" s="225">
        <v>1033.9000000000001</v>
      </c>
      <c r="N196" s="225">
        <v>976.6</v>
      </c>
      <c r="O196" s="225">
        <v>8307900</v>
      </c>
      <c r="P196" s="226">
        <v>-6.521518987341772E-2</v>
      </c>
    </row>
    <row r="197" spans="1:16" ht="12.75" customHeight="1">
      <c r="A197" s="218"/>
      <c r="B197" s="230"/>
      <c r="C197" s="222"/>
      <c r="D197" s="223"/>
      <c r="E197" s="222"/>
      <c r="F197" s="222"/>
      <c r="G197" s="224"/>
      <c r="H197" s="224"/>
      <c r="I197" s="224"/>
      <c r="J197" s="224"/>
      <c r="K197" s="224"/>
      <c r="L197" s="224"/>
      <c r="M197" s="225"/>
      <c r="N197" s="225"/>
      <c r="O197" s="225"/>
      <c r="P197" s="226"/>
    </row>
    <row r="198" spans="1:16" ht="12.75" customHeight="1">
      <c r="A198" s="218"/>
      <c r="B198" s="230"/>
      <c r="C198" s="222"/>
      <c r="D198" s="223"/>
      <c r="E198" s="222"/>
      <c r="F198" s="222"/>
      <c r="G198" s="224"/>
      <c r="H198" s="224"/>
      <c r="I198" s="224"/>
      <c r="J198" s="224"/>
      <c r="K198" s="224"/>
      <c r="L198" s="224"/>
      <c r="M198" s="225"/>
      <c r="N198" s="225"/>
      <c r="O198" s="225"/>
      <c r="P198" s="226"/>
    </row>
    <row r="199" spans="1:16" ht="12.75" customHeight="1">
      <c r="A199" s="212"/>
      <c r="B199" s="43"/>
      <c r="C199" s="212"/>
      <c r="D199" s="213"/>
      <c r="E199" s="214"/>
      <c r="F199" s="214"/>
      <c r="G199" s="215"/>
      <c r="H199" s="215"/>
      <c r="I199" s="215"/>
      <c r="J199" s="215"/>
      <c r="K199" s="215"/>
      <c r="L199" s="215"/>
      <c r="M199" s="212"/>
      <c r="N199" s="212"/>
      <c r="O199" s="216"/>
      <c r="P199" s="217"/>
    </row>
    <row r="200" spans="1:16" ht="12.75" customHeight="1">
      <c r="A200" s="212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12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12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12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12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12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249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45419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24" t="s">
        <v>16</v>
      </c>
      <c r="B8" s="326"/>
      <c r="C8" s="329" t="s">
        <v>20</v>
      </c>
      <c r="D8" s="329" t="s">
        <v>21</v>
      </c>
      <c r="E8" s="321" t="s">
        <v>22</v>
      </c>
      <c r="F8" s="322"/>
      <c r="G8" s="323"/>
      <c r="H8" s="321" t="s">
        <v>23</v>
      </c>
      <c r="I8" s="322"/>
      <c r="J8" s="323"/>
      <c r="K8" s="26"/>
      <c r="L8" s="48"/>
      <c r="M8" s="48"/>
      <c r="N8" s="1"/>
      <c r="O8" s="1"/>
    </row>
    <row r="9" spans="1:15" ht="36" customHeight="1">
      <c r="A9" s="325"/>
      <c r="B9" s="328"/>
      <c r="C9" s="328"/>
      <c r="D9" s="32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255</v>
      </c>
      <c r="N9" s="1"/>
      <c r="O9" s="1"/>
    </row>
    <row r="10" spans="1:15" ht="12.75" customHeight="1">
      <c r="A10" s="51">
        <v>1</v>
      </c>
      <c r="B10" s="34" t="s">
        <v>256</v>
      </c>
      <c r="C10" s="34">
        <v>22442.7</v>
      </c>
      <c r="D10" s="34">
        <v>22480.316666666666</v>
      </c>
      <c r="E10" s="34">
        <v>22371.833333333332</v>
      </c>
      <c r="F10" s="34">
        <v>22300.966666666667</v>
      </c>
      <c r="G10" s="34">
        <v>22192.483333333334</v>
      </c>
      <c r="H10" s="34">
        <v>22551.183333333331</v>
      </c>
      <c r="I10" s="34">
        <v>22659.666666666668</v>
      </c>
      <c r="J10" s="34">
        <v>22730.533333333329</v>
      </c>
      <c r="K10" s="34">
        <v>22588.799999999999</v>
      </c>
      <c r="L10" s="34">
        <v>22409.45</v>
      </c>
      <c r="M10" s="52"/>
      <c r="N10" s="1"/>
      <c r="O10" s="1"/>
    </row>
    <row r="11" spans="1:15" ht="12.75" customHeight="1">
      <c r="A11" s="51">
        <v>2</v>
      </c>
      <c r="B11" s="35" t="s">
        <v>257</v>
      </c>
      <c r="C11" s="34">
        <v>48895.3</v>
      </c>
      <c r="D11" s="34">
        <v>48977.316666666673</v>
      </c>
      <c r="E11" s="34">
        <v>48701.983333333344</v>
      </c>
      <c r="F11" s="34">
        <v>48508.666666666672</v>
      </c>
      <c r="G11" s="34">
        <v>48233.333333333343</v>
      </c>
      <c r="H11" s="34">
        <v>49170.633333333346</v>
      </c>
      <c r="I11" s="34">
        <v>49445.966666666674</v>
      </c>
      <c r="J11" s="34">
        <v>49639.283333333347</v>
      </c>
      <c r="K11" s="34">
        <v>49252.65</v>
      </c>
      <c r="L11" s="34">
        <v>48784</v>
      </c>
      <c r="M11" s="52"/>
      <c r="N11" s="1"/>
      <c r="O11" s="1"/>
    </row>
    <row r="12" spans="1:15" ht="12.75" customHeight="1">
      <c r="A12" s="51">
        <v>3</v>
      </c>
      <c r="B12" s="31" t="s">
        <v>258</v>
      </c>
      <c r="C12" s="36">
        <v>6267.35</v>
      </c>
      <c r="D12" s="36">
        <v>6287.3666666666659</v>
      </c>
      <c r="E12" s="36">
        <v>6163.8333333333321</v>
      </c>
      <c r="F12" s="36">
        <v>6060.3166666666666</v>
      </c>
      <c r="G12" s="36">
        <v>5936.7833333333328</v>
      </c>
      <c r="H12" s="36">
        <v>6390.8833333333314</v>
      </c>
      <c r="I12" s="36">
        <v>6514.4166666666661</v>
      </c>
      <c r="J12" s="36">
        <v>6617.9333333333307</v>
      </c>
      <c r="K12" s="36">
        <v>6410.9</v>
      </c>
      <c r="L12" s="36">
        <v>6183.85</v>
      </c>
      <c r="M12" s="52"/>
      <c r="N12" s="1"/>
      <c r="O12" s="1"/>
    </row>
    <row r="13" spans="1:15" ht="12.75" customHeight="1">
      <c r="A13" s="51">
        <v>4</v>
      </c>
      <c r="B13" s="31" t="s">
        <v>259</v>
      </c>
      <c r="C13" s="36">
        <v>8444.9500000000007</v>
      </c>
      <c r="D13" s="36">
        <v>8475.2999999999993</v>
      </c>
      <c r="E13" s="36">
        <v>8386.4499999999989</v>
      </c>
      <c r="F13" s="36">
        <v>8327.9499999999989</v>
      </c>
      <c r="G13" s="36">
        <v>8239.0999999999985</v>
      </c>
      <c r="H13" s="36">
        <v>8533.7999999999993</v>
      </c>
      <c r="I13" s="36">
        <v>8622.6499999999978</v>
      </c>
      <c r="J13" s="36">
        <v>8681.15</v>
      </c>
      <c r="K13" s="36">
        <v>8564.15</v>
      </c>
      <c r="L13" s="36">
        <v>8416.7999999999993</v>
      </c>
      <c r="M13" s="52"/>
      <c r="N13" s="1"/>
      <c r="O13" s="1"/>
    </row>
    <row r="14" spans="1:15" ht="12.75" customHeight="1">
      <c r="A14" s="51">
        <v>5</v>
      </c>
      <c r="B14" s="31" t="s">
        <v>260</v>
      </c>
      <c r="C14" s="36">
        <v>33217.1</v>
      </c>
      <c r="D14" s="36">
        <v>33214.416666666664</v>
      </c>
      <c r="E14" s="36">
        <v>32993.48333333333</v>
      </c>
      <c r="F14" s="36">
        <v>32769.866666666669</v>
      </c>
      <c r="G14" s="36">
        <v>32548.933333333334</v>
      </c>
      <c r="H14" s="36">
        <v>33438.033333333326</v>
      </c>
      <c r="I14" s="36">
        <v>33658.96666666666</v>
      </c>
      <c r="J14" s="36">
        <v>33882.583333333321</v>
      </c>
      <c r="K14" s="36">
        <v>33435.35</v>
      </c>
      <c r="L14" s="36">
        <v>32990.800000000003</v>
      </c>
      <c r="M14" s="52"/>
      <c r="N14" s="1"/>
      <c r="O14" s="1"/>
    </row>
    <row r="15" spans="1:15" ht="12.75" customHeight="1">
      <c r="A15" s="51">
        <v>6</v>
      </c>
      <c r="B15" s="31" t="s">
        <v>261</v>
      </c>
      <c r="C15" s="36">
        <v>9982.5</v>
      </c>
      <c r="D15" s="36">
        <v>10037.916666666666</v>
      </c>
      <c r="E15" s="36">
        <v>9799.4333333333325</v>
      </c>
      <c r="F15" s="36">
        <v>9616.3666666666668</v>
      </c>
      <c r="G15" s="36">
        <v>9377.8833333333332</v>
      </c>
      <c r="H15" s="36">
        <v>10220.983333333332</v>
      </c>
      <c r="I15" s="36">
        <v>10459.466666666665</v>
      </c>
      <c r="J15" s="36">
        <v>10642.533333333331</v>
      </c>
      <c r="K15" s="36">
        <v>10276.4</v>
      </c>
      <c r="L15" s="36">
        <v>9854.85</v>
      </c>
      <c r="M15" s="52"/>
      <c r="N15" s="1"/>
      <c r="O15" s="1"/>
    </row>
    <row r="16" spans="1:15" ht="12.75" customHeight="1">
      <c r="A16" s="51">
        <v>7</v>
      </c>
      <c r="B16" s="31" t="s">
        <v>262</v>
      </c>
      <c r="C16" s="36">
        <v>14157.95</v>
      </c>
      <c r="D16" s="36">
        <v>14178.516666666668</v>
      </c>
      <c r="E16" s="36">
        <v>14062.483333333337</v>
      </c>
      <c r="F16" s="36">
        <v>13967.016666666668</v>
      </c>
      <c r="G16" s="36">
        <v>13850.983333333337</v>
      </c>
      <c r="H16" s="36">
        <v>14273.983333333337</v>
      </c>
      <c r="I16" s="36">
        <v>14390.016666666666</v>
      </c>
      <c r="J16" s="36">
        <v>14485.483333333337</v>
      </c>
      <c r="K16" s="36">
        <v>14294.55</v>
      </c>
      <c r="L16" s="36">
        <v>14083.05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6940.35</v>
      </c>
      <c r="D17" s="36">
        <v>6892.7833333333328</v>
      </c>
      <c r="E17" s="36">
        <v>6757.5666666666657</v>
      </c>
      <c r="F17" s="36">
        <v>6574.7833333333328</v>
      </c>
      <c r="G17" s="36">
        <v>6439.5666666666657</v>
      </c>
      <c r="H17" s="36">
        <v>7075.5666666666657</v>
      </c>
      <c r="I17" s="36">
        <v>7210.7833333333328</v>
      </c>
      <c r="J17" s="36">
        <v>7393.5666666666657</v>
      </c>
      <c r="K17" s="31">
        <v>7028</v>
      </c>
      <c r="L17" s="31">
        <v>6710</v>
      </c>
      <c r="M17" s="31">
        <v>6.8980199999999998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2489.5</v>
      </c>
      <c r="D18" s="36">
        <v>2507.6333333333332</v>
      </c>
      <c r="E18" s="36">
        <v>2463.8666666666663</v>
      </c>
      <c r="F18" s="36">
        <v>2438.2333333333331</v>
      </c>
      <c r="G18" s="36">
        <v>2394.4666666666662</v>
      </c>
      <c r="H18" s="36">
        <v>2533.2666666666664</v>
      </c>
      <c r="I18" s="36">
        <v>2577.0333333333328</v>
      </c>
      <c r="J18" s="36">
        <v>2602.6666666666665</v>
      </c>
      <c r="K18" s="31">
        <v>2551.4</v>
      </c>
      <c r="L18" s="31">
        <v>2482</v>
      </c>
      <c r="M18" s="31">
        <v>4.7717400000000003</v>
      </c>
      <c r="N18" s="1"/>
      <c r="O18" s="1"/>
    </row>
    <row r="19" spans="1:15" ht="12.75" customHeight="1">
      <c r="A19" s="51">
        <v>10</v>
      </c>
      <c r="B19" s="53" t="s">
        <v>312</v>
      </c>
      <c r="C19" s="31">
        <v>1558.2</v>
      </c>
      <c r="D19" s="36">
        <v>1570.7333333333333</v>
      </c>
      <c r="E19" s="36">
        <v>1530.4666666666667</v>
      </c>
      <c r="F19" s="36">
        <v>1502.7333333333333</v>
      </c>
      <c r="G19" s="36">
        <v>1462.4666666666667</v>
      </c>
      <c r="H19" s="36">
        <v>1598.4666666666667</v>
      </c>
      <c r="I19" s="36">
        <v>1638.7333333333336</v>
      </c>
      <c r="J19" s="36">
        <v>1666.4666666666667</v>
      </c>
      <c r="K19" s="31">
        <v>1611</v>
      </c>
      <c r="L19" s="31">
        <v>1543</v>
      </c>
      <c r="M19" s="31">
        <v>5.4859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633.9</v>
      </c>
      <c r="D20" s="36">
        <v>640.21666666666658</v>
      </c>
      <c r="E20" s="36">
        <v>624.98333333333312</v>
      </c>
      <c r="F20" s="36">
        <v>616.06666666666649</v>
      </c>
      <c r="G20" s="36">
        <v>600.83333333333303</v>
      </c>
      <c r="H20" s="36">
        <v>649.13333333333321</v>
      </c>
      <c r="I20" s="36">
        <v>664.36666666666656</v>
      </c>
      <c r="J20" s="36">
        <v>673.2833333333333</v>
      </c>
      <c r="K20" s="31">
        <v>655.45</v>
      </c>
      <c r="L20" s="31">
        <v>631.29999999999995</v>
      </c>
      <c r="M20" s="31">
        <v>21.95074</v>
      </c>
      <c r="N20" s="1"/>
      <c r="O20" s="1"/>
    </row>
    <row r="21" spans="1:15" ht="12.75" customHeight="1">
      <c r="A21" s="51">
        <v>12</v>
      </c>
      <c r="B21" s="53" t="s">
        <v>864</v>
      </c>
      <c r="C21" s="31">
        <v>1058.5</v>
      </c>
      <c r="D21" s="36">
        <v>1052.2</v>
      </c>
      <c r="E21" s="36">
        <v>1038.45</v>
      </c>
      <c r="F21" s="36">
        <v>1018.4000000000001</v>
      </c>
      <c r="G21" s="36">
        <v>1004.6500000000001</v>
      </c>
      <c r="H21" s="36">
        <v>1072.25</v>
      </c>
      <c r="I21" s="36">
        <v>1086</v>
      </c>
      <c r="J21" s="36">
        <v>1106.05</v>
      </c>
      <c r="K21" s="31">
        <v>1065.95</v>
      </c>
      <c r="L21" s="31">
        <v>1032.1500000000001</v>
      </c>
      <c r="M21" s="31">
        <v>26.504930000000002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2874.65</v>
      </c>
      <c r="D22" s="36">
        <v>2908.2833333333333</v>
      </c>
      <c r="E22" s="36">
        <v>2816.3666666666668</v>
      </c>
      <c r="F22" s="36">
        <v>2758.0833333333335</v>
      </c>
      <c r="G22" s="36">
        <v>2666.166666666667</v>
      </c>
      <c r="H22" s="36">
        <v>2966.5666666666666</v>
      </c>
      <c r="I22" s="36">
        <v>3058.4833333333336</v>
      </c>
      <c r="J22" s="36">
        <v>3116.7666666666664</v>
      </c>
      <c r="K22" s="31">
        <v>3000.2</v>
      </c>
      <c r="L22" s="31">
        <v>2850</v>
      </c>
      <c r="M22" s="31">
        <v>23.779440000000001</v>
      </c>
      <c r="N22" s="1"/>
      <c r="O22" s="1"/>
    </row>
    <row r="23" spans="1:15" ht="12.75" customHeight="1">
      <c r="A23" s="51">
        <v>14</v>
      </c>
      <c r="B23" s="53" t="s">
        <v>263</v>
      </c>
      <c r="C23" s="31">
        <v>1766.65</v>
      </c>
      <c r="D23" s="36">
        <v>1767.5333333333335</v>
      </c>
      <c r="E23" s="36">
        <v>1749.116666666667</v>
      </c>
      <c r="F23" s="36">
        <v>1731.5833333333335</v>
      </c>
      <c r="G23" s="36">
        <v>1713.166666666667</v>
      </c>
      <c r="H23" s="36">
        <v>1785.0666666666671</v>
      </c>
      <c r="I23" s="36">
        <v>1803.4833333333336</v>
      </c>
      <c r="J23" s="36">
        <v>1821.0166666666671</v>
      </c>
      <c r="K23" s="31">
        <v>1785.95</v>
      </c>
      <c r="L23" s="31">
        <v>1750</v>
      </c>
      <c r="M23" s="31">
        <v>5.5857799999999997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1289.95</v>
      </c>
      <c r="D24" s="36">
        <v>1289.8166666666666</v>
      </c>
      <c r="E24" s="36">
        <v>1257.1333333333332</v>
      </c>
      <c r="F24" s="36">
        <v>1224.3166666666666</v>
      </c>
      <c r="G24" s="36">
        <v>1191.6333333333332</v>
      </c>
      <c r="H24" s="36">
        <v>1322.6333333333332</v>
      </c>
      <c r="I24" s="36">
        <v>1355.3166666666666</v>
      </c>
      <c r="J24" s="36">
        <v>1388.1333333333332</v>
      </c>
      <c r="K24" s="31">
        <v>1322.5</v>
      </c>
      <c r="L24" s="31">
        <v>1257</v>
      </c>
      <c r="M24" s="31">
        <v>40.006680000000003</v>
      </c>
      <c r="N24" s="1"/>
      <c r="O24" s="1"/>
    </row>
    <row r="25" spans="1:15" ht="12.75" customHeight="1">
      <c r="A25" s="51">
        <v>16</v>
      </c>
      <c r="B25" s="53" t="s">
        <v>822</v>
      </c>
      <c r="C25" s="31">
        <v>589.04999999999995</v>
      </c>
      <c r="D25" s="36">
        <v>590.01666666666665</v>
      </c>
      <c r="E25" s="36">
        <v>577.0333333333333</v>
      </c>
      <c r="F25" s="36">
        <v>565.01666666666665</v>
      </c>
      <c r="G25" s="36">
        <v>552.0333333333333</v>
      </c>
      <c r="H25" s="36">
        <v>602.0333333333333</v>
      </c>
      <c r="I25" s="36">
        <v>615.01666666666665</v>
      </c>
      <c r="J25" s="36">
        <v>627.0333333333333</v>
      </c>
      <c r="K25" s="31">
        <v>603</v>
      </c>
      <c r="L25" s="31">
        <v>578</v>
      </c>
      <c r="M25" s="31">
        <v>34.264870000000002</v>
      </c>
      <c r="N25" s="1"/>
      <c r="O25" s="1"/>
    </row>
    <row r="26" spans="1:15" ht="12.75" customHeight="1">
      <c r="A26" s="51">
        <v>17</v>
      </c>
      <c r="B26" s="53" t="s">
        <v>264</v>
      </c>
      <c r="C26" s="31">
        <v>917.15</v>
      </c>
      <c r="D26" s="36">
        <v>917.59999999999991</v>
      </c>
      <c r="E26" s="36">
        <v>904.64999999999986</v>
      </c>
      <c r="F26" s="36">
        <v>892.15</v>
      </c>
      <c r="G26" s="36">
        <v>879.19999999999993</v>
      </c>
      <c r="H26" s="36">
        <v>930.0999999999998</v>
      </c>
      <c r="I26" s="36">
        <v>943.04999999999984</v>
      </c>
      <c r="J26" s="36">
        <v>955.54999999999973</v>
      </c>
      <c r="K26" s="31">
        <v>930.55</v>
      </c>
      <c r="L26" s="31">
        <v>905.1</v>
      </c>
      <c r="M26" s="31">
        <v>27.705259999999999</v>
      </c>
      <c r="N26" s="1"/>
      <c r="O26" s="1"/>
    </row>
    <row r="27" spans="1:15" ht="12.75" customHeight="1">
      <c r="A27" s="51">
        <v>18</v>
      </c>
      <c r="B27" s="53" t="s">
        <v>265</v>
      </c>
      <c r="C27" s="31">
        <v>337.8</v>
      </c>
      <c r="D27" s="36">
        <v>339.59999999999997</v>
      </c>
      <c r="E27" s="36">
        <v>334.19999999999993</v>
      </c>
      <c r="F27" s="36">
        <v>330.59999999999997</v>
      </c>
      <c r="G27" s="36">
        <v>325.19999999999993</v>
      </c>
      <c r="H27" s="36">
        <v>343.19999999999993</v>
      </c>
      <c r="I27" s="36">
        <v>348.59999999999991</v>
      </c>
      <c r="J27" s="36">
        <v>352.19999999999993</v>
      </c>
      <c r="K27" s="31">
        <v>345</v>
      </c>
      <c r="L27" s="31">
        <v>336</v>
      </c>
      <c r="M27" s="31">
        <v>10.45201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227.1</v>
      </c>
      <c r="D28" s="36">
        <v>228.04999999999998</v>
      </c>
      <c r="E28" s="36">
        <v>223.19999999999996</v>
      </c>
      <c r="F28" s="36">
        <v>219.29999999999998</v>
      </c>
      <c r="G28" s="36">
        <v>214.44999999999996</v>
      </c>
      <c r="H28" s="36">
        <v>231.94999999999996</v>
      </c>
      <c r="I28" s="36">
        <v>236.79999999999998</v>
      </c>
      <c r="J28" s="36">
        <v>240.69999999999996</v>
      </c>
      <c r="K28" s="31">
        <v>232.9</v>
      </c>
      <c r="L28" s="31">
        <v>224.15</v>
      </c>
      <c r="M28" s="31">
        <v>67.841610000000003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250.5</v>
      </c>
      <c r="D29" s="36">
        <v>252.20000000000002</v>
      </c>
      <c r="E29" s="36">
        <v>245.65000000000003</v>
      </c>
      <c r="F29" s="36">
        <v>240.8</v>
      </c>
      <c r="G29" s="36">
        <v>234.25000000000003</v>
      </c>
      <c r="H29" s="36">
        <v>257.05000000000007</v>
      </c>
      <c r="I29" s="36">
        <v>263.60000000000002</v>
      </c>
      <c r="J29" s="36">
        <v>268.45000000000005</v>
      </c>
      <c r="K29" s="31">
        <v>258.75</v>
      </c>
      <c r="L29" s="31">
        <v>247.35</v>
      </c>
      <c r="M29" s="31">
        <v>35.044809999999998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5148.95</v>
      </c>
      <c r="D30" s="36">
        <v>5062.3166666666666</v>
      </c>
      <c r="E30" s="36">
        <v>4966.6333333333332</v>
      </c>
      <c r="F30" s="36">
        <v>4784.3166666666666</v>
      </c>
      <c r="G30" s="36">
        <v>4688.6333333333332</v>
      </c>
      <c r="H30" s="36">
        <v>5244.6333333333332</v>
      </c>
      <c r="I30" s="36">
        <v>5340.3166666666657</v>
      </c>
      <c r="J30" s="36">
        <v>5522.6333333333332</v>
      </c>
      <c r="K30" s="31">
        <v>5158</v>
      </c>
      <c r="L30" s="31">
        <v>4880</v>
      </c>
      <c r="M30" s="31">
        <v>4.7135699999999998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607.45000000000005</v>
      </c>
      <c r="D31" s="36">
        <v>611.01666666666677</v>
      </c>
      <c r="E31" s="36">
        <v>596.28333333333353</v>
      </c>
      <c r="F31" s="36">
        <v>585.11666666666679</v>
      </c>
      <c r="G31" s="36">
        <v>570.38333333333355</v>
      </c>
      <c r="H31" s="36">
        <v>622.18333333333351</v>
      </c>
      <c r="I31" s="36">
        <v>636.91666666666686</v>
      </c>
      <c r="J31" s="36">
        <v>648.08333333333348</v>
      </c>
      <c r="K31" s="31">
        <v>625.75</v>
      </c>
      <c r="L31" s="31">
        <v>599.85</v>
      </c>
      <c r="M31" s="31">
        <v>35.256590000000003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6056.7</v>
      </c>
      <c r="D32" s="36">
        <v>6043.0166666666664</v>
      </c>
      <c r="E32" s="36">
        <v>5999.8833333333332</v>
      </c>
      <c r="F32" s="36">
        <v>5943.0666666666666</v>
      </c>
      <c r="G32" s="36">
        <v>5899.9333333333334</v>
      </c>
      <c r="H32" s="36">
        <v>6099.833333333333</v>
      </c>
      <c r="I32" s="36">
        <v>6142.9666666666662</v>
      </c>
      <c r="J32" s="36">
        <v>6199.7833333333328</v>
      </c>
      <c r="K32" s="31">
        <v>6086.15</v>
      </c>
      <c r="L32" s="31">
        <v>5986.2</v>
      </c>
      <c r="M32" s="31">
        <v>4.1914400000000001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482.7</v>
      </c>
      <c r="D33" s="36">
        <v>489.40000000000003</v>
      </c>
      <c r="E33" s="36">
        <v>472.80000000000007</v>
      </c>
      <c r="F33" s="36">
        <v>462.90000000000003</v>
      </c>
      <c r="G33" s="36">
        <v>446.30000000000007</v>
      </c>
      <c r="H33" s="36">
        <v>499.30000000000007</v>
      </c>
      <c r="I33" s="36">
        <v>515.90000000000009</v>
      </c>
      <c r="J33" s="36">
        <v>525.80000000000007</v>
      </c>
      <c r="K33" s="31">
        <v>506</v>
      </c>
      <c r="L33" s="31">
        <v>479.5</v>
      </c>
      <c r="M33" s="31">
        <v>26.921659999999999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200.85</v>
      </c>
      <c r="D34" s="36">
        <v>202.01666666666665</v>
      </c>
      <c r="E34" s="36">
        <v>199.1333333333333</v>
      </c>
      <c r="F34" s="36">
        <v>197.41666666666666</v>
      </c>
      <c r="G34" s="36">
        <v>194.5333333333333</v>
      </c>
      <c r="H34" s="36">
        <v>203.73333333333329</v>
      </c>
      <c r="I34" s="36">
        <v>206.61666666666662</v>
      </c>
      <c r="J34" s="36">
        <v>208.33333333333329</v>
      </c>
      <c r="K34" s="31">
        <v>204.9</v>
      </c>
      <c r="L34" s="31">
        <v>200.3</v>
      </c>
      <c r="M34" s="31">
        <v>174.26209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2932.15</v>
      </c>
      <c r="D35" s="36">
        <v>2934.1166666666663</v>
      </c>
      <c r="E35" s="36">
        <v>2909.2333333333327</v>
      </c>
      <c r="F35" s="36">
        <v>2886.3166666666662</v>
      </c>
      <c r="G35" s="36">
        <v>2861.4333333333325</v>
      </c>
      <c r="H35" s="36">
        <v>2957.0333333333328</v>
      </c>
      <c r="I35" s="36">
        <v>2981.916666666667</v>
      </c>
      <c r="J35" s="36">
        <v>3004.833333333333</v>
      </c>
      <c r="K35" s="31">
        <v>2959</v>
      </c>
      <c r="L35" s="31">
        <v>2911.2</v>
      </c>
      <c r="M35" s="31">
        <v>7.6880600000000001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2109.5</v>
      </c>
      <c r="D36" s="36">
        <v>2095.4</v>
      </c>
      <c r="E36" s="36">
        <v>2074.1000000000004</v>
      </c>
      <c r="F36" s="36">
        <v>2038.7000000000003</v>
      </c>
      <c r="G36" s="36">
        <v>2017.4000000000005</v>
      </c>
      <c r="H36" s="36">
        <v>2130.8000000000002</v>
      </c>
      <c r="I36" s="36">
        <v>2152.1000000000004</v>
      </c>
      <c r="J36" s="36">
        <v>2187.5</v>
      </c>
      <c r="K36" s="31">
        <v>2116.6999999999998</v>
      </c>
      <c r="L36" s="31">
        <v>2060</v>
      </c>
      <c r="M36" s="31">
        <v>4.4552699999999996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1163.2</v>
      </c>
      <c r="D37" s="36">
        <v>1158.9333333333332</v>
      </c>
      <c r="E37" s="36">
        <v>1145.8666666666663</v>
      </c>
      <c r="F37" s="36">
        <v>1128.5333333333331</v>
      </c>
      <c r="G37" s="36">
        <v>1115.4666666666662</v>
      </c>
      <c r="H37" s="36">
        <v>1176.2666666666664</v>
      </c>
      <c r="I37" s="36">
        <v>1189.3333333333335</v>
      </c>
      <c r="J37" s="36">
        <v>1206.6666666666665</v>
      </c>
      <c r="K37" s="31">
        <v>1172</v>
      </c>
      <c r="L37" s="31">
        <v>1141.5999999999999</v>
      </c>
      <c r="M37" s="31">
        <v>12.84525</v>
      </c>
      <c r="N37" s="1"/>
      <c r="O37" s="1"/>
    </row>
    <row r="38" spans="1:15" ht="12.75" customHeight="1">
      <c r="A38" s="51">
        <v>29</v>
      </c>
      <c r="B38" s="53" t="s">
        <v>266</v>
      </c>
      <c r="C38" s="31">
        <v>4600.6000000000004</v>
      </c>
      <c r="D38" s="36">
        <v>4638.833333333333</v>
      </c>
      <c r="E38" s="36">
        <v>4537.7666666666664</v>
      </c>
      <c r="F38" s="36">
        <v>4474.9333333333334</v>
      </c>
      <c r="G38" s="36">
        <v>4373.8666666666668</v>
      </c>
      <c r="H38" s="36">
        <v>4701.6666666666661</v>
      </c>
      <c r="I38" s="36">
        <v>4802.7333333333336</v>
      </c>
      <c r="J38" s="36">
        <v>4865.5666666666657</v>
      </c>
      <c r="K38" s="31">
        <v>4739.8999999999996</v>
      </c>
      <c r="L38" s="31">
        <v>4576</v>
      </c>
      <c r="M38" s="31">
        <v>6.4304100000000002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1143.6500000000001</v>
      </c>
      <c r="D39" s="36">
        <v>1145.1000000000001</v>
      </c>
      <c r="E39" s="36">
        <v>1134.2000000000003</v>
      </c>
      <c r="F39" s="36">
        <v>1124.7500000000002</v>
      </c>
      <c r="G39" s="36">
        <v>1113.8500000000004</v>
      </c>
      <c r="H39" s="36">
        <v>1154.5500000000002</v>
      </c>
      <c r="I39" s="36">
        <v>1165.4500000000003</v>
      </c>
      <c r="J39" s="36">
        <v>1174.9000000000001</v>
      </c>
      <c r="K39" s="31">
        <v>1156</v>
      </c>
      <c r="L39" s="31">
        <v>1135.6500000000001</v>
      </c>
      <c r="M39" s="31">
        <v>74.901039999999995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9052.5499999999993</v>
      </c>
      <c r="D40" s="36">
        <v>9016.2833333333328</v>
      </c>
      <c r="E40" s="36">
        <v>8846.8166666666657</v>
      </c>
      <c r="F40" s="36">
        <v>8641.0833333333321</v>
      </c>
      <c r="G40" s="36">
        <v>8471.616666666665</v>
      </c>
      <c r="H40" s="36">
        <v>9222.0166666666664</v>
      </c>
      <c r="I40" s="36">
        <v>9391.4833333333336</v>
      </c>
      <c r="J40" s="36">
        <v>9597.2166666666672</v>
      </c>
      <c r="K40" s="31">
        <v>9185.75</v>
      </c>
      <c r="L40" s="31">
        <v>8810.5499999999993</v>
      </c>
      <c r="M40" s="31">
        <v>4.5843100000000003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6859.85</v>
      </c>
      <c r="D41" s="36">
        <v>6908.2666666666664</v>
      </c>
      <c r="E41" s="36">
        <v>6796.583333333333</v>
      </c>
      <c r="F41" s="36">
        <v>6733.3166666666666</v>
      </c>
      <c r="G41" s="36">
        <v>6621.6333333333332</v>
      </c>
      <c r="H41" s="36">
        <v>6971.5333333333328</v>
      </c>
      <c r="I41" s="36">
        <v>7083.2166666666672</v>
      </c>
      <c r="J41" s="36">
        <v>7146.4833333333327</v>
      </c>
      <c r="K41" s="31">
        <v>7019.95</v>
      </c>
      <c r="L41" s="31">
        <v>6845</v>
      </c>
      <c r="M41" s="31">
        <v>12.29988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1611.35</v>
      </c>
      <c r="D42" s="36">
        <v>1618.7666666666667</v>
      </c>
      <c r="E42" s="36">
        <v>1599.6333333333332</v>
      </c>
      <c r="F42" s="36">
        <v>1587.9166666666665</v>
      </c>
      <c r="G42" s="36">
        <v>1568.7833333333331</v>
      </c>
      <c r="H42" s="36">
        <v>1630.4833333333333</v>
      </c>
      <c r="I42" s="36">
        <v>1649.616666666667</v>
      </c>
      <c r="J42" s="36">
        <v>1661.3333333333335</v>
      </c>
      <c r="K42" s="31">
        <v>1637.9</v>
      </c>
      <c r="L42" s="31">
        <v>1607.05</v>
      </c>
      <c r="M42" s="31">
        <v>7.2535999999999996</v>
      </c>
      <c r="N42" s="1"/>
      <c r="O42" s="1"/>
    </row>
    <row r="43" spans="1:15" ht="12.75" customHeight="1">
      <c r="A43" s="51">
        <v>34</v>
      </c>
      <c r="B43" s="53" t="s">
        <v>267</v>
      </c>
      <c r="C43" s="31">
        <v>8186.2</v>
      </c>
      <c r="D43" s="36">
        <v>8216.65</v>
      </c>
      <c r="E43" s="36">
        <v>8113.2999999999993</v>
      </c>
      <c r="F43" s="36">
        <v>8040.4</v>
      </c>
      <c r="G43" s="36">
        <v>7937.0499999999993</v>
      </c>
      <c r="H43" s="36">
        <v>8289.5499999999993</v>
      </c>
      <c r="I43" s="36">
        <v>8392.9000000000015</v>
      </c>
      <c r="J43" s="36">
        <v>8465.7999999999993</v>
      </c>
      <c r="K43" s="31">
        <v>8320</v>
      </c>
      <c r="L43" s="31">
        <v>8143.75</v>
      </c>
      <c r="M43" s="31">
        <v>0.54469000000000001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2465.6999999999998</v>
      </c>
      <c r="D44" s="36">
        <v>2455.7666666666669</v>
      </c>
      <c r="E44" s="36">
        <v>2437.1333333333337</v>
      </c>
      <c r="F44" s="36">
        <v>2408.5666666666666</v>
      </c>
      <c r="G44" s="36">
        <v>2389.9333333333334</v>
      </c>
      <c r="H44" s="36">
        <v>2484.3333333333339</v>
      </c>
      <c r="I44" s="36">
        <v>2502.9666666666672</v>
      </c>
      <c r="J44" s="36">
        <v>2531.5333333333342</v>
      </c>
      <c r="K44" s="31">
        <v>2474.4</v>
      </c>
      <c r="L44" s="31">
        <v>2427.1999999999998</v>
      </c>
      <c r="M44" s="31">
        <v>2.6910599999999998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186.85</v>
      </c>
      <c r="D45" s="36">
        <v>186.88333333333335</v>
      </c>
      <c r="E45" s="36">
        <v>184.26666666666671</v>
      </c>
      <c r="F45" s="36">
        <v>181.68333333333337</v>
      </c>
      <c r="G45" s="36">
        <v>179.06666666666672</v>
      </c>
      <c r="H45" s="36">
        <v>189.4666666666667</v>
      </c>
      <c r="I45" s="36">
        <v>192.08333333333331</v>
      </c>
      <c r="J45" s="36">
        <v>194.66666666666669</v>
      </c>
      <c r="K45" s="31">
        <v>189.5</v>
      </c>
      <c r="L45" s="31">
        <v>184.3</v>
      </c>
      <c r="M45" s="31">
        <v>100.2192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265.7</v>
      </c>
      <c r="D46" s="36">
        <v>267.13333333333338</v>
      </c>
      <c r="E46" s="36">
        <v>258.26666666666677</v>
      </c>
      <c r="F46" s="36">
        <v>250.83333333333337</v>
      </c>
      <c r="G46" s="36">
        <v>241.96666666666675</v>
      </c>
      <c r="H46" s="36">
        <v>274.56666666666678</v>
      </c>
      <c r="I46" s="36">
        <v>283.43333333333345</v>
      </c>
      <c r="J46" s="36">
        <v>290.86666666666679</v>
      </c>
      <c r="K46" s="31">
        <v>276</v>
      </c>
      <c r="L46" s="31">
        <v>259.7</v>
      </c>
      <c r="M46" s="31">
        <v>342.53147999999999</v>
      </c>
      <c r="N46" s="1"/>
      <c r="O46" s="1"/>
    </row>
    <row r="47" spans="1:15" ht="12.75" customHeight="1">
      <c r="A47" s="51">
        <v>38</v>
      </c>
      <c r="B47" s="53" t="s">
        <v>268</v>
      </c>
      <c r="C47" s="31">
        <v>146.1</v>
      </c>
      <c r="D47" s="36">
        <v>145.81666666666666</v>
      </c>
      <c r="E47" s="36">
        <v>140.98333333333332</v>
      </c>
      <c r="F47" s="36">
        <v>135.86666666666665</v>
      </c>
      <c r="G47" s="36">
        <v>131.0333333333333</v>
      </c>
      <c r="H47" s="36">
        <v>150.93333333333334</v>
      </c>
      <c r="I47" s="36">
        <v>155.76666666666671</v>
      </c>
      <c r="J47" s="36">
        <v>160.88333333333335</v>
      </c>
      <c r="K47" s="31">
        <v>150.65</v>
      </c>
      <c r="L47" s="31">
        <v>140.69999999999999</v>
      </c>
      <c r="M47" s="31">
        <v>190.28324000000001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1331.3</v>
      </c>
      <c r="D48" s="36">
        <v>1333.1000000000001</v>
      </c>
      <c r="E48" s="36">
        <v>1321.2000000000003</v>
      </c>
      <c r="F48" s="36">
        <v>1311.1000000000001</v>
      </c>
      <c r="G48" s="36">
        <v>1299.2000000000003</v>
      </c>
      <c r="H48" s="36">
        <v>1343.2000000000003</v>
      </c>
      <c r="I48" s="36">
        <v>1355.1000000000004</v>
      </c>
      <c r="J48" s="36">
        <v>1365.2000000000003</v>
      </c>
      <c r="K48" s="31">
        <v>1345</v>
      </c>
      <c r="L48" s="31">
        <v>1323</v>
      </c>
      <c r="M48" s="31">
        <v>2.5667399999999998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511.35</v>
      </c>
      <c r="D49" s="36">
        <v>516.21666666666658</v>
      </c>
      <c r="E49" s="36">
        <v>504.68333333333317</v>
      </c>
      <c r="F49" s="36">
        <v>498.01666666666659</v>
      </c>
      <c r="G49" s="36">
        <v>486.48333333333318</v>
      </c>
      <c r="H49" s="36">
        <v>522.88333333333321</v>
      </c>
      <c r="I49" s="36">
        <v>534.41666666666674</v>
      </c>
      <c r="J49" s="36">
        <v>541.08333333333314</v>
      </c>
      <c r="K49" s="31">
        <v>527.75</v>
      </c>
      <c r="L49" s="31">
        <v>509.55</v>
      </c>
      <c r="M49" s="31">
        <v>10.47073</v>
      </c>
      <c r="N49" s="1"/>
      <c r="O49" s="1"/>
    </row>
    <row r="50" spans="1:15" ht="12.75" customHeight="1">
      <c r="A50" s="51">
        <v>41</v>
      </c>
      <c r="B50" s="53" t="s">
        <v>333</v>
      </c>
      <c r="C50" s="31">
        <v>1905.6</v>
      </c>
      <c r="D50" s="36">
        <v>1919.7166666666665</v>
      </c>
      <c r="E50" s="36">
        <v>1867.4333333333329</v>
      </c>
      <c r="F50" s="36">
        <v>1829.2666666666664</v>
      </c>
      <c r="G50" s="36">
        <v>1776.9833333333329</v>
      </c>
      <c r="H50" s="36">
        <v>1957.883333333333</v>
      </c>
      <c r="I50" s="36">
        <v>2010.1666666666663</v>
      </c>
      <c r="J50" s="36">
        <v>2048.333333333333</v>
      </c>
      <c r="K50" s="31">
        <v>1972</v>
      </c>
      <c r="L50" s="31">
        <v>1881.55</v>
      </c>
      <c r="M50" s="31">
        <v>6.8183199999999999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231.85</v>
      </c>
      <c r="D51" s="36">
        <v>232.56666666666669</v>
      </c>
      <c r="E51" s="36">
        <v>229.28333333333339</v>
      </c>
      <c r="F51" s="36">
        <v>226.7166666666667</v>
      </c>
      <c r="G51" s="36">
        <v>223.43333333333339</v>
      </c>
      <c r="H51" s="36">
        <v>235.13333333333338</v>
      </c>
      <c r="I51" s="36">
        <v>238.41666666666669</v>
      </c>
      <c r="J51" s="36">
        <v>240.98333333333338</v>
      </c>
      <c r="K51" s="31">
        <v>235.85</v>
      </c>
      <c r="L51" s="31">
        <v>230</v>
      </c>
      <c r="M51" s="31">
        <v>324.22021000000001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1248.4000000000001</v>
      </c>
      <c r="D52" s="36">
        <v>1249.7166666666667</v>
      </c>
      <c r="E52" s="36">
        <v>1237.5333333333333</v>
      </c>
      <c r="F52" s="36">
        <v>1226.6666666666665</v>
      </c>
      <c r="G52" s="36">
        <v>1214.4833333333331</v>
      </c>
      <c r="H52" s="36">
        <v>1260.5833333333335</v>
      </c>
      <c r="I52" s="36">
        <v>1272.7666666666669</v>
      </c>
      <c r="J52" s="36">
        <v>1283.6333333333337</v>
      </c>
      <c r="K52" s="31">
        <v>1261.9000000000001</v>
      </c>
      <c r="L52" s="31">
        <v>1238.8499999999999</v>
      </c>
      <c r="M52" s="31">
        <v>11.367330000000001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288.95</v>
      </c>
      <c r="D53" s="36">
        <v>292.86666666666662</v>
      </c>
      <c r="E53" s="36">
        <v>277.13333333333321</v>
      </c>
      <c r="F53" s="36">
        <v>265.31666666666661</v>
      </c>
      <c r="G53" s="36">
        <v>249.5833333333332</v>
      </c>
      <c r="H53" s="36">
        <v>304.68333333333322</v>
      </c>
      <c r="I53" s="36">
        <v>320.41666666666669</v>
      </c>
      <c r="J53" s="36">
        <v>332.23333333333323</v>
      </c>
      <c r="K53" s="31">
        <v>308.60000000000002</v>
      </c>
      <c r="L53" s="31">
        <v>281.05</v>
      </c>
      <c r="M53" s="31">
        <v>675.53635999999995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610.25</v>
      </c>
      <c r="D54" s="36">
        <v>617.19999999999993</v>
      </c>
      <c r="E54" s="36">
        <v>599.19999999999982</v>
      </c>
      <c r="F54" s="36">
        <v>588.14999999999986</v>
      </c>
      <c r="G54" s="36">
        <v>570.14999999999975</v>
      </c>
      <c r="H54" s="36">
        <v>628.24999999999989</v>
      </c>
      <c r="I54" s="36">
        <v>646.25000000000011</v>
      </c>
      <c r="J54" s="36">
        <v>657.3</v>
      </c>
      <c r="K54" s="31">
        <v>635.20000000000005</v>
      </c>
      <c r="L54" s="31">
        <v>606.15</v>
      </c>
      <c r="M54" s="31">
        <v>47.36018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1283.4000000000001</v>
      </c>
      <c r="D55" s="36">
        <v>1285.0166666666667</v>
      </c>
      <c r="E55" s="36">
        <v>1271.5833333333333</v>
      </c>
      <c r="F55" s="36">
        <v>1259.7666666666667</v>
      </c>
      <c r="G55" s="36">
        <v>1246.3333333333333</v>
      </c>
      <c r="H55" s="36">
        <v>1296.8333333333333</v>
      </c>
      <c r="I55" s="36">
        <v>1310.2666666666667</v>
      </c>
      <c r="J55" s="36">
        <v>1322.0833333333333</v>
      </c>
      <c r="K55" s="31">
        <v>1298.45</v>
      </c>
      <c r="L55" s="31">
        <v>1273.2</v>
      </c>
      <c r="M55" s="31">
        <v>55.554670000000002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300.60000000000002</v>
      </c>
      <c r="D56" s="36">
        <v>302.93333333333334</v>
      </c>
      <c r="E56" s="36">
        <v>296.86666666666667</v>
      </c>
      <c r="F56" s="36">
        <v>293.13333333333333</v>
      </c>
      <c r="G56" s="36">
        <v>287.06666666666666</v>
      </c>
      <c r="H56" s="36">
        <v>306.66666666666669</v>
      </c>
      <c r="I56" s="36">
        <v>312.73333333333341</v>
      </c>
      <c r="J56" s="36">
        <v>316.4666666666667</v>
      </c>
      <c r="K56" s="31">
        <v>309</v>
      </c>
      <c r="L56" s="31">
        <v>299.2</v>
      </c>
      <c r="M56" s="31">
        <v>59.494889999999998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30034.55</v>
      </c>
      <c r="D57" s="36">
        <v>29946.616666666669</v>
      </c>
      <c r="E57" s="36">
        <v>29582.583333333336</v>
      </c>
      <c r="F57" s="36">
        <v>29130.616666666669</v>
      </c>
      <c r="G57" s="36">
        <v>28766.583333333336</v>
      </c>
      <c r="H57" s="36">
        <v>30398.583333333336</v>
      </c>
      <c r="I57" s="36">
        <v>30762.616666666669</v>
      </c>
      <c r="J57" s="36">
        <v>31214.583333333336</v>
      </c>
      <c r="K57" s="31">
        <v>30310.65</v>
      </c>
      <c r="L57" s="31">
        <v>29494.65</v>
      </c>
      <c r="M57" s="31">
        <v>0.36055999999999999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5061.6000000000004</v>
      </c>
      <c r="D58" s="36">
        <v>5023.083333333333</v>
      </c>
      <c r="E58" s="36">
        <v>4840.7166666666662</v>
      </c>
      <c r="F58" s="36">
        <v>4619.833333333333</v>
      </c>
      <c r="G58" s="36">
        <v>4437.4666666666662</v>
      </c>
      <c r="H58" s="36">
        <v>5243.9666666666662</v>
      </c>
      <c r="I58" s="36">
        <v>5426.333333333333</v>
      </c>
      <c r="J58" s="36">
        <v>5647.2166666666662</v>
      </c>
      <c r="K58" s="31">
        <v>5205.45</v>
      </c>
      <c r="L58" s="31">
        <v>4802.2</v>
      </c>
      <c r="M58" s="31">
        <v>28.377569999999999</v>
      </c>
      <c r="N58" s="1"/>
      <c r="O58" s="1"/>
    </row>
    <row r="59" spans="1:15" ht="12.75" customHeight="1">
      <c r="A59" s="51">
        <v>50</v>
      </c>
      <c r="B59" s="53" t="s">
        <v>344</v>
      </c>
      <c r="C59" s="31">
        <v>546.29999999999995</v>
      </c>
      <c r="D59" s="36">
        <v>545.81666666666661</v>
      </c>
      <c r="E59" s="36">
        <v>536.88333333333321</v>
      </c>
      <c r="F59" s="36">
        <v>527.46666666666658</v>
      </c>
      <c r="G59" s="36">
        <v>518.53333333333319</v>
      </c>
      <c r="H59" s="36">
        <v>555.23333333333323</v>
      </c>
      <c r="I59" s="36">
        <v>564.16666666666663</v>
      </c>
      <c r="J59" s="36">
        <v>573.58333333333326</v>
      </c>
      <c r="K59" s="31">
        <v>554.75</v>
      </c>
      <c r="L59" s="31">
        <v>536.4</v>
      </c>
      <c r="M59" s="31">
        <v>41.09243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591.79999999999995</v>
      </c>
      <c r="D60" s="36">
        <v>603.01666666666665</v>
      </c>
      <c r="E60" s="36">
        <v>577.08333333333326</v>
      </c>
      <c r="F60" s="36">
        <v>562.36666666666656</v>
      </c>
      <c r="G60" s="36">
        <v>536.43333333333317</v>
      </c>
      <c r="H60" s="36">
        <v>617.73333333333335</v>
      </c>
      <c r="I60" s="36">
        <v>643.66666666666674</v>
      </c>
      <c r="J60" s="36">
        <v>658.38333333333344</v>
      </c>
      <c r="K60" s="31">
        <v>628.95000000000005</v>
      </c>
      <c r="L60" s="31">
        <v>588.29999999999995</v>
      </c>
      <c r="M60" s="31">
        <v>130.59092000000001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1326</v>
      </c>
      <c r="D61" s="36">
        <v>1325.3</v>
      </c>
      <c r="E61" s="36">
        <v>1300.6999999999998</v>
      </c>
      <c r="F61" s="36">
        <v>1275.3999999999999</v>
      </c>
      <c r="G61" s="36">
        <v>1250.7999999999997</v>
      </c>
      <c r="H61" s="36">
        <v>1350.6</v>
      </c>
      <c r="I61" s="36">
        <v>1375.1999999999998</v>
      </c>
      <c r="J61" s="36">
        <v>1400.5</v>
      </c>
      <c r="K61" s="31">
        <v>1349.9</v>
      </c>
      <c r="L61" s="31">
        <v>1300</v>
      </c>
      <c r="M61" s="31">
        <v>13.727510000000001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1423.4</v>
      </c>
      <c r="D62" s="36">
        <v>1420.1000000000001</v>
      </c>
      <c r="E62" s="36">
        <v>1408.3500000000004</v>
      </c>
      <c r="F62" s="36">
        <v>1393.3000000000002</v>
      </c>
      <c r="G62" s="36">
        <v>1381.5500000000004</v>
      </c>
      <c r="H62" s="36">
        <v>1435.1500000000003</v>
      </c>
      <c r="I62" s="36">
        <v>1446.8999999999999</v>
      </c>
      <c r="J62" s="36">
        <v>1461.9500000000003</v>
      </c>
      <c r="K62" s="31">
        <v>1431.85</v>
      </c>
      <c r="L62" s="31">
        <v>1405.05</v>
      </c>
      <c r="M62" s="31">
        <v>9.2930100000000007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460.6</v>
      </c>
      <c r="D63" s="36">
        <v>462.0333333333333</v>
      </c>
      <c r="E63" s="36">
        <v>442.61666666666662</v>
      </c>
      <c r="F63" s="36">
        <v>424.63333333333333</v>
      </c>
      <c r="G63" s="36">
        <v>405.21666666666664</v>
      </c>
      <c r="H63" s="36">
        <v>480.01666666666659</v>
      </c>
      <c r="I63" s="36">
        <v>499.43333333333334</v>
      </c>
      <c r="J63" s="36">
        <v>517.41666666666652</v>
      </c>
      <c r="K63" s="31">
        <v>481.45</v>
      </c>
      <c r="L63" s="31">
        <v>444.05</v>
      </c>
      <c r="M63" s="31">
        <v>364.08390000000003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4413.05</v>
      </c>
      <c r="D64" s="36">
        <v>4454.8999999999996</v>
      </c>
      <c r="E64" s="36">
        <v>4365.7999999999993</v>
      </c>
      <c r="F64" s="36">
        <v>4318.5499999999993</v>
      </c>
      <c r="G64" s="36">
        <v>4229.4499999999989</v>
      </c>
      <c r="H64" s="36">
        <v>4502.1499999999996</v>
      </c>
      <c r="I64" s="36">
        <v>4591.25</v>
      </c>
      <c r="J64" s="36">
        <v>4638.5</v>
      </c>
      <c r="K64" s="31">
        <v>4544</v>
      </c>
      <c r="L64" s="31">
        <v>4407.6499999999996</v>
      </c>
      <c r="M64" s="31">
        <v>13.067270000000001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2858.25</v>
      </c>
      <c r="D65" s="36">
        <v>2841.2666666666664</v>
      </c>
      <c r="E65" s="36">
        <v>2812.0333333333328</v>
      </c>
      <c r="F65" s="36">
        <v>2765.8166666666666</v>
      </c>
      <c r="G65" s="36">
        <v>2736.583333333333</v>
      </c>
      <c r="H65" s="36">
        <v>2887.4833333333327</v>
      </c>
      <c r="I65" s="36">
        <v>2916.7166666666662</v>
      </c>
      <c r="J65" s="36">
        <v>2962.9333333333325</v>
      </c>
      <c r="K65" s="31">
        <v>2870.5</v>
      </c>
      <c r="L65" s="31">
        <v>2795.05</v>
      </c>
      <c r="M65" s="31">
        <v>2.78606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1032.3499999999999</v>
      </c>
      <c r="D66" s="36">
        <v>1043.0333333333333</v>
      </c>
      <c r="E66" s="36">
        <v>1017.0666666666666</v>
      </c>
      <c r="F66" s="36">
        <v>1001.7833333333333</v>
      </c>
      <c r="G66" s="36">
        <v>975.81666666666661</v>
      </c>
      <c r="H66" s="36">
        <v>1058.3166666666666</v>
      </c>
      <c r="I66" s="36">
        <v>1084.2833333333333</v>
      </c>
      <c r="J66" s="36">
        <v>1099.5666666666666</v>
      </c>
      <c r="K66" s="31">
        <v>1069</v>
      </c>
      <c r="L66" s="31">
        <v>1027.75</v>
      </c>
      <c r="M66" s="31">
        <v>12.902979999999999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1222.4000000000001</v>
      </c>
      <c r="D67" s="36">
        <v>1214.9666666666669</v>
      </c>
      <c r="E67" s="36">
        <v>1200.4833333333338</v>
      </c>
      <c r="F67" s="36">
        <v>1178.5666666666668</v>
      </c>
      <c r="G67" s="36">
        <v>1164.0833333333337</v>
      </c>
      <c r="H67" s="36">
        <v>1236.8833333333339</v>
      </c>
      <c r="I67" s="36">
        <v>1251.366666666667</v>
      </c>
      <c r="J67" s="36">
        <v>1273.283333333334</v>
      </c>
      <c r="K67" s="31">
        <v>1229.45</v>
      </c>
      <c r="L67" s="31">
        <v>1193.05</v>
      </c>
      <c r="M67" s="31">
        <v>3.3946900000000002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323.45</v>
      </c>
      <c r="D68" s="36">
        <v>326.16666666666669</v>
      </c>
      <c r="E68" s="36">
        <v>318.33333333333337</v>
      </c>
      <c r="F68" s="36">
        <v>313.2166666666667</v>
      </c>
      <c r="G68" s="36">
        <v>305.38333333333338</v>
      </c>
      <c r="H68" s="36">
        <v>331.28333333333336</v>
      </c>
      <c r="I68" s="36">
        <v>339.11666666666673</v>
      </c>
      <c r="J68" s="36">
        <v>344.23333333333335</v>
      </c>
      <c r="K68" s="31">
        <v>334</v>
      </c>
      <c r="L68" s="31">
        <v>321.05</v>
      </c>
      <c r="M68" s="31">
        <v>49.282589999999999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3409.8</v>
      </c>
      <c r="D69" s="36">
        <v>3401.2333333333336</v>
      </c>
      <c r="E69" s="36">
        <v>3370.3166666666671</v>
      </c>
      <c r="F69" s="36">
        <v>3330.8333333333335</v>
      </c>
      <c r="G69" s="36">
        <v>3299.916666666667</v>
      </c>
      <c r="H69" s="36">
        <v>3440.7166666666672</v>
      </c>
      <c r="I69" s="36">
        <v>3471.6333333333332</v>
      </c>
      <c r="J69" s="36">
        <v>3511.1166666666672</v>
      </c>
      <c r="K69" s="31">
        <v>3432.15</v>
      </c>
      <c r="L69" s="31">
        <v>3361.75</v>
      </c>
      <c r="M69" s="31">
        <v>5.1187699999999996</v>
      </c>
      <c r="N69" s="1"/>
      <c r="O69" s="1"/>
    </row>
    <row r="70" spans="1:15" ht="12.75" customHeight="1">
      <c r="A70" s="51">
        <v>61</v>
      </c>
      <c r="B70" s="53" t="s">
        <v>107</v>
      </c>
      <c r="C70" s="31">
        <v>887.1</v>
      </c>
      <c r="D70" s="36">
        <v>888.43333333333339</v>
      </c>
      <c r="E70" s="36">
        <v>874.86666666666679</v>
      </c>
      <c r="F70" s="36">
        <v>862.63333333333344</v>
      </c>
      <c r="G70" s="36">
        <v>849.06666666666683</v>
      </c>
      <c r="H70" s="36">
        <v>900.66666666666674</v>
      </c>
      <c r="I70" s="36">
        <v>914.23333333333335</v>
      </c>
      <c r="J70" s="36">
        <v>926.4666666666667</v>
      </c>
      <c r="K70" s="31">
        <v>902</v>
      </c>
      <c r="L70" s="31">
        <v>876.2</v>
      </c>
      <c r="M70" s="31">
        <v>53.172539999999998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530.79999999999995</v>
      </c>
      <c r="D71" s="36">
        <v>530.18333333333328</v>
      </c>
      <c r="E71" s="36">
        <v>524.86666666666656</v>
      </c>
      <c r="F71" s="36">
        <v>518.93333333333328</v>
      </c>
      <c r="G71" s="36">
        <v>513.61666666666656</v>
      </c>
      <c r="H71" s="36">
        <v>536.11666666666656</v>
      </c>
      <c r="I71" s="36">
        <v>541.43333333333339</v>
      </c>
      <c r="J71" s="36">
        <v>547.36666666666656</v>
      </c>
      <c r="K71" s="31">
        <v>535.5</v>
      </c>
      <c r="L71" s="31">
        <v>524.25</v>
      </c>
      <c r="M71" s="31">
        <v>31.72072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1794.45</v>
      </c>
      <c r="D72" s="36">
        <v>1795.8833333333332</v>
      </c>
      <c r="E72" s="36">
        <v>1775.6666666666665</v>
      </c>
      <c r="F72" s="36">
        <v>1756.8833333333332</v>
      </c>
      <c r="G72" s="36">
        <v>1736.6666666666665</v>
      </c>
      <c r="H72" s="36">
        <v>1814.6666666666665</v>
      </c>
      <c r="I72" s="36">
        <v>1834.8833333333332</v>
      </c>
      <c r="J72" s="36">
        <v>1853.6666666666665</v>
      </c>
      <c r="K72" s="31">
        <v>1816.1</v>
      </c>
      <c r="L72" s="31">
        <v>1777.1</v>
      </c>
      <c r="M72" s="31">
        <v>1.90341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2564.0500000000002</v>
      </c>
      <c r="D73" s="36">
        <v>2564.9500000000003</v>
      </c>
      <c r="E73" s="36">
        <v>2510.1000000000004</v>
      </c>
      <c r="F73" s="36">
        <v>2456.15</v>
      </c>
      <c r="G73" s="36">
        <v>2401.3000000000002</v>
      </c>
      <c r="H73" s="36">
        <v>2618.9000000000005</v>
      </c>
      <c r="I73" s="36">
        <v>2673.75</v>
      </c>
      <c r="J73" s="36">
        <v>2727.7000000000007</v>
      </c>
      <c r="K73" s="31">
        <v>2619.8000000000002</v>
      </c>
      <c r="L73" s="31">
        <v>2511</v>
      </c>
      <c r="M73" s="31">
        <v>21.120660000000001</v>
      </c>
      <c r="N73" s="1"/>
      <c r="O73" s="1"/>
    </row>
    <row r="74" spans="1:15" ht="12.75" customHeight="1">
      <c r="A74" s="51">
        <v>65</v>
      </c>
      <c r="B74" s="53" t="s">
        <v>270</v>
      </c>
      <c r="C74" s="31">
        <v>450</v>
      </c>
      <c r="D74" s="36">
        <v>451.93333333333334</v>
      </c>
      <c r="E74" s="36">
        <v>446.06666666666666</v>
      </c>
      <c r="F74" s="36">
        <v>442.13333333333333</v>
      </c>
      <c r="G74" s="36">
        <v>436.26666666666665</v>
      </c>
      <c r="H74" s="36">
        <v>455.86666666666667</v>
      </c>
      <c r="I74" s="36">
        <v>461.73333333333335</v>
      </c>
      <c r="J74" s="36">
        <v>465.66666666666669</v>
      </c>
      <c r="K74" s="31">
        <v>457.8</v>
      </c>
      <c r="L74" s="31">
        <v>448</v>
      </c>
      <c r="M74" s="31">
        <v>6.7095599999999997</v>
      </c>
      <c r="N74" s="1"/>
      <c r="O74" s="1"/>
    </row>
    <row r="75" spans="1:15" ht="12.75" customHeight="1">
      <c r="A75" s="51">
        <v>66</v>
      </c>
      <c r="B75" s="53" t="s">
        <v>366</v>
      </c>
      <c r="C75" s="31">
        <v>162.85</v>
      </c>
      <c r="D75" s="36">
        <v>164.2</v>
      </c>
      <c r="E75" s="36">
        <v>160.94999999999999</v>
      </c>
      <c r="F75" s="36">
        <v>159.05000000000001</v>
      </c>
      <c r="G75" s="36">
        <v>155.80000000000001</v>
      </c>
      <c r="H75" s="36">
        <v>166.09999999999997</v>
      </c>
      <c r="I75" s="36">
        <v>169.34999999999997</v>
      </c>
      <c r="J75" s="36">
        <v>171.24999999999994</v>
      </c>
      <c r="K75" s="31">
        <v>167.45</v>
      </c>
      <c r="L75" s="31">
        <v>162.30000000000001</v>
      </c>
      <c r="M75" s="31">
        <v>7.0762700000000001</v>
      </c>
      <c r="N75" s="1"/>
      <c r="O75" s="1"/>
    </row>
    <row r="76" spans="1:15" ht="12.75" customHeight="1">
      <c r="A76" s="51">
        <v>67</v>
      </c>
      <c r="B76" s="53" t="s">
        <v>104</v>
      </c>
      <c r="C76" s="31">
        <v>3963</v>
      </c>
      <c r="D76" s="36">
        <v>3951.0499999999997</v>
      </c>
      <c r="E76" s="36">
        <v>3913.0999999999995</v>
      </c>
      <c r="F76" s="36">
        <v>3863.2</v>
      </c>
      <c r="G76" s="36">
        <v>3825.2499999999995</v>
      </c>
      <c r="H76" s="36">
        <v>4000.9499999999994</v>
      </c>
      <c r="I76" s="36">
        <v>4038.8999999999992</v>
      </c>
      <c r="J76" s="36">
        <v>4088.7999999999993</v>
      </c>
      <c r="K76" s="31">
        <v>3989</v>
      </c>
      <c r="L76" s="31">
        <v>3901.15</v>
      </c>
      <c r="M76" s="31">
        <v>2.7125400000000002</v>
      </c>
      <c r="N76" s="1"/>
      <c r="O76" s="1"/>
    </row>
    <row r="77" spans="1:15" ht="12.75" customHeight="1">
      <c r="A77" s="51">
        <v>68</v>
      </c>
      <c r="B77" s="53" t="s">
        <v>105</v>
      </c>
      <c r="C77" s="31">
        <v>8414.4</v>
      </c>
      <c r="D77" s="36">
        <v>8409.9833333333336</v>
      </c>
      <c r="E77" s="36">
        <v>8316.9666666666672</v>
      </c>
      <c r="F77" s="36">
        <v>8219.5333333333328</v>
      </c>
      <c r="G77" s="36">
        <v>8126.5166666666664</v>
      </c>
      <c r="H77" s="36">
        <v>8507.4166666666679</v>
      </c>
      <c r="I77" s="36">
        <v>8600.4333333333343</v>
      </c>
      <c r="J77" s="36">
        <v>8697.8666666666686</v>
      </c>
      <c r="K77" s="31">
        <v>8503</v>
      </c>
      <c r="L77" s="31">
        <v>8312.5499999999993</v>
      </c>
      <c r="M77" s="31">
        <v>1.2957000000000001</v>
      </c>
      <c r="N77" s="1"/>
      <c r="O77" s="1"/>
    </row>
    <row r="78" spans="1:15" ht="12.75" customHeight="1">
      <c r="A78" s="51">
        <v>69</v>
      </c>
      <c r="B78" s="53" t="s">
        <v>161</v>
      </c>
      <c r="C78" s="31">
        <v>2339.6</v>
      </c>
      <c r="D78" s="36">
        <v>2336.85</v>
      </c>
      <c r="E78" s="36">
        <v>2304.75</v>
      </c>
      <c r="F78" s="36">
        <v>2269.9</v>
      </c>
      <c r="G78" s="36">
        <v>2237.8000000000002</v>
      </c>
      <c r="H78" s="36">
        <v>2371.6999999999998</v>
      </c>
      <c r="I78" s="36">
        <v>2403.7999999999993</v>
      </c>
      <c r="J78" s="36">
        <v>2438.6499999999996</v>
      </c>
      <c r="K78" s="31">
        <v>2368.9499999999998</v>
      </c>
      <c r="L78" s="31">
        <v>2302</v>
      </c>
      <c r="M78" s="31">
        <v>0.70860999999999996</v>
      </c>
      <c r="N78" s="1"/>
      <c r="O78" s="1"/>
    </row>
    <row r="79" spans="1:15" ht="12.75" customHeight="1">
      <c r="A79" s="51">
        <v>70</v>
      </c>
      <c r="B79" s="53" t="s">
        <v>108</v>
      </c>
      <c r="C79" s="31">
        <v>6293.45</v>
      </c>
      <c r="D79" s="36">
        <v>6306.6000000000013</v>
      </c>
      <c r="E79" s="36">
        <v>6233.2000000000025</v>
      </c>
      <c r="F79" s="36">
        <v>6172.9500000000016</v>
      </c>
      <c r="G79" s="36">
        <v>6099.5500000000029</v>
      </c>
      <c r="H79" s="36">
        <v>6366.8500000000022</v>
      </c>
      <c r="I79" s="36">
        <v>6440.2500000000018</v>
      </c>
      <c r="J79" s="36">
        <v>6500.5000000000018</v>
      </c>
      <c r="K79" s="31">
        <v>6380</v>
      </c>
      <c r="L79" s="31">
        <v>6246.35</v>
      </c>
      <c r="M79" s="31">
        <v>4.5275400000000001</v>
      </c>
      <c r="N79" s="1"/>
      <c r="O79" s="1"/>
    </row>
    <row r="80" spans="1:15" ht="12.75" customHeight="1">
      <c r="A80" s="51">
        <v>71</v>
      </c>
      <c r="B80" s="53" t="s">
        <v>109</v>
      </c>
      <c r="C80" s="31">
        <v>4599</v>
      </c>
      <c r="D80" s="36">
        <v>4616.3499999999995</v>
      </c>
      <c r="E80" s="36">
        <v>4563.8999999999987</v>
      </c>
      <c r="F80" s="36">
        <v>4528.7999999999993</v>
      </c>
      <c r="G80" s="36">
        <v>4476.3499999999985</v>
      </c>
      <c r="H80" s="36">
        <v>4651.4499999999989</v>
      </c>
      <c r="I80" s="36">
        <v>4703.8999999999996</v>
      </c>
      <c r="J80" s="36">
        <v>4738.9999999999991</v>
      </c>
      <c r="K80" s="31">
        <v>4668.8</v>
      </c>
      <c r="L80" s="31">
        <v>4581.25</v>
      </c>
      <c r="M80" s="31">
        <v>7.1653599999999997</v>
      </c>
      <c r="N80" s="1"/>
      <c r="O80" s="1"/>
    </row>
    <row r="81" spans="1:15" ht="12.75" customHeight="1">
      <c r="A81" s="51">
        <v>72</v>
      </c>
      <c r="B81" s="53" t="s">
        <v>110</v>
      </c>
      <c r="C81" s="31">
        <v>3474.1</v>
      </c>
      <c r="D81" s="36">
        <v>3478.3166666666671</v>
      </c>
      <c r="E81" s="36">
        <v>3436.7833333333342</v>
      </c>
      <c r="F81" s="36">
        <v>3399.4666666666672</v>
      </c>
      <c r="G81" s="36">
        <v>3357.9333333333343</v>
      </c>
      <c r="H81" s="36">
        <v>3515.6333333333341</v>
      </c>
      <c r="I81" s="36">
        <v>3557.166666666667</v>
      </c>
      <c r="J81" s="36">
        <v>3594.483333333334</v>
      </c>
      <c r="K81" s="31">
        <v>3519.85</v>
      </c>
      <c r="L81" s="31">
        <v>3441</v>
      </c>
      <c r="M81" s="31">
        <v>1.9923</v>
      </c>
      <c r="N81" s="1"/>
      <c r="O81" s="1"/>
    </row>
    <row r="82" spans="1:15" ht="12.75" customHeight="1">
      <c r="A82" s="51">
        <v>73</v>
      </c>
      <c r="B82" s="53" t="s">
        <v>272</v>
      </c>
      <c r="C82" s="31">
        <v>168.8</v>
      </c>
      <c r="D82" s="36">
        <v>170.26666666666668</v>
      </c>
      <c r="E82" s="36">
        <v>166.13333333333335</v>
      </c>
      <c r="F82" s="36">
        <v>163.46666666666667</v>
      </c>
      <c r="G82" s="36">
        <v>159.33333333333334</v>
      </c>
      <c r="H82" s="36">
        <v>172.93333333333337</v>
      </c>
      <c r="I82" s="36">
        <v>177.06666666666669</v>
      </c>
      <c r="J82" s="36">
        <v>179.73333333333338</v>
      </c>
      <c r="K82" s="31">
        <v>174.4</v>
      </c>
      <c r="L82" s="31">
        <v>167.6</v>
      </c>
      <c r="M82" s="31">
        <v>26.513570000000001</v>
      </c>
      <c r="N82" s="1"/>
      <c r="O82" s="1"/>
    </row>
    <row r="83" spans="1:15" ht="12.75" customHeight="1">
      <c r="A83" s="51">
        <v>74</v>
      </c>
      <c r="B83" s="53" t="s">
        <v>112</v>
      </c>
      <c r="C83" s="31">
        <v>163.69999999999999</v>
      </c>
      <c r="D83" s="36">
        <v>163.98333333333332</v>
      </c>
      <c r="E83" s="36">
        <v>160.26666666666665</v>
      </c>
      <c r="F83" s="36">
        <v>156.83333333333334</v>
      </c>
      <c r="G83" s="36">
        <v>153.11666666666667</v>
      </c>
      <c r="H83" s="36">
        <v>167.41666666666663</v>
      </c>
      <c r="I83" s="36">
        <v>171.13333333333327</v>
      </c>
      <c r="J83" s="36">
        <v>174.56666666666661</v>
      </c>
      <c r="K83" s="31">
        <v>167.7</v>
      </c>
      <c r="L83" s="31">
        <v>160.55000000000001</v>
      </c>
      <c r="M83" s="31">
        <v>196.60309000000001</v>
      </c>
      <c r="N83" s="1"/>
      <c r="O83" s="1"/>
    </row>
    <row r="84" spans="1:15" ht="12.75" customHeight="1">
      <c r="A84" s="51">
        <v>75</v>
      </c>
      <c r="B84" s="53" t="s">
        <v>376</v>
      </c>
      <c r="C84" s="31">
        <v>691.55</v>
      </c>
      <c r="D84" s="36">
        <v>697.38333333333333</v>
      </c>
      <c r="E84" s="36">
        <v>679.76666666666665</v>
      </c>
      <c r="F84" s="36">
        <v>667.98333333333335</v>
      </c>
      <c r="G84" s="36">
        <v>650.36666666666667</v>
      </c>
      <c r="H84" s="36">
        <v>709.16666666666663</v>
      </c>
      <c r="I84" s="36">
        <v>726.78333333333319</v>
      </c>
      <c r="J84" s="36">
        <v>738.56666666666661</v>
      </c>
      <c r="K84" s="31">
        <v>715</v>
      </c>
      <c r="L84" s="31">
        <v>685.6</v>
      </c>
      <c r="M84" s="31">
        <v>1.92618</v>
      </c>
      <c r="N84" s="1"/>
      <c r="O84" s="1"/>
    </row>
    <row r="85" spans="1:15" ht="12.75" customHeight="1">
      <c r="A85" s="51">
        <v>76</v>
      </c>
      <c r="B85" s="53" t="s">
        <v>273</v>
      </c>
      <c r="C85" s="31">
        <v>461.4</v>
      </c>
      <c r="D85" s="36">
        <v>462.13333333333338</v>
      </c>
      <c r="E85" s="36">
        <v>453.76666666666677</v>
      </c>
      <c r="F85" s="36">
        <v>446.13333333333338</v>
      </c>
      <c r="G85" s="36">
        <v>437.76666666666677</v>
      </c>
      <c r="H85" s="36">
        <v>469.76666666666677</v>
      </c>
      <c r="I85" s="36">
        <v>478.13333333333344</v>
      </c>
      <c r="J85" s="36">
        <v>485.76666666666677</v>
      </c>
      <c r="K85" s="31">
        <v>470.5</v>
      </c>
      <c r="L85" s="31">
        <v>454.5</v>
      </c>
      <c r="M85" s="31">
        <v>19.272279999999999</v>
      </c>
      <c r="N85" s="1"/>
      <c r="O85" s="1"/>
    </row>
    <row r="86" spans="1:15" ht="12.75" customHeight="1">
      <c r="A86" s="51">
        <v>77</v>
      </c>
      <c r="B86" s="53" t="s">
        <v>113</v>
      </c>
      <c r="C86" s="31">
        <v>197.8</v>
      </c>
      <c r="D86" s="36">
        <v>199.46666666666667</v>
      </c>
      <c r="E86" s="36">
        <v>194.43333333333334</v>
      </c>
      <c r="F86" s="36">
        <v>191.06666666666666</v>
      </c>
      <c r="G86" s="36">
        <v>186.03333333333333</v>
      </c>
      <c r="H86" s="36">
        <v>202.83333333333334</v>
      </c>
      <c r="I86" s="36">
        <v>207.8666666666667</v>
      </c>
      <c r="J86" s="36">
        <v>211.23333333333335</v>
      </c>
      <c r="K86" s="31">
        <v>204.5</v>
      </c>
      <c r="L86" s="31">
        <v>196.1</v>
      </c>
      <c r="M86" s="31">
        <v>250.482</v>
      </c>
      <c r="N86" s="1"/>
      <c r="O86" s="1"/>
    </row>
    <row r="87" spans="1:15" ht="12.75" customHeight="1">
      <c r="A87" s="51">
        <v>78</v>
      </c>
      <c r="B87" s="53" t="s">
        <v>274</v>
      </c>
      <c r="C87" s="31">
        <v>1703.3</v>
      </c>
      <c r="D87" s="36">
        <v>1693.0666666666666</v>
      </c>
      <c r="E87" s="36">
        <v>1676.2333333333331</v>
      </c>
      <c r="F87" s="36">
        <v>1649.1666666666665</v>
      </c>
      <c r="G87" s="36">
        <v>1632.333333333333</v>
      </c>
      <c r="H87" s="36">
        <v>1720.1333333333332</v>
      </c>
      <c r="I87" s="36">
        <v>1736.9666666666667</v>
      </c>
      <c r="J87" s="36">
        <v>1764.0333333333333</v>
      </c>
      <c r="K87" s="31">
        <v>1709.9</v>
      </c>
      <c r="L87" s="31">
        <v>1666</v>
      </c>
      <c r="M87" s="31">
        <v>2.93241</v>
      </c>
      <c r="N87" s="1"/>
      <c r="O87" s="1"/>
    </row>
    <row r="88" spans="1:15" ht="12.75" customHeight="1">
      <c r="A88" s="51">
        <v>79</v>
      </c>
      <c r="B88" s="53" t="s">
        <v>118</v>
      </c>
      <c r="C88" s="31">
        <v>1250.1500000000001</v>
      </c>
      <c r="D88" s="36">
        <v>1249.6666666666667</v>
      </c>
      <c r="E88" s="36">
        <v>1229.3333333333335</v>
      </c>
      <c r="F88" s="36">
        <v>1208.5166666666667</v>
      </c>
      <c r="G88" s="36">
        <v>1188.1833333333334</v>
      </c>
      <c r="H88" s="36">
        <v>1270.4833333333336</v>
      </c>
      <c r="I88" s="36">
        <v>1290.8166666666671</v>
      </c>
      <c r="J88" s="36">
        <v>1311.6333333333337</v>
      </c>
      <c r="K88" s="31">
        <v>1270</v>
      </c>
      <c r="L88" s="31">
        <v>1228.8499999999999</v>
      </c>
      <c r="M88" s="31">
        <v>8.3760600000000007</v>
      </c>
      <c r="N88" s="1"/>
      <c r="O88" s="1"/>
    </row>
    <row r="89" spans="1:15" ht="12.75" customHeight="1">
      <c r="A89" s="51">
        <v>80</v>
      </c>
      <c r="B89" s="53" t="s">
        <v>119</v>
      </c>
      <c r="C89" s="31">
        <v>2842.75</v>
      </c>
      <c r="D89" s="36">
        <v>2779.2666666666664</v>
      </c>
      <c r="E89" s="36">
        <v>2708.5333333333328</v>
      </c>
      <c r="F89" s="36">
        <v>2574.3166666666666</v>
      </c>
      <c r="G89" s="36">
        <v>2503.583333333333</v>
      </c>
      <c r="H89" s="36">
        <v>2913.4833333333327</v>
      </c>
      <c r="I89" s="36">
        <v>2984.2166666666662</v>
      </c>
      <c r="J89" s="36">
        <v>3118.4333333333325</v>
      </c>
      <c r="K89" s="31">
        <v>2850</v>
      </c>
      <c r="L89" s="31">
        <v>2645.05</v>
      </c>
      <c r="M89" s="31">
        <v>58.607689999999998</v>
      </c>
      <c r="N89" s="1"/>
      <c r="O89" s="1"/>
    </row>
    <row r="90" spans="1:15" ht="12.75" customHeight="1">
      <c r="A90" s="51">
        <v>81</v>
      </c>
      <c r="B90" s="53" t="s">
        <v>121</v>
      </c>
      <c r="C90" s="31">
        <v>2453.3000000000002</v>
      </c>
      <c r="D90" s="36">
        <v>2461.4166666666665</v>
      </c>
      <c r="E90" s="36">
        <v>2433.083333333333</v>
      </c>
      <c r="F90" s="36">
        <v>2412.8666666666663</v>
      </c>
      <c r="G90" s="36">
        <v>2384.5333333333328</v>
      </c>
      <c r="H90" s="36">
        <v>2481.6333333333332</v>
      </c>
      <c r="I90" s="36">
        <v>2509.9666666666662</v>
      </c>
      <c r="J90" s="36">
        <v>2530.1833333333334</v>
      </c>
      <c r="K90" s="31">
        <v>2489.75</v>
      </c>
      <c r="L90" s="31">
        <v>2441.1999999999998</v>
      </c>
      <c r="M90" s="31">
        <v>6.0683299999999996</v>
      </c>
      <c r="N90" s="1"/>
      <c r="O90" s="1"/>
    </row>
    <row r="91" spans="1:15" ht="12.75" customHeight="1">
      <c r="A91" s="51">
        <v>82</v>
      </c>
      <c r="B91" s="53" t="s">
        <v>394</v>
      </c>
      <c r="C91" s="31">
        <v>3638.1</v>
      </c>
      <c r="D91" s="36">
        <v>3612.7333333333336</v>
      </c>
      <c r="E91" s="36">
        <v>3565.416666666667</v>
      </c>
      <c r="F91" s="36">
        <v>3492.7333333333336</v>
      </c>
      <c r="G91" s="36">
        <v>3445.416666666667</v>
      </c>
      <c r="H91" s="36">
        <v>3685.416666666667</v>
      </c>
      <c r="I91" s="36">
        <v>3732.7333333333336</v>
      </c>
      <c r="J91" s="36">
        <v>3805.416666666667</v>
      </c>
      <c r="K91" s="31">
        <v>3660.05</v>
      </c>
      <c r="L91" s="31">
        <v>3540.05</v>
      </c>
      <c r="M91" s="31">
        <v>0.61736999999999997</v>
      </c>
      <c r="N91" s="1"/>
      <c r="O91" s="1"/>
    </row>
    <row r="92" spans="1:15" ht="12.75" customHeight="1">
      <c r="A92" s="51">
        <v>83</v>
      </c>
      <c r="B92" s="53" t="s">
        <v>122</v>
      </c>
      <c r="C92" s="31">
        <v>548.20000000000005</v>
      </c>
      <c r="D92" s="36">
        <v>547.55000000000007</v>
      </c>
      <c r="E92" s="36">
        <v>533.30000000000018</v>
      </c>
      <c r="F92" s="36">
        <v>518.40000000000009</v>
      </c>
      <c r="G92" s="36">
        <v>504.1500000000002</v>
      </c>
      <c r="H92" s="36">
        <v>562.45000000000016</v>
      </c>
      <c r="I92" s="36">
        <v>576.69999999999993</v>
      </c>
      <c r="J92" s="36">
        <v>591.60000000000014</v>
      </c>
      <c r="K92" s="31">
        <v>561.79999999999995</v>
      </c>
      <c r="L92" s="31">
        <v>532.65</v>
      </c>
      <c r="M92" s="31">
        <v>36.714530000000003</v>
      </c>
      <c r="N92" s="1"/>
      <c r="O92" s="1"/>
    </row>
    <row r="93" spans="1:15" ht="12.75" customHeight="1">
      <c r="A93" s="51">
        <v>84</v>
      </c>
      <c r="B93" s="53" t="s">
        <v>125</v>
      </c>
      <c r="C93" s="31">
        <v>1358.8</v>
      </c>
      <c r="D93" s="36">
        <v>1357.4333333333334</v>
      </c>
      <c r="E93" s="36">
        <v>1349.8666666666668</v>
      </c>
      <c r="F93" s="36">
        <v>1340.9333333333334</v>
      </c>
      <c r="G93" s="36">
        <v>1333.3666666666668</v>
      </c>
      <c r="H93" s="36">
        <v>1366.3666666666668</v>
      </c>
      <c r="I93" s="36">
        <v>1373.9333333333334</v>
      </c>
      <c r="J93" s="36">
        <v>1382.8666666666668</v>
      </c>
      <c r="K93" s="31">
        <v>1365</v>
      </c>
      <c r="L93" s="31">
        <v>1348.5</v>
      </c>
      <c r="M93" s="31">
        <v>25.04082</v>
      </c>
      <c r="N93" s="1"/>
      <c r="O93" s="1"/>
    </row>
    <row r="94" spans="1:15" ht="12.75" customHeight="1">
      <c r="A94" s="51">
        <v>85</v>
      </c>
      <c r="B94" s="53" t="s">
        <v>126</v>
      </c>
      <c r="C94" s="31">
        <v>3887.7</v>
      </c>
      <c r="D94" s="36">
        <v>3903.3833333333337</v>
      </c>
      <c r="E94" s="36">
        <v>3856.8666666666672</v>
      </c>
      <c r="F94" s="36">
        <v>3826.0333333333338</v>
      </c>
      <c r="G94" s="36">
        <v>3779.5166666666673</v>
      </c>
      <c r="H94" s="36">
        <v>3934.2166666666672</v>
      </c>
      <c r="I94" s="36">
        <v>3980.7333333333336</v>
      </c>
      <c r="J94" s="36">
        <v>4011.5666666666671</v>
      </c>
      <c r="K94" s="31">
        <v>3949.9</v>
      </c>
      <c r="L94" s="31">
        <v>3872.55</v>
      </c>
      <c r="M94" s="31">
        <v>2.23516</v>
      </c>
      <c r="N94" s="1"/>
      <c r="O94" s="1"/>
    </row>
    <row r="95" spans="1:15" ht="12.75" customHeight="1">
      <c r="A95" s="51">
        <v>86</v>
      </c>
      <c r="B95" s="53" t="s">
        <v>127</v>
      </c>
      <c r="C95" s="31">
        <v>1522.65</v>
      </c>
      <c r="D95" s="36">
        <v>1524.7666666666667</v>
      </c>
      <c r="E95" s="36">
        <v>1515.0333333333333</v>
      </c>
      <c r="F95" s="36">
        <v>1507.4166666666667</v>
      </c>
      <c r="G95" s="36">
        <v>1497.6833333333334</v>
      </c>
      <c r="H95" s="36">
        <v>1532.3833333333332</v>
      </c>
      <c r="I95" s="36">
        <v>1542.1166666666663</v>
      </c>
      <c r="J95" s="36">
        <v>1549.7333333333331</v>
      </c>
      <c r="K95" s="31">
        <v>1534.5</v>
      </c>
      <c r="L95" s="31">
        <v>1517.15</v>
      </c>
      <c r="M95" s="31">
        <v>143.96698000000001</v>
      </c>
      <c r="N95" s="1"/>
      <c r="O95" s="1"/>
    </row>
    <row r="96" spans="1:15" ht="12.75" customHeight="1">
      <c r="A96" s="51">
        <v>87</v>
      </c>
      <c r="B96" s="53" t="s">
        <v>128</v>
      </c>
      <c r="C96" s="31">
        <v>555.04999999999995</v>
      </c>
      <c r="D96" s="36">
        <v>558.38333333333333</v>
      </c>
      <c r="E96" s="36">
        <v>546.86666666666667</v>
      </c>
      <c r="F96" s="36">
        <v>538.68333333333339</v>
      </c>
      <c r="G96" s="36">
        <v>527.16666666666674</v>
      </c>
      <c r="H96" s="36">
        <v>566.56666666666661</v>
      </c>
      <c r="I96" s="36">
        <v>578.08333333333326</v>
      </c>
      <c r="J96" s="36">
        <v>586.26666666666654</v>
      </c>
      <c r="K96" s="31">
        <v>569.9</v>
      </c>
      <c r="L96" s="31">
        <v>550.20000000000005</v>
      </c>
      <c r="M96" s="31">
        <v>87.590270000000004</v>
      </c>
      <c r="N96" s="1"/>
      <c r="O96" s="1"/>
    </row>
    <row r="97" spans="1:15" ht="12.75" customHeight="1">
      <c r="A97" s="51">
        <v>88</v>
      </c>
      <c r="B97" s="53" t="s">
        <v>124</v>
      </c>
      <c r="C97" s="31">
        <v>1675.2</v>
      </c>
      <c r="D97" s="36">
        <v>1678.6333333333332</v>
      </c>
      <c r="E97" s="36">
        <v>1663.2666666666664</v>
      </c>
      <c r="F97" s="36">
        <v>1651.3333333333333</v>
      </c>
      <c r="G97" s="36">
        <v>1635.9666666666665</v>
      </c>
      <c r="H97" s="36">
        <v>1690.5666666666664</v>
      </c>
      <c r="I97" s="36">
        <v>1705.9333333333332</v>
      </c>
      <c r="J97" s="36">
        <v>1717.8666666666663</v>
      </c>
      <c r="K97" s="31">
        <v>1694</v>
      </c>
      <c r="L97" s="31">
        <v>1666.7</v>
      </c>
      <c r="M97" s="31">
        <v>13.72662</v>
      </c>
      <c r="N97" s="1"/>
      <c r="O97" s="1"/>
    </row>
    <row r="98" spans="1:15" ht="12.75" customHeight="1">
      <c r="A98" s="51">
        <v>89</v>
      </c>
      <c r="B98" s="53" t="s">
        <v>129</v>
      </c>
      <c r="C98" s="31">
        <v>4509.75</v>
      </c>
      <c r="D98" s="36">
        <v>4519.3166666666666</v>
      </c>
      <c r="E98" s="36">
        <v>4455.9333333333334</v>
      </c>
      <c r="F98" s="36">
        <v>4402.1166666666668</v>
      </c>
      <c r="G98" s="36">
        <v>4338.7333333333336</v>
      </c>
      <c r="H98" s="36">
        <v>4573.1333333333332</v>
      </c>
      <c r="I98" s="36">
        <v>4636.5166666666664</v>
      </c>
      <c r="J98" s="36">
        <v>4690.333333333333</v>
      </c>
      <c r="K98" s="31">
        <v>4582.7</v>
      </c>
      <c r="L98" s="31">
        <v>4465.5</v>
      </c>
      <c r="M98" s="31">
        <v>2.4104899999999998</v>
      </c>
      <c r="N98" s="1"/>
      <c r="O98" s="1"/>
    </row>
    <row r="99" spans="1:15" ht="12.75" customHeight="1">
      <c r="A99" s="51">
        <v>90</v>
      </c>
      <c r="B99" s="53" t="s">
        <v>131</v>
      </c>
      <c r="C99" s="31">
        <v>638.79999999999995</v>
      </c>
      <c r="D99" s="36">
        <v>641.0333333333333</v>
      </c>
      <c r="E99" s="36">
        <v>627.06666666666661</v>
      </c>
      <c r="F99" s="36">
        <v>615.33333333333326</v>
      </c>
      <c r="G99" s="36">
        <v>601.36666666666656</v>
      </c>
      <c r="H99" s="36">
        <v>652.76666666666665</v>
      </c>
      <c r="I99" s="36">
        <v>666.73333333333335</v>
      </c>
      <c r="J99" s="36">
        <v>678.4666666666667</v>
      </c>
      <c r="K99" s="31">
        <v>655</v>
      </c>
      <c r="L99" s="31">
        <v>629.29999999999995</v>
      </c>
      <c r="M99" s="31">
        <v>100.94421</v>
      </c>
      <c r="N99" s="1"/>
      <c r="O99" s="1"/>
    </row>
    <row r="100" spans="1:15" ht="12.75" customHeight="1">
      <c r="A100" s="51">
        <v>91</v>
      </c>
      <c r="B100" s="53" t="s">
        <v>123</v>
      </c>
      <c r="C100" s="31">
        <v>3816.4</v>
      </c>
      <c r="D100" s="36">
        <v>3846.6166666666668</v>
      </c>
      <c r="E100" s="36">
        <v>3754.8333333333335</v>
      </c>
      <c r="F100" s="36">
        <v>3693.2666666666669</v>
      </c>
      <c r="G100" s="36">
        <v>3601.4833333333336</v>
      </c>
      <c r="H100" s="36">
        <v>3908.1833333333334</v>
      </c>
      <c r="I100" s="36">
        <v>3999.9666666666662</v>
      </c>
      <c r="J100" s="36">
        <v>4061.5333333333333</v>
      </c>
      <c r="K100" s="31">
        <v>3938.4</v>
      </c>
      <c r="L100" s="31">
        <v>3785.05</v>
      </c>
      <c r="M100" s="31">
        <v>16.131430000000002</v>
      </c>
      <c r="N100" s="1"/>
      <c r="O100" s="1"/>
    </row>
    <row r="101" spans="1:15" ht="12.75" customHeight="1">
      <c r="A101" s="51">
        <v>92</v>
      </c>
      <c r="B101" s="53" t="s">
        <v>133</v>
      </c>
      <c r="C101" s="31">
        <v>513.79999999999995</v>
      </c>
      <c r="D101" s="36">
        <v>521.51666666666677</v>
      </c>
      <c r="E101" s="36">
        <v>504.93333333333351</v>
      </c>
      <c r="F101" s="36">
        <v>496.06666666666672</v>
      </c>
      <c r="G101" s="36">
        <v>479.48333333333346</v>
      </c>
      <c r="H101" s="36">
        <v>530.38333333333355</v>
      </c>
      <c r="I101" s="36">
        <v>546.96666666666681</v>
      </c>
      <c r="J101" s="36">
        <v>555.8333333333336</v>
      </c>
      <c r="K101" s="31">
        <v>538.1</v>
      </c>
      <c r="L101" s="31">
        <v>512.65</v>
      </c>
      <c r="M101" s="31">
        <v>45.943809999999999</v>
      </c>
      <c r="N101" s="1"/>
      <c r="O101" s="1"/>
    </row>
    <row r="102" spans="1:15" ht="12.75" customHeight="1">
      <c r="A102" s="51">
        <v>93</v>
      </c>
      <c r="B102" s="53" t="s">
        <v>134</v>
      </c>
      <c r="C102" s="31">
        <v>2256.1999999999998</v>
      </c>
      <c r="D102" s="36">
        <v>2243.2333333333331</v>
      </c>
      <c r="E102" s="36">
        <v>2224.9666666666662</v>
      </c>
      <c r="F102" s="36">
        <v>2193.7333333333331</v>
      </c>
      <c r="G102" s="36">
        <v>2175.4666666666662</v>
      </c>
      <c r="H102" s="36">
        <v>2274.4666666666662</v>
      </c>
      <c r="I102" s="36">
        <v>2292.7333333333336</v>
      </c>
      <c r="J102" s="36">
        <v>2323.9666666666662</v>
      </c>
      <c r="K102" s="31">
        <v>2261.5</v>
      </c>
      <c r="L102" s="31">
        <v>2212</v>
      </c>
      <c r="M102" s="31">
        <v>16.19256</v>
      </c>
      <c r="N102" s="1"/>
      <c r="O102" s="1"/>
    </row>
    <row r="103" spans="1:15" ht="12.75" customHeight="1">
      <c r="A103" s="51">
        <v>94</v>
      </c>
      <c r="B103" s="53" t="s">
        <v>136</v>
      </c>
      <c r="C103" s="31">
        <v>1146.3</v>
      </c>
      <c r="D103" s="36">
        <v>1147.6166666666666</v>
      </c>
      <c r="E103" s="36">
        <v>1136.7833333333331</v>
      </c>
      <c r="F103" s="36">
        <v>1127.2666666666664</v>
      </c>
      <c r="G103" s="36">
        <v>1116.4333333333329</v>
      </c>
      <c r="H103" s="36">
        <v>1157.1333333333332</v>
      </c>
      <c r="I103" s="36">
        <v>1167.9666666666667</v>
      </c>
      <c r="J103" s="36">
        <v>1177.4833333333333</v>
      </c>
      <c r="K103" s="31">
        <v>1158.45</v>
      </c>
      <c r="L103" s="31">
        <v>1138.0999999999999</v>
      </c>
      <c r="M103" s="31">
        <v>149.70524</v>
      </c>
      <c r="N103" s="1"/>
      <c r="O103" s="1"/>
    </row>
    <row r="104" spans="1:15" ht="12.75" customHeight="1">
      <c r="A104" s="51">
        <v>95</v>
      </c>
      <c r="B104" s="53" t="s">
        <v>137</v>
      </c>
      <c r="C104" s="31">
        <v>1681.35</v>
      </c>
      <c r="D104" s="36">
        <v>1673.8166666666666</v>
      </c>
      <c r="E104" s="36">
        <v>1659.7833333333333</v>
      </c>
      <c r="F104" s="36">
        <v>1638.2166666666667</v>
      </c>
      <c r="G104" s="36">
        <v>1624.1833333333334</v>
      </c>
      <c r="H104" s="36">
        <v>1695.3833333333332</v>
      </c>
      <c r="I104" s="36">
        <v>1709.4166666666665</v>
      </c>
      <c r="J104" s="36">
        <v>1730.9833333333331</v>
      </c>
      <c r="K104" s="31">
        <v>1687.85</v>
      </c>
      <c r="L104" s="31">
        <v>1652.25</v>
      </c>
      <c r="M104" s="31">
        <v>8.4731699999999996</v>
      </c>
      <c r="N104" s="1"/>
      <c r="O104" s="1"/>
    </row>
    <row r="105" spans="1:15" ht="12.75" customHeight="1">
      <c r="A105" s="51">
        <v>96</v>
      </c>
      <c r="B105" s="53" t="s">
        <v>138</v>
      </c>
      <c r="C105" s="31">
        <v>574.29999999999995</v>
      </c>
      <c r="D105" s="36">
        <v>575.4</v>
      </c>
      <c r="E105" s="36">
        <v>567.69999999999993</v>
      </c>
      <c r="F105" s="36">
        <v>561.09999999999991</v>
      </c>
      <c r="G105" s="36">
        <v>553.39999999999986</v>
      </c>
      <c r="H105" s="36">
        <v>582</v>
      </c>
      <c r="I105" s="36">
        <v>589.70000000000005</v>
      </c>
      <c r="J105" s="36">
        <v>596.30000000000007</v>
      </c>
      <c r="K105" s="31">
        <v>583.1</v>
      </c>
      <c r="L105" s="31">
        <v>568.79999999999995</v>
      </c>
      <c r="M105" s="31">
        <v>5.9455099999999996</v>
      </c>
      <c r="N105" s="1"/>
      <c r="O105" s="1"/>
    </row>
    <row r="106" spans="1:15" ht="12.75" customHeight="1">
      <c r="A106" s="51">
        <v>97</v>
      </c>
      <c r="B106" s="53" t="s">
        <v>141</v>
      </c>
      <c r="C106" s="31">
        <v>80.05</v>
      </c>
      <c r="D106" s="36">
        <v>80.466666666666669</v>
      </c>
      <c r="E106" s="36">
        <v>79.483333333333334</v>
      </c>
      <c r="F106" s="36">
        <v>78.916666666666671</v>
      </c>
      <c r="G106" s="36">
        <v>77.933333333333337</v>
      </c>
      <c r="H106" s="36">
        <v>81.033333333333331</v>
      </c>
      <c r="I106" s="36">
        <v>82.01666666666668</v>
      </c>
      <c r="J106" s="36">
        <v>82.583333333333329</v>
      </c>
      <c r="K106" s="31">
        <v>81.45</v>
      </c>
      <c r="L106" s="31">
        <v>79.900000000000006</v>
      </c>
      <c r="M106" s="31">
        <v>333.03</v>
      </c>
      <c r="N106" s="1"/>
      <c r="O106" s="1"/>
    </row>
    <row r="107" spans="1:15" ht="12.75" customHeight="1">
      <c r="A107" s="51">
        <v>98</v>
      </c>
      <c r="B107" s="53" t="s">
        <v>155</v>
      </c>
      <c r="C107" s="31">
        <v>434.75</v>
      </c>
      <c r="D107" s="36">
        <v>436.18333333333339</v>
      </c>
      <c r="E107" s="36">
        <v>431.9166666666668</v>
      </c>
      <c r="F107" s="36">
        <v>429.08333333333343</v>
      </c>
      <c r="G107" s="36">
        <v>424.81666666666683</v>
      </c>
      <c r="H107" s="36">
        <v>439.01666666666677</v>
      </c>
      <c r="I107" s="36">
        <v>443.28333333333342</v>
      </c>
      <c r="J107" s="36">
        <v>446.11666666666673</v>
      </c>
      <c r="K107" s="31">
        <v>440.45</v>
      </c>
      <c r="L107" s="31">
        <v>433.35</v>
      </c>
      <c r="M107" s="31">
        <v>103.55056</v>
      </c>
      <c r="N107" s="1"/>
      <c r="O107" s="1"/>
    </row>
    <row r="108" spans="1:15" ht="12.75" customHeight="1">
      <c r="A108" s="51">
        <v>99</v>
      </c>
      <c r="B108" s="53" t="s">
        <v>279</v>
      </c>
      <c r="C108" s="31">
        <v>531.79999999999995</v>
      </c>
      <c r="D108" s="36">
        <v>536.58333333333337</v>
      </c>
      <c r="E108" s="36">
        <v>521.86666666666679</v>
      </c>
      <c r="F108" s="36">
        <v>511.93333333333339</v>
      </c>
      <c r="G108" s="36">
        <v>497.21666666666681</v>
      </c>
      <c r="H108" s="36">
        <v>546.51666666666677</v>
      </c>
      <c r="I108" s="36">
        <v>561.23333333333323</v>
      </c>
      <c r="J108" s="36">
        <v>571.16666666666674</v>
      </c>
      <c r="K108" s="31">
        <v>551.29999999999995</v>
      </c>
      <c r="L108" s="31">
        <v>526.65</v>
      </c>
      <c r="M108" s="31">
        <v>45.795909999999999</v>
      </c>
      <c r="N108" s="1"/>
      <c r="O108" s="1"/>
    </row>
    <row r="109" spans="1:15" ht="12.75" customHeight="1">
      <c r="A109" s="51">
        <v>100</v>
      </c>
      <c r="B109" s="53" t="s">
        <v>144</v>
      </c>
      <c r="C109" s="31">
        <v>571.29999999999995</v>
      </c>
      <c r="D109" s="36">
        <v>573.31666666666661</v>
      </c>
      <c r="E109" s="36">
        <v>568.13333333333321</v>
      </c>
      <c r="F109" s="36">
        <v>564.96666666666658</v>
      </c>
      <c r="G109" s="36">
        <v>559.78333333333319</v>
      </c>
      <c r="H109" s="36">
        <v>576.48333333333323</v>
      </c>
      <c r="I109" s="36">
        <v>581.66666666666663</v>
      </c>
      <c r="J109" s="36">
        <v>584.83333333333326</v>
      </c>
      <c r="K109" s="31">
        <v>578.5</v>
      </c>
      <c r="L109" s="31">
        <v>570.15</v>
      </c>
      <c r="M109" s="31">
        <v>19.005839999999999</v>
      </c>
      <c r="N109" s="1"/>
      <c r="O109" s="1"/>
    </row>
    <row r="110" spans="1:15" ht="12.75" customHeight="1">
      <c r="A110" s="51">
        <v>101</v>
      </c>
      <c r="B110" s="53" t="s">
        <v>152</v>
      </c>
      <c r="C110" s="31">
        <v>166.25</v>
      </c>
      <c r="D110" s="36">
        <v>167.78333333333333</v>
      </c>
      <c r="E110" s="36">
        <v>163.56666666666666</v>
      </c>
      <c r="F110" s="36">
        <v>160.88333333333333</v>
      </c>
      <c r="G110" s="36">
        <v>156.66666666666666</v>
      </c>
      <c r="H110" s="36">
        <v>170.46666666666667</v>
      </c>
      <c r="I110" s="36">
        <v>174.68333333333331</v>
      </c>
      <c r="J110" s="36">
        <v>177.36666666666667</v>
      </c>
      <c r="K110" s="31">
        <v>172</v>
      </c>
      <c r="L110" s="31">
        <v>165.1</v>
      </c>
      <c r="M110" s="31">
        <v>286.86099999999999</v>
      </c>
      <c r="N110" s="1"/>
      <c r="O110" s="1"/>
    </row>
    <row r="111" spans="1:15" ht="12.75" customHeight="1">
      <c r="A111" s="51">
        <v>102</v>
      </c>
      <c r="B111" s="53" t="s">
        <v>154</v>
      </c>
      <c r="C111" s="31">
        <v>1022.2</v>
      </c>
      <c r="D111" s="36">
        <v>1028.8500000000001</v>
      </c>
      <c r="E111" s="36">
        <v>1000.5000000000002</v>
      </c>
      <c r="F111" s="36">
        <v>978.80000000000007</v>
      </c>
      <c r="G111" s="36">
        <v>950.45000000000016</v>
      </c>
      <c r="H111" s="36">
        <v>1050.5500000000002</v>
      </c>
      <c r="I111" s="36">
        <v>1078.9000000000001</v>
      </c>
      <c r="J111" s="36">
        <v>1100.6000000000004</v>
      </c>
      <c r="K111" s="31">
        <v>1057.2</v>
      </c>
      <c r="L111" s="31">
        <v>1007.15</v>
      </c>
      <c r="M111" s="31">
        <v>36.526449999999997</v>
      </c>
      <c r="N111" s="1"/>
      <c r="O111" s="1"/>
    </row>
    <row r="112" spans="1:15" ht="12.75" customHeight="1">
      <c r="A112" s="51">
        <v>103</v>
      </c>
      <c r="B112" s="53" t="s">
        <v>411</v>
      </c>
      <c r="C112" s="31">
        <v>155.65</v>
      </c>
      <c r="D112" s="36">
        <v>155.11666666666667</v>
      </c>
      <c r="E112" s="36">
        <v>152.03333333333336</v>
      </c>
      <c r="F112" s="36">
        <v>148.41666666666669</v>
      </c>
      <c r="G112" s="36">
        <v>145.33333333333337</v>
      </c>
      <c r="H112" s="36">
        <v>158.73333333333335</v>
      </c>
      <c r="I112" s="36">
        <v>161.81666666666666</v>
      </c>
      <c r="J112" s="36">
        <v>165.43333333333334</v>
      </c>
      <c r="K112" s="31">
        <v>158.19999999999999</v>
      </c>
      <c r="L112" s="31">
        <v>151.5</v>
      </c>
      <c r="M112" s="31">
        <v>404.57121000000001</v>
      </c>
      <c r="N112" s="1"/>
      <c r="O112" s="1"/>
    </row>
    <row r="113" spans="1:15" ht="12.75" customHeight="1">
      <c r="A113" s="51">
        <v>104</v>
      </c>
      <c r="B113" s="53" t="s">
        <v>143</v>
      </c>
      <c r="C113" s="31">
        <v>442.95</v>
      </c>
      <c r="D113" s="36">
        <v>448.06666666666666</v>
      </c>
      <c r="E113" s="36">
        <v>436.88333333333333</v>
      </c>
      <c r="F113" s="36">
        <v>430.81666666666666</v>
      </c>
      <c r="G113" s="36">
        <v>419.63333333333333</v>
      </c>
      <c r="H113" s="36">
        <v>454.13333333333333</v>
      </c>
      <c r="I113" s="36">
        <v>465.31666666666661</v>
      </c>
      <c r="J113" s="36">
        <v>471.38333333333333</v>
      </c>
      <c r="K113" s="31">
        <v>459.25</v>
      </c>
      <c r="L113" s="31">
        <v>442</v>
      </c>
      <c r="M113" s="31">
        <v>22.821429999999999</v>
      </c>
      <c r="N113" s="1"/>
      <c r="O113" s="1"/>
    </row>
    <row r="114" spans="1:15" ht="12.75" customHeight="1">
      <c r="A114" s="51">
        <v>105</v>
      </c>
      <c r="B114" s="53" t="s">
        <v>149</v>
      </c>
      <c r="C114" s="31">
        <v>351.15</v>
      </c>
      <c r="D114" s="36">
        <v>350.86666666666662</v>
      </c>
      <c r="E114" s="36">
        <v>345.73333333333323</v>
      </c>
      <c r="F114" s="36">
        <v>340.31666666666661</v>
      </c>
      <c r="G114" s="36">
        <v>335.18333333333322</v>
      </c>
      <c r="H114" s="36">
        <v>356.28333333333325</v>
      </c>
      <c r="I114" s="36">
        <v>361.41666666666657</v>
      </c>
      <c r="J114" s="36">
        <v>366.83333333333326</v>
      </c>
      <c r="K114" s="31">
        <v>356</v>
      </c>
      <c r="L114" s="31">
        <v>345.45</v>
      </c>
      <c r="M114" s="31">
        <v>77.021540000000002</v>
      </c>
      <c r="N114" s="1"/>
      <c r="O114" s="1"/>
    </row>
    <row r="115" spans="1:15" ht="12.75" customHeight="1">
      <c r="A115" s="51">
        <v>106</v>
      </c>
      <c r="B115" s="53" t="s">
        <v>148</v>
      </c>
      <c r="C115" s="31">
        <v>1497.5</v>
      </c>
      <c r="D115" s="36">
        <v>1496.5166666666667</v>
      </c>
      <c r="E115" s="36">
        <v>1483.0333333333333</v>
      </c>
      <c r="F115" s="36">
        <v>1468.5666666666666</v>
      </c>
      <c r="G115" s="36">
        <v>1455.0833333333333</v>
      </c>
      <c r="H115" s="36">
        <v>1510.9833333333333</v>
      </c>
      <c r="I115" s="36">
        <v>1524.4666666666665</v>
      </c>
      <c r="J115" s="36">
        <v>1538.9333333333334</v>
      </c>
      <c r="K115" s="31">
        <v>1510</v>
      </c>
      <c r="L115" s="31">
        <v>1482.05</v>
      </c>
      <c r="M115" s="31">
        <v>26.0017</v>
      </c>
      <c r="N115" s="1"/>
      <c r="O115" s="1"/>
    </row>
    <row r="116" spans="1:15" ht="12.75" customHeight="1">
      <c r="A116" s="51">
        <v>107</v>
      </c>
      <c r="B116" s="53" t="s">
        <v>183</v>
      </c>
      <c r="C116" s="31">
        <v>5986.15</v>
      </c>
      <c r="D116" s="36">
        <v>6000.3833333333341</v>
      </c>
      <c r="E116" s="36">
        <v>5946.7666666666682</v>
      </c>
      <c r="F116" s="36">
        <v>5907.3833333333341</v>
      </c>
      <c r="G116" s="36">
        <v>5853.7666666666682</v>
      </c>
      <c r="H116" s="36">
        <v>6039.7666666666682</v>
      </c>
      <c r="I116" s="36">
        <v>6093.383333333335</v>
      </c>
      <c r="J116" s="36">
        <v>6132.7666666666682</v>
      </c>
      <c r="K116" s="31">
        <v>6054</v>
      </c>
      <c r="L116" s="31">
        <v>5961</v>
      </c>
      <c r="M116" s="31">
        <v>0.98958999999999997</v>
      </c>
      <c r="N116" s="1"/>
      <c r="O116" s="1"/>
    </row>
    <row r="117" spans="1:15" ht="12.75" customHeight="1">
      <c r="A117" s="51">
        <v>108</v>
      </c>
      <c r="B117" s="53" t="s">
        <v>150</v>
      </c>
      <c r="C117" s="31">
        <v>1425.9</v>
      </c>
      <c r="D117" s="36">
        <v>1429.5666666666668</v>
      </c>
      <c r="E117" s="36">
        <v>1413.4333333333336</v>
      </c>
      <c r="F117" s="36">
        <v>1400.9666666666667</v>
      </c>
      <c r="G117" s="36">
        <v>1384.8333333333335</v>
      </c>
      <c r="H117" s="36">
        <v>1442.0333333333338</v>
      </c>
      <c r="I117" s="36">
        <v>1458.166666666667</v>
      </c>
      <c r="J117" s="36">
        <v>1470.6333333333339</v>
      </c>
      <c r="K117" s="31">
        <v>1445.7</v>
      </c>
      <c r="L117" s="31">
        <v>1417.1</v>
      </c>
      <c r="M117" s="31">
        <v>64.454220000000007</v>
      </c>
      <c r="N117" s="1"/>
      <c r="O117" s="1"/>
    </row>
    <row r="118" spans="1:15" ht="12.75" customHeight="1">
      <c r="A118" s="51">
        <v>109</v>
      </c>
      <c r="B118" s="53" t="s">
        <v>147</v>
      </c>
      <c r="C118" s="31">
        <v>3998.25</v>
      </c>
      <c r="D118" s="36">
        <v>3997.0833333333335</v>
      </c>
      <c r="E118" s="36">
        <v>3939.166666666667</v>
      </c>
      <c r="F118" s="36">
        <v>3880.0833333333335</v>
      </c>
      <c r="G118" s="36">
        <v>3822.166666666667</v>
      </c>
      <c r="H118" s="36">
        <v>4056.166666666667</v>
      </c>
      <c r="I118" s="36">
        <v>4114.0833333333339</v>
      </c>
      <c r="J118" s="36">
        <v>4173.166666666667</v>
      </c>
      <c r="K118" s="31">
        <v>4055</v>
      </c>
      <c r="L118" s="31">
        <v>3938</v>
      </c>
      <c r="M118" s="31">
        <v>5.3961800000000002</v>
      </c>
      <c r="N118" s="1"/>
      <c r="O118" s="1"/>
    </row>
    <row r="119" spans="1:15" ht="12.75" customHeight="1">
      <c r="A119" s="51">
        <v>110</v>
      </c>
      <c r="B119" s="53" t="s">
        <v>153</v>
      </c>
      <c r="C119" s="31">
        <v>1336.3</v>
      </c>
      <c r="D119" s="36">
        <v>1337.6</v>
      </c>
      <c r="E119" s="36">
        <v>1323.2999999999997</v>
      </c>
      <c r="F119" s="36">
        <v>1310.2999999999997</v>
      </c>
      <c r="G119" s="36">
        <v>1295.9999999999995</v>
      </c>
      <c r="H119" s="36">
        <v>1350.6</v>
      </c>
      <c r="I119" s="36">
        <v>1364.9</v>
      </c>
      <c r="J119" s="36">
        <v>1377.9</v>
      </c>
      <c r="K119" s="31">
        <v>1351.9</v>
      </c>
      <c r="L119" s="31">
        <v>1324.6</v>
      </c>
      <c r="M119" s="31">
        <v>1.94153</v>
      </c>
      <c r="N119" s="1"/>
      <c r="O119" s="1"/>
    </row>
    <row r="120" spans="1:15" ht="12.75" customHeight="1">
      <c r="A120" s="51">
        <v>111</v>
      </c>
      <c r="B120" s="53" t="s">
        <v>280</v>
      </c>
      <c r="C120" s="31">
        <v>617.54999999999995</v>
      </c>
      <c r="D120" s="36">
        <v>623.94999999999993</v>
      </c>
      <c r="E120" s="36">
        <v>605.24999999999989</v>
      </c>
      <c r="F120" s="36">
        <v>592.94999999999993</v>
      </c>
      <c r="G120" s="36">
        <v>574.24999999999989</v>
      </c>
      <c r="H120" s="36">
        <v>636.24999999999989</v>
      </c>
      <c r="I120" s="36">
        <v>654.94999999999993</v>
      </c>
      <c r="J120" s="36">
        <v>667.24999999999989</v>
      </c>
      <c r="K120" s="31">
        <v>642.65</v>
      </c>
      <c r="L120" s="31">
        <v>611.65</v>
      </c>
      <c r="M120" s="31">
        <v>27.153469999999999</v>
      </c>
      <c r="N120" s="1"/>
      <c r="O120" s="1"/>
    </row>
    <row r="121" spans="1:15" ht="12.75" customHeight="1">
      <c r="A121" s="51">
        <v>112</v>
      </c>
      <c r="B121" s="53" t="s">
        <v>158</v>
      </c>
      <c r="C121" s="31">
        <v>880.65</v>
      </c>
      <c r="D121" s="36">
        <v>882.66666666666663</v>
      </c>
      <c r="E121" s="36">
        <v>872.33333333333326</v>
      </c>
      <c r="F121" s="36">
        <v>864.01666666666665</v>
      </c>
      <c r="G121" s="36">
        <v>853.68333333333328</v>
      </c>
      <c r="H121" s="36">
        <v>890.98333333333323</v>
      </c>
      <c r="I121" s="36">
        <v>901.31666666666649</v>
      </c>
      <c r="J121" s="36">
        <v>909.63333333333321</v>
      </c>
      <c r="K121" s="31">
        <v>893</v>
      </c>
      <c r="L121" s="31">
        <v>874.35</v>
      </c>
      <c r="M121" s="31">
        <v>25.561779999999999</v>
      </c>
      <c r="N121" s="1"/>
      <c r="O121" s="1"/>
    </row>
    <row r="122" spans="1:15" ht="12.75" customHeight="1">
      <c r="A122" s="51">
        <v>113</v>
      </c>
      <c r="B122" s="53" t="s">
        <v>156</v>
      </c>
      <c r="C122" s="31">
        <v>936</v>
      </c>
      <c r="D122" s="36">
        <v>934.36666666666667</v>
      </c>
      <c r="E122" s="36">
        <v>919.0333333333333</v>
      </c>
      <c r="F122" s="36">
        <v>902.06666666666661</v>
      </c>
      <c r="G122" s="36">
        <v>886.73333333333323</v>
      </c>
      <c r="H122" s="36">
        <v>951.33333333333337</v>
      </c>
      <c r="I122" s="36">
        <v>966.66666666666663</v>
      </c>
      <c r="J122" s="36">
        <v>983.63333333333344</v>
      </c>
      <c r="K122" s="31">
        <v>949.7</v>
      </c>
      <c r="L122" s="31">
        <v>917.4</v>
      </c>
      <c r="M122" s="31">
        <v>19.780419999999999</v>
      </c>
      <c r="N122" s="1"/>
      <c r="O122" s="1"/>
    </row>
    <row r="123" spans="1:15" ht="12.75" customHeight="1">
      <c r="A123" s="51">
        <v>114</v>
      </c>
      <c r="B123" s="53" t="s">
        <v>159</v>
      </c>
      <c r="C123" s="31">
        <v>472.65</v>
      </c>
      <c r="D123" s="36">
        <v>469.0333333333333</v>
      </c>
      <c r="E123" s="36">
        <v>461.86666666666662</v>
      </c>
      <c r="F123" s="36">
        <v>451.08333333333331</v>
      </c>
      <c r="G123" s="36">
        <v>443.91666666666663</v>
      </c>
      <c r="H123" s="36">
        <v>479.81666666666661</v>
      </c>
      <c r="I123" s="36">
        <v>486.98333333333335</v>
      </c>
      <c r="J123" s="36">
        <v>497.76666666666659</v>
      </c>
      <c r="K123" s="31">
        <v>476.2</v>
      </c>
      <c r="L123" s="31">
        <v>458.25</v>
      </c>
      <c r="M123" s="31">
        <v>65.678520000000006</v>
      </c>
      <c r="N123" s="1"/>
      <c r="O123" s="1"/>
    </row>
    <row r="124" spans="1:15" ht="12.75" customHeight="1">
      <c r="A124" s="51">
        <v>115</v>
      </c>
      <c r="B124" s="53" t="s">
        <v>428</v>
      </c>
      <c r="C124" s="31">
        <v>1513.6</v>
      </c>
      <c r="D124" s="36">
        <v>1521.3333333333333</v>
      </c>
      <c r="E124" s="36">
        <v>1497.7666666666664</v>
      </c>
      <c r="F124" s="36">
        <v>1481.9333333333332</v>
      </c>
      <c r="G124" s="36">
        <v>1458.3666666666663</v>
      </c>
      <c r="H124" s="36">
        <v>1537.1666666666665</v>
      </c>
      <c r="I124" s="36">
        <v>1560.7333333333336</v>
      </c>
      <c r="J124" s="36">
        <v>1576.5666666666666</v>
      </c>
      <c r="K124" s="31">
        <v>1544.9</v>
      </c>
      <c r="L124" s="31">
        <v>1505.5</v>
      </c>
      <c r="M124" s="31">
        <v>6.2292199999999998</v>
      </c>
      <c r="N124" s="1"/>
      <c r="O124" s="1"/>
    </row>
    <row r="125" spans="1:15" ht="12.75" customHeight="1">
      <c r="A125" s="51">
        <v>116</v>
      </c>
      <c r="B125" s="53" t="s">
        <v>160</v>
      </c>
      <c r="C125" s="31">
        <v>1624.3</v>
      </c>
      <c r="D125" s="36">
        <v>1617.1000000000001</v>
      </c>
      <c r="E125" s="36">
        <v>1601.2000000000003</v>
      </c>
      <c r="F125" s="36">
        <v>1578.1000000000001</v>
      </c>
      <c r="G125" s="36">
        <v>1562.2000000000003</v>
      </c>
      <c r="H125" s="36">
        <v>1640.2000000000003</v>
      </c>
      <c r="I125" s="36">
        <v>1656.1000000000004</v>
      </c>
      <c r="J125" s="36">
        <v>1679.2000000000003</v>
      </c>
      <c r="K125" s="31">
        <v>1633</v>
      </c>
      <c r="L125" s="31">
        <v>1594</v>
      </c>
      <c r="M125" s="31">
        <v>216.08211</v>
      </c>
      <c r="N125" s="1"/>
      <c r="O125" s="1"/>
    </row>
    <row r="126" spans="1:15" ht="12.75" customHeight="1">
      <c r="A126" s="51">
        <v>117</v>
      </c>
      <c r="B126" s="53" t="s">
        <v>907</v>
      </c>
      <c r="C126" s="31">
        <v>162.9</v>
      </c>
      <c r="D126" s="36">
        <v>164.73333333333332</v>
      </c>
      <c r="E126" s="36">
        <v>160.46666666666664</v>
      </c>
      <c r="F126" s="36">
        <v>158.03333333333333</v>
      </c>
      <c r="G126" s="36">
        <v>153.76666666666665</v>
      </c>
      <c r="H126" s="36">
        <v>167.16666666666663</v>
      </c>
      <c r="I126" s="36">
        <v>171.43333333333334</v>
      </c>
      <c r="J126" s="36">
        <v>173.86666666666662</v>
      </c>
      <c r="K126" s="31">
        <v>169</v>
      </c>
      <c r="L126" s="31">
        <v>162.30000000000001</v>
      </c>
      <c r="M126" s="31">
        <v>44.155850000000001</v>
      </c>
      <c r="N126" s="1"/>
      <c r="O126" s="1"/>
    </row>
    <row r="127" spans="1:15" ht="12.75" customHeight="1">
      <c r="A127" s="51">
        <v>118</v>
      </c>
      <c r="B127" s="53" t="s">
        <v>166</v>
      </c>
      <c r="C127" s="31">
        <v>4498.6000000000004</v>
      </c>
      <c r="D127" s="36">
        <v>4535.3166666666666</v>
      </c>
      <c r="E127" s="36">
        <v>4451.583333333333</v>
      </c>
      <c r="F127" s="36">
        <v>4404.5666666666666</v>
      </c>
      <c r="G127" s="36">
        <v>4320.833333333333</v>
      </c>
      <c r="H127" s="36">
        <v>4582.333333333333</v>
      </c>
      <c r="I127" s="36">
        <v>4666.0666666666666</v>
      </c>
      <c r="J127" s="36">
        <v>4713.083333333333</v>
      </c>
      <c r="K127" s="31">
        <v>4619.05</v>
      </c>
      <c r="L127" s="31">
        <v>4488.3</v>
      </c>
      <c r="M127" s="31">
        <v>1.82229</v>
      </c>
      <c r="N127" s="1"/>
      <c r="O127" s="1"/>
    </row>
    <row r="128" spans="1:15" ht="12.75" customHeight="1">
      <c r="A128" s="51">
        <v>119</v>
      </c>
      <c r="B128" s="53" t="s">
        <v>163</v>
      </c>
      <c r="C128" s="31">
        <v>634.04999999999995</v>
      </c>
      <c r="D128" s="36">
        <v>639.65</v>
      </c>
      <c r="E128" s="36">
        <v>621.4</v>
      </c>
      <c r="F128" s="36">
        <v>608.75</v>
      </c>
      <c r="G128" s="36">
        <v>590.5</v>
      </c>
      <c r="H128" s="36">
        <v>652.29999999999995</v>
      </c>
      <c r="I128" s="36">
        <v>670.55</v>
      </c>
      <c r="J128" s="36">
        <v>683.19999999999993</v>
      </c>
      <c r="K128" s="31">
        <v>657.9</v>
      </c>
      <c r="L128" s="31">
        <v>627</v>
      </c>
      <c r="M128" s="31">
        <v>23.547529999999998</v>
      </c>
      <c r="N128" s="1"/>
      <c r="O128" s="1"/>
    </row>
    <row r="129" spans="1:15" ht="12.75" customHeight="1">
      <c r="A129" s="51">
        <v>120</v>
      </c>
      <c r="B129" s="53" t="s">
        <v>165</v>
      </c>
      <c r="C129" s="31">
        <v>4703.95</v>
      </c>
      <c r="D129" s="36">
        <v>4700.9833333333336</v>
      </c>
      <c r="E129" s="36">
        <v>4662.9666666666672</v>
      </c>
      <c r="F129" s="36">
        <v>4621.9833333333336</v>
      </c>
      <c r="G129" s="36">
        <v>4583.9666666666672</v>
      </c>
      <c r="H129" s="36">
        <v>4741.9666666666672</v>
      </c>
      <c r="I129" s="36">
        <v>4779.9833333333336</v>
      </c>
      <c r="J129" s="36">
        <v>4820.9666666666672</v>
      </c>
      <c r="K129" s="31">
        <v>4739</v>
      </c>
      <c r="L129" s="31">
        <v>4660</v>
      </c>
      <c r="M129" s="31">
        <v>2.32694</v>
      </c>
      <c r="N129" s="1"/>
      <c r="O129" s="1"/>
    </row>
    <row r="130" spans="1:15" ht="12.75" customHeight="1">
      <c r="A130" s="51">
        <v>121</v>
      </c>
      <c r="B130" s="53" t="s">
        <v>164</v>
      </c>
      <c r="C130" s="31">
        <v>3463.3</v>
      </c>
      <c r="D130" s="36">
        <v>3477.1333333333332</v>
      </c>
      <c r="E130" s="36">
        <v>3427.2666666666664</v>
      </c>
      <c r="F130" s="36">
        <v>3391.2333333333331</v>
      </c>
      <c r="G130" s="36">
        <v>3341.3666666666663</v>
      </c>
      <c r="H130" s="36">
        <v>3513.1666666666665</v>
      </c>
      <c r="I130" s="36">
        <v>3563.0333333333333</v>
      </c>
      <c r="J130" s="36">
        <v>3599.0666666666666</v>
      </c>
      <c r="K130" s="31">
        <v>3527</v>
      </c>
      <c r="L130" s="31">
        <v>3441.1</v>
      </c>
      <c r="M130" s="31">
        <v>26.14667</v>
      </c>
      <c r="N130" s="1"/>
      <c r="O130" s="1"/>
    </row>
    <row r="131" spans="1:15" ht="12.75" customHeight="1">
      <c r="A131" s="51">
        <v>122</v>
      </c>
      <c r="B131" s="53" t="s">
        <v>162</v>
      </c>
      <c r="C131" s="31">
        <v>439.2</v>
      </c>
      <c r="D131" s="36">
        <v>441.66666666666669</v>
      </c>
      <c r="E131" s="36">
        <v>434.33333333333337</v>
      </c>
      <c r="F131" s="36">
        <v>429.4666666666667</v>
      </c>
      <c r="G131" s="36">
        <v>422.13333333333338</v>
      </c>
      <c r="H131" s="36">
        <v>446.53333333333336</v>
      </c>
      <c r="I131" s="36">
        <v>453.86666666666673</v>
      </c>
      <c r="J131" s="36">
        <v>458.73333333333335</v>
      </c>
      <c r="K131" s="31">
        <v>449</v>
      </c>
      <c r="L131" s="31">
        <v>436.8</v>
      </c>
      <c r="M131" s="31">
        <v>7.82829</v>
      </c>
      <c r="N131" s="1"/>
      <c r="O131" s="1"/>
    </row>
    <row r="132" spans="1:15" ht="12.75" customHeight="1">
      <c r="A132" s="51">
        <v>123</v>
      </c>
      <c r="B132" s="53" t="s">
        <v>281</v>
      </c>
      <c r="C132" s="31">
        <v>934</v>
      </c>
      <c r="D132" s="36">
        <v>949.51666666666677</v>
      </c>
      <c r="E132" s="36">
        <v>914.13333333333355</v>
      </c>
      <c r="F132" s="36">
        <v>894.26666666666677</v>
      </c>
      <c r="G132" s="36">
        <v>858.88333333333355</v>
      </c>
      <c r="H132" s="36">
        <v>969.38333333333355</v>
      </c>
      <c r="I132" s="36">
        <v>1004.7666666666668</v>
      </c>
      <c r="J132" s="36">
        <v>1024.6333333333337</v>
      </c>
      <c r="K132" s="31">
        <v>984.9</v>
      </c>
      <c r="L132" s="31">
        <v>929.65</v>
      </c>
      <c r="M132" s="31">
        <v>37.140639999999998</v>
      </c>
      <c r="N132" s="1"/>
      <c r="O132" s="1"/>
    </row>
    <row r="133" spans="1:15" ht="12.75" customHeight="1">
      <c r="A133" s="51">
        <v>124</v>
      </c>
      <c r="B133" s="53" t="s">
        <v>167</v>
      </c>
      <c r="C133" s="31">
        <v>1679.65</v>
      </c>
      <c r="D133" s="36">
        <v>1667.7666666666667</v>
      </c>
      <c r="E133" s="36">
        <v>1648.5333333333333</v>
      </c>
      <c r="F133" s="36">
        <v>1617.4166666666667</v>
      </c>
      <c r="G133" s="36">
        <v>1598.1833333333334</v>
      </c>
      <c r="H133" s="36">
        <v>1698.8833333333332</v>
      </c>
      <c r="I133" s="36">
        <v>1718.1166666666663</v>
      </c>
      <c r="J133" s="36">
        <v>1749.2333333333331</v>
      </c>
      <c r="K133" s="31">
        <v>1687</v>
      </c>
      <c r="L133" s="31">
        <v>1636.65</v>
      </c>
      <c r="M133" s="31">
        <v>16.337150000000001</v>
      </c>
      <c r="N133" s="1"/>
      <c r="O133" s="1"/>
    </row>
    <row r="134" spans="1:15" ht="12.75" customHeight="1">
      <c r="A134" s="51">
        <v>125</v>
      </c>
      <c r="B134" s="53" t="s">
        <v>180</v>
      </c>
      <c r="C134" s="31">
        <v>126475.5</v>
      </c>
      <c r="D134" s="36">
        <v>126975.53333333333</v>
      </c>
      <c r="E134" s="36">
        <v>124501.06666666665</v>
      </c>
      <c r="F134" s="36">
        <v>122526.63333333333</v>
      </c>
      <c r="G134" s="36">
        <v>120052.16666666666</v>
      </c>
      <c r="H134" s="36">
        <v>128949.96666666665</v>
      </c>
      <c r="I134" s="36">
        <v>131424.43333333332</v>
      </c>
      <c r="J134" s="36">
        <v>133398.86666666664</v>
      </c>
      <c r="K134" s="31">
        <v>129450</v>
      </c>
      <c r="L134" s="31">
        <v>125001.1</v>
      </c>
      <c r="M134" s="31">
        <v>0.16067000000000001</v>
      </c>
      <c r="N134" s="1"/>
      <c r="O134" s="1"/>
    </row>
    <row r="135" spans="1:15" ht="12.75" customHeight="1">
      <c r="A135" s="51">
        <v>126</v>
      </c>
      <c r="B135" s="53" t="s">
        <v>443</v>
      </c>
      <c r="C135" s="31">
        <v>1166.5</v>
      </c>
      <c r="D135" s="36">
        <v>1179.9166666666667</v>
      </c>
      <c r="E135" s="36">
        <v>1139.8833333333334</v>
      </c>
      <c r="F135" s="36">
        <v>1113.2666666666667</v>
      </c>
      <c r="G135" s="36">
        <v>1073.2333333333333</v>
      </c>
      <c r="H135" s="36">
        <v>1206.5333333333335</v>
      </c>
      <c r="I135" s="36">
        <v>1246.5666666666668</v>
      </c>
      <c r="J135" s="36">
        <v>1273.1833333333336</v>
      </c>
      <c r="K135" s="31">
        <v>1219.95</v>
      </c>
      <c r="L135" s="31">
        <v>1153.3</v>
      </c>
      <c r="M135" s="31">
        <v>10.64709</v>
      </c>
      <c r="N135" s="1"/>
      <c r="O135" s="1"/>
    </row>
    <row r="136" spans="1:15" ht="12.75" customHeight="1">
      <c r="A136" s="51">
        <v>127</v>
      </c>
      <c r="B136" s="53" t="s">
        <v>169</v>
      </c>
      <c r="C136" s="31">
        <v>259.89999999999998</v>
      </c>
      <c r="D136" s="36">
        <v>263.63333333333338</v>
      </c>
      <c r="E136" s="36">
        <v>253.46666666666675</v>
      </c>
      <c r="F136" s="36">
        <v>247.03333333333336</v>
      </c>
      <c r="G136" s="36">
        <v>236.86666666666673</v>
      </c>
      <c r="H136" s="36">
        <v>270.06666666666678</v>
      </c>
      <c r="I136" s="36">
        <v>280.23333333333341</v>
      </c>
      <c r="J136" s="36">
        <v>286.6666666666668</v>
      </c>
      <c r="K136" s="31">
        <v>273.8</v>
      </c>
      <c r="L136" s="31">
        <v>257.2</v>
      </c>
      <c r="M136" s="31">
        <v>65.528800000000004</v>
      </c>
      <c r="N136" s="1"/>
      <c r="O136" s="1"/>
    </row>
    <row r="137" spans="1:15" ht="12.75" customHeight="1">
      <c r="A137" s="51">
        <v>128</v>
      </c>
      <c r="B137" s="53" t="s">
        <v>168</v>
      </c>
      <c r="C137" s="31">
        <v>2224.9499999999998</v>
      </c>
      <c r="D137" s="36">
        <v>2218.3166666666666</v>
      </c>
      <c r="E137" s="36">
        <v>2196.6333333333332</v>
      </c>
      <c r="F137" s="36">
        <v>2168.3166666666666</v>
      </c>
      <c r="G137" s="36">
        <v>2146.6333333333332</v>
      </c>
      <c r="H137" s="36">
        <v>2246.6333333333332</v>
      </c>
      <c r="I137" s="36">
        <v>2268.3166666666666</v>
      </c>
      <c r="J137" s="36">
        <v>2296.6333333333332</v>
      </c>
      <c r="K137" s="31">
        <v>2240</v>
      </c>
      <c r="L137" s="31">
        <v>2190</v>
      </c>
      <c r="M137" s="31">
        <v>21.114470000000001</v>
      </c>
      <c r="N137" s="1"/>
      <c r="O137" s="1"/>
    </row>
    <row r="138" spans="1:15" ht="12.75" customHeight="1">
      <c r="A138" s="51">
        <v>129</v>
      </c>
      <c r="B138" s="53" t="s">
        <v>838</v>
      </c>
      <c r="C138" s="31">
        <v>2286.75</v>
      </c>
      <c r="D138" s="36">
        <v>2289.2666666666664</v>
      </c>
      <c r="E138" s="36">
        <v>2257.583333333333</v>
      </c>
      <c r="F138" s="36">
        <v>2228.4166666666665</v>
      </c>
      <c r="G138" s="36">
        <v>2196.7333333333331</v>
      </c>
      <c r="H138" s="36">
        <v>2318.4333333333329</v>
      </c>
      <c r="I138" s="36">
        <v>2350.1166666666663</v>
      </c>
      <c r="J138" s="36">
        <v>2379.2833333333328</v>
      </c>
      <c r="K138" s="31">
        <v>2320.9499999999998</v>
      </c>
      <c r="L138" s="31">
        <v>2260.1</v>
      </c>
      <c r="M138" s="31">
        <v>4.8580800000000002</v>
      </c>
      <c r="N138" s="1"/>
      <c r="O138" s="1"/>
    </row>
    <row r="139" spans="1:15" ht="12.75" customHeight="1">
      <c r="A139" s="51">
        <v>130</v>
      </c>
      <c r="B139" s="53" t="s">
        <v>171</v>
      </c>
      <c r="C139" s="31">
        <v>530.29999999999995</v>
      </c>
      <c r="D139" s="36">
        <v>527.51666666666665</v>
      </c>
      <c r="E139" s="36">
        <v>521.0333333333333</v>
      </c>
      <c r="F139" s="36">
        <v>511.76666666666665</v>
      </c>
      <c r="G139" s="36">
        <v>505.2833333333333</v>
      </c>
      <c r="H139" s="36">
        <v>536.7833333333333</v>
      </c>
      <c r="I139" s="36">
        <v>543.26666666666665</v>
      </c>
      <c r="J139" s="36">
        <v>552.5333333333333</v>
      </c>
      <c r="K139" s="31">
        <v>534</v>
      </c>
      <c r="L139" s="31">
        <v>518.25</v>
      </c>
      <c r="M139" s="31">
        <v>33.723080000000003</v>
      </c>
      <c r="N139" s="1"/>
      <c r="O139" s="1"/>
    </row>
    <row r="140" spans="1:15" ht="12.75" customHeight="1">
      <c r="A140" s="51">
        <v>131</v>
      </c>
      <c r="B140" s="53" t="s">
        <v>172</v>
      </c>
      <c r="C140" s="31">
        <v>12439.3</v>
      </c>
      <c r="D140" s="36">
        <v>12486.066666666666</v>
      </c>
      <c r="E140" s="36">
        <v>12325.733333333332</v>
      </c>
      <c r="F140" s="36">
        <v>12212.166666666666</v>
      </c>
      <c r="G140" s="36">
        <v>12051.833333333332</v>
      </c>
      <c r="H140" s="36">
        <v>12599.633333333331</v>
      </c>
      <c r="I140" s="36">
        <v>12759.966666666667</v>
      </c>
      <c r="J140" s="36">
        <v>12873.533333333331</v>
      </c>
      <c r="K140" s="31">
        <v>12646.4</v>
      </c>
      <c r="L140" s="31">
        <v>12372.5</v>
      </c>
      <c r="M140" s="31">
        <v>3.42231</v>
      </c>
      <c r="N140" s="1"/>
      <c r="O140" s="1"/>
    </row>
    <row r="141" spans="1:15" ht="12.75" customHeight="1">
      <c r="A141" s="51">
        <v>132</v>
      </c>
      <c r="B141" s="53" t="s">
        <v>176</v>
      </c>
      <c r="C141" s="31">
        <v>987.85</v>
      </c>
      <c r="D141" s="36">
        <v>993.18333333333339</v>
      </c>
      <c r="E141" s="36">
        <v>974.66666666666674</v>
      </c>
      <c r="F141" s="36">
        <v>961.48333333333335</v>
      </c>
      <c r="G141" s="36">
        <v>942.9666666666667</v>
      </c>
      <c r="H141" s="36">
        <v>1006.3666666666668</v>
      </c>
      <c r="I141" s="36">
        <v>1024.8833333333334</v>
      </c>
      <c r="J141" s="36">
        <v>1038.0666666666668</v>
      </c>
      <c r="K141" s="31">
        <v>1011.7</v>
      </c>
      <c r="L141" s="31">
        <v>980</v>
      </c>
      <c r="M141" s="31">
        <v>5.0589300000000001</v>
      </c>
      <c r="N141" s="1"/>
      <c r="O141" s="1"/>
    </row>
    <row r="142" spans="1:15" ht="12.75" customHeight="1">
      <c r="A142" s="51">
        <v>133</v>
      </c>
      <c r="B142" s="53" t="s">
        <v>283</v>
      </c>
      <c r="C142" s="31">
        <v>831.35</v>
      </c>
      <c r="D142" s="36">
        <v>826.4</v>
      </c>
      <c r="E142" s="36">
        <v>816.94999999999993</v>
      </c>
      <c r="F142" s="36">
        <v>802.55</v>
      </c>
      <c r="G142" s="36">
        <v>793.09999999999991</v>
      </c>
      <c r="H142" s="36">
        <v>840.8</v>
      </c>
      <c r="I142" s="36">
        <v>850.25</v>
      </c>
      <c r="J142" s="36">
        <v>864.65</v>
      </c>
      <c r="K142" s="31">
        <v>835.85</v>
      </c>
      <c r="L142" s="31">
        <v>812</v>
      </c>
      <c r="M142" s="31">
        <v>7.8748899999999997</v>
      </c>
      <c r="N142" s="1"/>
      <c r="O142" s="1"/>
    </row>
    <row r="143" spans="1:15" ht="12.75" customHeight="1">
      <c r="A143" s="51">
        <v>134</v>
      </c>
      <c r="B143" s="53" t="s">
        <v>448</v>
      </c>
      <c r="C143" s="31">
        <v>2256.0500000000002</v>
      </c>
      <c r="D143" s="36">
        <v>2294.35</v>
      </c>
      <c r="E143" s="36">
        <v>2211.6999999999998</v>
      </c>
      <c r="F143" s="36">
        <v>2167.35</v>
      </c>
      <c r="G143" s="36">
        <v>2084.6999999999998</v>
      </c>
      <c r="H143" s="36">
        <v>2338.6999999999998</v>
      </c>
      <c r="I143" s="36">
        <v>2421.3500000000004</v>
      </c>
      <c r="J143" s="36">
        <v>2465.6999999999998</v>
      </c>
      <c r="K143" s="31">
        <v>2377</v>
      </c>
      <c r="L143" s="31">
        <v>2250</v>
      </c>
      <c r="M143" s="31">
        <v>12.094950000000001</v>
      </c>
      <c r="N143" s="1"/>
      <c r="O143" s="1"/>
    </row>
    <row r="144" spans="1:15" ht="12.75" customHeight="1">
      <c r="A144" s="51">
        <v>135</v>
      </c>
      <c r="B144" s="53" t="s">
        <v>284</v>
      </c>
      <c r="C144" s="31">
        <v>68.650000000000006</v>
      </c>
      <c r="D144" s="36">
        <v>68.466666666666683</v>
      </c>
      <c r="E144" s="36">
        <v>67.983333333333363</v>
      </c>
      <c r="F144" s="36">
        <v>67.316666666666677</v>
      </c>
      <c r="G144" s="36">
        <v>66.833333333333357</v>
      </c>
      <c r="H144" s="36">
        <v>69.133333333333368</v>
      </c>
      <c r="I144" s="36">
        <v>69.616666666666688</v>
      </c>
      <c r="J144" s="36">
        <v>70.283333333333374</v>
      </c>
      <c r="K144" s="31">
        <v>68.95</v>
      </c>
      <c r="L144" s="31">
        <v>67.8</v>
      </c>
      <c r="M144" s="31">
        <v>33.668320000000001</v>
      </c>
      <c r="N144" s="1"/>
      <c r="O144" s="1"/>
    </row>
    <row r="145" spans="1:15" ht="12.75" customHeight="1">
      <c r="A145" s="51">
        <v>136</v>
      </c>
      <c r="B145" s="53" t="s">
        <v>179</v>
      </c>
      <c r="C145" s="31">
        <v>2299.15</v>
      </c>
      <c r="D145" s="36">
        <v>2309.1333333333332</v>
      </c>
      <c r="E145" s="36">
        <v>2270.0166666666664</v>
      </c>
      <c r="F145" s="36">
        <v>2240.8833333333332</v>
      </c>
      <c r="G145" s="36">
        <v>2201.7666666666664</v>
      </c>
      <c r="H145" s="36">
        <v>2338.2666666666664</v>
      </c>
      <c r="I145" s="36">
        <v>2377.3833333333332</v>
      </c>
      <c r="J145" s="36">
        <v>2406.5166666666664</v>
      </c>
      <c r="K145" s="31">
        <v>2348.25</v>
      </c>
      <c r="L145" s="31">
        <v>2280</v>
      </c>
      <c r="M145" s="31">
        <v>3.1957399999999998</v>
      </c>
      <c r="N145" s="1"/>
      <c r="O145" s="1"/>
    </row>
    <row r="146" spans="1:15" ht="12.75" customHeight="1">
      <c r="A146" s="51">
        <v>137</v>
      </c>
      <c r="B146" s="53" t="s">
        <v>181</v>
      </c>
      <c r="C146" s="31">
        <v>1674.45</v>
      </c>
      <c r="D146" s="36">
        <v>1686.75</v>
      </c>
      <c r="E146" s="36">
        <v>1656.65</v>
      </c>
      <c r="F146" s="36">
        <v>1638.8500000000001</v>
      </c>
      <c r="G146" s="36">
        <v>1608.7500000000002</v>
      </c>
      <c r="H146" s="36">
        <v>1704.55</v>
      </c>
      <c r="I146" s="36">
        <v>1734.6499999999999</v>
      </c>
      <c r="J146" s="36">
        <v>1752.4499999999998</v>
      </c>
      <c r="K146" s="31">
        <v>1716.85</v>
      </c>
      <c r="L146" s="31">
        <v>1668.95</v>
      </c>
      <c r="M146" s="31">
        <v>2.1174300000000001</v>
      </c>
      <c r="N146" s="1"/>
      <c r="O146" s="1"/>
    </row>
    <row r="147" spans="1:15" ht="12.75" customHeight="1">
      <c r="A147" s="51">
        <v>138</v>
      </c>
      <c r="B147" s="53" t="s">
        <v>455</v>
      </c>
      <c r="C147" s="31">
        <v>101.75</v>
      </c>
      <c r="D147" s="36">
        <v>100.75</v>
      </c>
      <c r="E147" s="36">
        <v>98</v>
      </c>
      <c r="F147" s="36">
        <v>94.25</v>
      </c>
      <c r="G147" s="36">
        <v>91.5</v>
      </c>
      <c r="H147" s="36">
        <v>104.5</v>
      </c>
      <c r="I147" s="36">
        <v>107.25</v>
      </c>
      <c r="J147" s="36">
        <v>111</v>
      </c>
      <c r="K147" s="31">
        <v>103.5</v>
      </c>
      <c r="L147" s="31">
        <v>97</v>
      </c>
      <c r="M147" s="31">
        <v>1887.7667799999999</v>
      </c>
      <c r="N147" s="1"/>
      <c r="O147" s="1"/>
    </row>
    <row r="148" spans="1:15" ht="12.75" customHeight="1">
      <c r="A148" s="51">
        <v>139</v>
      </c>
      <c r="B148" s="53" t="s">
        <v>186</v>
      </c>
      <c r="C148" s="31">
        <v>269.39999999999998</v>
      </c>
      <c r="D148" s="36">
        <v>266.86666666666662</v>
      </c>
      <c r="E148" s="36">
        <v>260.53333333333325</v>
      </c>
      <c r="F148" s="36">
        <v>251.66666666666663</v>
      </c>
      <c r="G148" s="36">
        <v>245.33333333333326</v>
      </c>
      <c r="H148" s="36">
        <v>275.73333333333323</v>
      </c>
      <c r="I148" s="36">
        <v>282.06666666666661</v>
      </c>
      <c r="J148" s="36">
        <v>290.93333333333322</v>
      </c>
      <c r="K148" s="31">
        <v>273.2</v>
      </c>
      <c r="L148" s="31">
        <v>258</v>
      </c>
      <c r="M148" s="31">
        <v>265.25706000000002</v>
      </c>
      <c r="N148" s="1"/>
      <c r="O148" s="1"/>
    </row>
    <row r="149" spans="1:15" ht="12.75" customHeight="1">
      <c r="A149" s="51">
        <v>140</v>
      </c>
      <c r="B149" s="53" t="s">
        <v>188</v>
      </c>
      <c r="C149" s="31">
        <v>356.8</v>
      </c>
      <c r="D149" s="36">
        <v>360.01666666666671</v>
      </c>
      <c r="E149" s="36">
        <v>351.18333333333339</v>
      </c>
      <c r="F149" s="36">
        <v>345.56666666666666</v>
      </c>
      <c r="G149" s="36">
        <v>336.73333333333335</v>
      </c>
      <c r="H149" s="36">
        <v>365.63333333333344</v>
      </c>
      <c r="I149" s="36">
        <v>374.46666666666681</v>
      </c>
      <c r="J149" s="36">
        <v>380.08333333333348</v>
      </c>
      <c r="K149" s="31">
        <v>368.85</v>
      </c>
      <c r="L149" s="31">
        <v>354.4</v>
      </c>
      <c r="M149" s="31">
        <v>153.19436999999999</v>
      </c>
      <c r="N149" s="1"/>
      <c r="O149" s="1"/>
    </row>
    <row r="150" spans="1:15" ht="12.75" customHeight="1">
      <c r="A150" s="51">
        <v>141</v>
      </c>
      <c r="B150" s="53" t="s">
        <v>184</v>
      </c>
      <c r="C150" s="31">
        <v>3440.9</v>
      </c>
      <c r="D150" s="36">
        <v>3456.6666666666665</v>
      </c>
      <c r="E150" s="36">
        <v>3415.333333333333</v>
      </c>
      <c r="F150" s="36">
        <v>3389.7666666666664</v>
      </c>
      <c r="G150" s="36">
        <v>3348.4333333333329</v>
      </c>
      <c r="H150" s="36">
        <v>3482.2333333333331</v>
      </c>
      <c r="I150" s="36">
        <v>3523.5666666666662</v>
      </c>
      <c r="J150" s="36">
        <v>3549.1333333333332</v>
      </c>
      <c r="K150" s="31">
        <v>3498</v>
      </c>
      <c r="L150" s="31">
        <v>3431.1</v>
      </c>
      <c r="M150" s="31">
        <v>3.6309</v>
      </c>
      <c r="N150" s="1"/>
      <c r="O150" s="1"/>
    </row>
    <row r="151" spans="1:15" ht="12.75" customHeight="1">
      <c r="A151" s="51">
        <v>142</v>
      </c>
      <c r="B151" s="53" t="s">
        <v>185</v>
      </c>
      <c r="C151" s="31">
        <v>2457.4</v>
      </c>
      <c r="D151" s="36">
        <v>2461.4333333333334</v>
      </c>
      <c r="E151" s="36">
        <v>2442.916666666667</v>
      </c>
      <c r="F151" s="36">
        <v>2428.4333333333334</v>
      </c>
      <c r="G151" s="36">
        <v>2409.916666666667</v>
      </c>
      <c r="H151" s="36">
        <v>2475.916666666667</v>
      </c>
      <c r="I151" s="36">
        <v>2494.4333333333334</v>
      </c>
      <c r="J151" s="36">
        <v>2508.916666666667</v>
      </c>
      <c r="K151" s="31">
        <v>2479.9499999999998</v>
      </c>
      <c r="L151" s="31">
        <v>2446.9499999999998</v>
      </c>
      <c r="M151" s="31">
        <v>7.1599599999999999</v>
      </c>
      <c r="N151" s="1"/>
      <c r="O151" s="1"/>
    </row>
    <row r="152" spans="1:15" ht="12.75" customHeight="1">
      <c r="A152" s="51">
        <v>143</v>
      </c>
      <c r="B152" s="53" t="s">
        <v>189</v>
      </c>
      <c r="C152" s="31">
        <v>1498.7</v>
      </c>
      <c r="D152" s="36">
        <v>1495</v>
      </c>
      <c r="E152" s="36">
        <v>1475.2</v>
      </c>
      <c r="F152" s="36">
        <v>1451.7</v>
      </c>
      <c r="G152" s="36">
        <v>1431.9</v>
      </c>
      <c r="H152" s="36">
        <v>1518.5</v>
      </c>
      <c r="I152" s="36">
        <v>1538.3000000000002</v>
      </c>
      <c r="J152" s="36">
        <v>1561.8</v>
      </c>
      <c r="K152" s="31">
        <v>1514.8</v>
      </c>
      <c r="L152" s="31">
        <v>1471.5</v>
      </c>
      <c r="M152" s="31">
        <v>7.0771199999999999</v>
      </c>
      <c r="N152" s="1"/>
      <c r="O152" s="1"/>
    </row>
    <row r="153" spans="1:15" ht="12.75" customHeight="1">
      <c r="A153" s="51">
        <v>144</v>
      </c>
      <c r="B153" s="53" t="s">
        <v>191</v>
      </c>
      <c r="C153" s="31">
        <v>282.14999999999998</v>
      </c>
      <c r="D153" s="36">
        <v>282.05</v>
      </c>
      <c r="E153" s="36">
        <v>275.35000000000002</v>
      </c>
      <c r="F153" s="36">
        <v>268.55</v>
      </c>
      <c r="G153" s="36">
        <v>261.85000000000002</v>
      </c>
      <c r="H153" s="36">
        <v>288.85000000000002</v>
      </c>
      <c r="I153" s="36">
        <v>295.54999999999995</v>
      </c>
      <c r="J153" s="36">
        <v>302.35000000000002</v>
      </c>
      <c r="K153" s="31">
        <v>288.75</v>
      </c>
      <c r="L153" s="31">
        <v>275.25</v>
      </c>
      <c r="M153" s="31">
        <v>154.91865000000001</v>
      </c>
      <c r="N153" s="1"/>
      <c r="O153" s="1"/>
    </row>
    <row r="154" spans="1:15" ht="12.75" customHeight="1">
      <c r="A154" s="51">
        <v>145</v>
      </c>
      <c r="B154" s="53" t="s">
        <v>286</v>
      </c>
      <c r="C154" s="31">
        <v>633.45000000000005</v>
      </c>
      <c r="D154" s="36">
        <v>634.1</v>
      </c>
      <c r="E154" s="36">
        <v>616.20000000000005</v>
      </c>
      <c r="F154" s="36">
        <v>598.95000000000005</v>
      </c>
      <c r="G154" s="36">
        <v>581.05000000000007</v>
      </c>
      <c r="H154" s="36">
        <v>651.35</v>
      </c>
      <c r="I154" s="36">
        <v>669.24999999999989</v>
      </c>
      <c r="J154" s="36">
        <v>686.5</v>
      </c>
      <c r="K154" s="31">
        <v>652</v>
      </c>
      <c r="L154" s="31">
        <v>616.85</v>
      </c>
      <c r="M154" s="31">
        <v>41.936709999999998</v>
      </c>
      <c r="N154" s="1"/>
      <c r="O154" s="1"/>
    </row>
    <row r="155" spans="1:15" ht="12.75" customHeight="1">
      <c r="A155" s="51">
        <v>146</v>
      </c>
      <c r="B155" s="53" t="s">
        <v>287</v>
      </c>
      <c r="C155" s="31">
        <v>351.4</v>
      </c>
      <c r="D155" s="36">
        <v>355.93333333333334</v>
      </c>
      <c r="E155" s="36">
        <v>346.86666666666667</v>
      </c>
      <c r="F155" s="36">
        <v>342.33333333333331</v>
      </c>
      <c r="G155" s="36">
        <v>333.26666666666665</v>
      </c>
      <c r="H155" s="36">
        <v>360.4666666666667</v>
      </c>
      <c r="I155" s="36">
        <v>369.53333333333342</v>
      </c>
      <c r="J155" s="36">
        <v>374.06666666666672</v>
      </c>
      <c r="K155" s="31">
        <v>365</v>
      </c>
      <c r="L155" s="31">
        <v>351.4</v>
      </c>
      <c r="M155" s="31">
        <v>46.696330000000003</v>
      </c>
      <c r="N155" s="1"/>
      <c r="O155" s="1"/>
    </row>
    <row r="156" spans="1:15" ht="12.75" customHeight="1">
      <c r="A156" s="51">
        <v>147</v>
      </c>
      <c r="B156" s="53" t="s">
        <v>288</v>
      </c>
      <c r="C156" s="31">
        <v>1282.9000000000001</v>
      </c>
      <c r="D156" s="36">
        <v>1276.8333333333335</v>
      </c>
      <c r="E156" s="36">
        <v>1252.4666666666669</v>
      </c>
      <c r="F156" s="36">
        <v>1222.0333333333335</v>
      </c>
      <c r="G156" s="36">
        <v>1197.666666666667</v>
      </c>
      <c r="H156" s="36">
        <v>1307.2666666666669</v>
      </c>
      <c r="I156" s="36">
        <v>1331.6333333333337</v>
      </c>
      <c r="J156" s="36">
        <v>1362.0666666666668</v>
      </c>
      <c r="K156" s="31">
        <v>1301.2</v>
      </c>
      <c r="L156" s="31">
        <v>1246.4000000000001</v>
      </c>
      <c r="M156" s="31">
        <v>8.1682000000000006</v>
      </c>
      <c r="N156" s="1"/>
      <c r="O156" s="1"/>
    </row>
    <row r="157" spans="1:15" ht="12.75" customHeight="1">
      <c r="A157" s="51">
        <v>148</v>
      </c>
      <c r="B157" s="53" t="s">
        <v>198</v>
      </c>
      <c r="C157" s="31">
        <v>3592.9</v>
      </c>
      <c r="D157" s="36">
        <v>3602.3333333333335</v>
      </c>
      <c r="E157" s="36">
        <v>3567.3166666666671</v>
      </c>
      <c r="F157" s="36">
        <v>3541.7333333333336</v>
      </c>
      <c r="G157" s="36">
        <v>3506.7166666666672</v>
      </c>
      <c r="H157" s="36">
        <v>3627.916666666667</v>
      </c>
      <c r="I157" s="36">
        <v>3662.9333333333334</v>
      </c>
      <c r="J157" s="36">
        <v>3688.5166666666669</v>
      </c>
      <c r="K157" s="31">
        <v>3637.35</v>
      </c>
      <c r="L157" s="31">
        <v>3576.75</v>
      </c>
      <c r="M157" s="31">
        <v>3.6658499999999998</v>
      </c>
      <c r="N157" s="1"/>
      <c r="O157" s="1"/>
    </row>
    <row r="158" spans="1:15" ht="12.75" customHeight="1">
      <c r="A158" s="51">
        <v>149</v>
      </c>
      <c r="B158" s="53" t="s">
        <v>192</v>
      </c>
      <c r="C158" s="31">
        <v>34433.4</v>
      </c>
      <c r="D158" s="36">
        <v>34651.083333333336</v>
      </c>
      <c r="E158" s="36">
        <v>34159.366666666669</v>
      </c>
      <c r="F158" s="36">
        <v>33885.333333333336</v>
      </c>
      <c r="G158" s="36">
        <v>33393.616666666669</v>
      </c>
      <c r="H158" s="36">
        <v>34925.116666666669</v>
      </c>
      <c r="I158" s="36">
        <v>35416.833333333328</v>
      </c>
      <c r="J158" s="36">
        <v>35690.866666666669</v>
      </c>
      <c r="K158" s="31">
        <v>35142.800000000003</v>
      </c>
      <c r="L158" s="31">
        <v>34377.050000000003</v>
      </c>
      <c r="M158" s="31">
        <v>0.12010999999999999</v>
      </c>
      <c r="N158" s="1"/>
      <c r="O158" s="1"/>
    </row>
    <row r="159" spans="1:15" ht="12.75" customHeight="1">
      <c r="A159" s="51">
        <v>150</v>
      </c>
      <c r="B159" s="53" t="s">
        <v>289</v>
      </c>
      <c r="C159" s="31">
        <v>1430.4</v>
      </c>
      <c r="D159" s="36">
        <v>1434.8166666666668</v>
      </c>
      <c r="E159" s="36">
        <v>1404.7333333333336</v>
      </c>
      <c r="F159" s="36">
        <v>1379.0666666666668</v>
      </c>
      <c r="G159" s="36">
        <v>1348.9833333333336</v>
      </c>
      <c r="H159" s="36">
        <v>1460.4833333333336</v>
      </c>
      <c r="I159" s="36">
        <v>1490.5666666666671</v>
      </c>
      <c r="J159" s="36">
        <v>1516.2333333333336</v>
      </c>
      <c r="K159" s="31">
        <v>1464.9</v>
      </c>
      <c r="L159" s="31">
        <v>1409.15</v>
      </c>
      <c r="M159" s="31">
        <v>3.6175000000000002</v>
      </c>
      <c r="N159" s="1"/>
      <c r="O159" s="1"/>
    </row>
    <row r="160" spans="1:15" ht="12.75" customHeight="1">
      <c r="A160" s="51">
        <v>151</v>
      </c>
      <c r="B160" s="53" t="s">
        <v>194</v>
      </c>
      <c r="C160" s="31">
        <v>3395.7</v>
      </c>
      <c r="D160" s="36">
        <v>3400.3666666666668</v>
      </c>
      <c r="E160" s="36">
        <v>3366.3333333333335</v>
      </c>
      <c r="F160" s="36">
        <v>3336.9666666666667</v>
      </c>
      <c r="G160" s="36">
        <v>3302.9333333333334</v>
      </c>
      <c r="H160" s="36">
        <v>3429.7333333333336</v>
      </c>
      <c r="I160" s="36">
        <v>3463.7666666666664</v>
      </c>
      <c r="J160" s="36">
        <v>3493.1333333333337</v>
      </c>
      <c r="K160" s="31">
        <v>3434.4</v>
      </c>
      <c r="L160" s="31">
        <v>3371</v>
      </c>
      <c r="M160" s="31">
        <v>3.4045700000000001</v>
      </c>
      <c r="N160" s="1"/>
      <c r="O160" s="1"/>
    </row>
    <row r="161" spans="1:15" ht="12.75" customHeight="1">
      <c r="A161" s="51">
        <v>152</v>
      </c>
      <c r="B161" s="53" t="s">
        <v>195</v>
      </c>
      <c r="C161" s="31">
        <v>305.2</v>
      </c>
      <c r="D161" s="36">
        <v>308.43333333333334</v>
      </c>
      <c r="E161" s="36">
        <v>300.76666666666665</v>
      </c>
      <c r="F161" s="36">
        <v>296.33333333333331</v>
      </c>
      <c r="G161" s="36">
        <v>288.66666666666663</v>
      </c>
      <c r="H161" s="36">
        <v>312.86666666666667</v>
      </c>
      <c r="I161" s="36">
        <v>320.5333333333333</v>
      </c>
      <c r="J161" s="36">
        <v>324.9666666666667</v>
      </c>
      <c r="K161" s="31">
        <v>316.10000000000002</v>
      </c>
      <c r="L161" s="31">
        <v>304</v>
      </c>
      <c r="M161" s="31">
        <v>38.3245</v>
      </c>
      <c r="N161" s="1"/>
      <c r="O161" s="1"/>
    </row>
    <row r="162" spans="1:15" ht="12.75" customHeight="1">
      <c r="A162" s="51">
        <v>153</v>
      </c>
      <c r="B162" s="53" t="s">
        <v>197</v>
      </c>
      <c r="C162" s="31">
        <v>2953.3</v>
      </c>
      <c r="D162" s="36">
        <v>2950.3166666666671</v>
      </c>
      <c r="E162" s="36">
        <v>2937.0833333333339</v>
      </c>
      <c r="F162" s="36">
        <v>2920.8666666666668</v>
      </c>
      <c r="G162" s="36">
        <v>2907.6333333333337</v>
      </c>
      <c r="H162" s="36">
        <v>2966.5333333333342</v>
      </c>
      <c r="I162" s="36">
        <v>2979.7666666666669</v>
      </c>
      <c r="J162" s="36">
        <v>2995.9833333333345</v>
      </c>
      <c r="K162" s="31">
        <v>2963.55</v>
      </c>
      <c r="L162" s="31">
        <v>2934.1</v>
      </c>
      <c r="M162" s="31">
        <v>2.1023200000000002</v>
      </c>
      <c r="N162" s="1"/>
      <c r="O162" s="1"/>
    </row>
    <row r="163" spans="1:15" ht="12.75" customHeight="1">
      <c r="A163" s="51">
        <v>154</v>
      </c>
      <c r="B163" s="53" t="s">
        <v>193</v>
      </c>
      <c r="C163" s="31">
        <v>951.6</v>
      </c>
      <c r="D163" s="36">
        <v>955.73333333333323</v>
      </c>
      <c r="E163" s="36">
        <v>940.86666666666645</v>
      </c>
      <c r="F163" s="36">
        <v>930.13333333333321</v>
      </c>
      <c r="G163" s="36">
        <v>915.26666666666642</v>
      </c>
      <c r="H163" s="36">
        <v>966.46666666666647</v>
      </c>
      <c r="I163" s="36">
        <v>981.33333333333326</v>
      </c>
      <c r="J163" s="36">
        <v>992.06666666666649</v>
      </c>
      <c r="K163" s="31">
        <v>970.6</v>
      </c>
      <c r="L163" s="31">
        <v>945</v>
      </c>
      <c r="M163" s="31">
        <v>15.27421</v>
      </c>
      <c r="N163" s="1"/>
      <c r="O163" s="1"/>
    </row>
    <row r="164" spans="1:15" ht="12.75" customHeight="1">
      <c r="A164" s="51">
        <v>155</v>
      </c>
      <c r="B164" s="53" t="s">
        <v>200</v>
      </c>
      <c r="C164" s="31">
        <v>5901.55</v>
      </c>
      <c r="D164" s="36">
        <v>5880.45</v>
      </c>
      <c r="E164" s="36">
        <v>5821.0999999999995</v>
      </c>
      <c r="F164" s="36">
        <v>5740.65</v>
      </c>
      <c r="G164" s="36">
        <v>5681.2999999999993</v>
      </c>
      <c r="H164" s="36">
        <v>5960.9</v>
      </c>
      <c r="I164" s="36">
        <v>6020.25</v>
      </c>
      <c r="J164" s="36">
        <v>6100.7</v>
      </c>
      <c r="K164" s="31">
        <v>5939.8</v>
      </c>
      <c r="L164" s="31">
        <v>5800</v>
      </c>
      <c r="M164" s="31">
        <v>4.4945199999999996</v>
      </c>
      <c r="N164" s="1"/>
      <c r="O164" s="1"/>
    </row>
    <row r="165" spans="1:15" ht="12.75" customHeight="1">
      <c r="A165" s="51">
        <v>156</v>
      </c>
      <c r="B165" s="53" t="s">
        <v>290</v>
      </c>
      <c r="C165" s="31">
        <v>478.15</v>
      </c>
      <c r="D165" s="36">
        <v>481.90000000000003</v>
      </c>
      <c r="E165" s="36">
        <v>471.80000000000007</v>
      </c>
      <c r="F165" s="36">
        <v>465.45000000000005</v>
      </c>
      <c r="G165" s="36">
        <v>455.35000000000008</v>
      </c>
      <c r="H165" s="36">
        <v>488.25000000000006</v>
      </c>
      <c r="I165" s="36">
        <v>498.35000000000008</v>
      </c>
      <c r="J165" s="36">
        <v>504.70000000000005</v>
      </c>
      <c r="K165" s="31">
        <v>492</v>
      </c>
      <c r="L165" s="31">
        <v>475.55</v>
      </c>
      <c r="M165" s="31">
        <v>11.11781</v>
      </c>
      <c r="N165" s="1"/>
      <c r="O165" s="1"/>
    </row>
    <row r="166" spans="1:15" ht="12.75" customHeight="1">
      <c r="A166" s="51">
        <v>157</v>
      </c>
      <c r="B166" s="53" t="s">
        <v>196</v>
      </c>
      <c r="C166" s="31">
        <v>437.8</v>
      </c>
      <c r="D166" s="36">
        <v>437.73333333333335</v>
      </c>
      <c r="E166" s="36">
        <v>416.61666666666667</v>
      </c>
      <c r="F166" s="36">
        <v>395.43333333333334</v>
      </c>
      <c r="G166" s="36">
        <v>374.31666666666666</v>
      </c>
      <c r="H166" s="36">
        <v>458.91666666666669</v>
      </c>
      <c r="I166" s="36">
        <v>480.03333333333336</v>
      </c>
      <c r="J166" s="36">
        <v>501.2166666666667</v>
      </c>
      <c r="K166" s="31">
        <v>458.85</v>
      </c>
      <c r="L166" s="31">
        <v>416.55</v>
      </c>
      <c r="M166" s="31">
        <v>668.97874999999999</v>
      </c>
      <c r="N166" s="1"/>
      <c r="O166" s="1"/>
    </row>
    <row r="167" spans="1:15" ht="12.75" customHeight="1">
      <c r="A167" s="51">
        <v>158</v>
      </c>
      <c r="B167" s="53" t="s">
        <v>201</v>
      </c>
      <c r="C167" s="31">
        <v>306.85000000000002</v>
      </c>
      <c r="D167" s="36">
        <v>306.91666666666669</v>
      </c>
      <c r="E167" s="36">
        <v>303.03333333333336</v>
      </c>
      <c r="F167" s="36">
        <v>299.2166666666667</v>
      </c>
      <c r="G167" s="36">
        <v>295.33333333333337</v>
      </c>
      <c r="H167" s="36">
        <v>310.73333333333335</v>
      </c>
      <c r="I167" s="36">
        <v>314.61666666666667</v>
      </c>
      <c r="J167" s="36">
        <v>318.43333333333334</v>
      </c>
      <c r="K167" s="31">
        <v>310.8</v>
      </c>
      <c r="L167" s="31">
        <v>303.10000000000002</v>
      </c>
      <c r="M167" s="31">
        <v>168.55909</v>
      </c>
      <c r="N167" s="1"/>
      <c r="O167" s="1"/>
    </row>
    <row r="168" spans="1:15" ht="12.75" customHeight="1">
      <c r="A168" s="51">
        <v>159</v>
      </c>
      <c r="B168" s="53" t="s">
        <v>291</v>
      </c>
      <c r="C168" s="31">
        <v>1557.5</v>
      </c>
      <c r="D168" s="36">
        <v>1516.9333333333334</v>
      </c>
      <c r="E168" s="36">
        <v>1467.8666666666668</v>
      </c>
      <c r="F168" s="36">
        <v>1378.2333333333333</v>
      </c>
      <c r="G168" s="36">
        <v>1329.1666666666667</v>
      </c>
      <c r="H168" s="36">
        <v>1606.5666666666668</v>
      </c>
      <c r="I168" s="36">
        <v>1655.6333333333334</v>
      </c>
      <c r="J168" s="36">
        <v>1745.2666666666669</v>
      </c>
      <c r="K168" s="31">
        <v>1566</v>
      </c>
      <c r="L168" s="31">
        <v>1427.3</v>
      </c>
      <c r="M168" s="31">
        <v>18.918220000000002</v>
      </c>
      <c r="N168" s="1"/>
      <c r="O168" s="1"/>
    </row>
    <row r="169" spans="1:15" ht="12.75" customHeight="1">
      <c r="A169" s="51">
        <v>160</v>
      </c>
      <c r="B169" s="53" t="s">
        <v>292</v>
      </c>
      <c r="C169" s="31">
        <v>15896.8</v>
      </c>
      <c r="D169" s="36">
        <v>15872.85</v>
      </c>
      <c r="E169" s="36">
        <v>15761</v>
      </c>
      <c r="F169" s="36">
        <v>15625.199999999999</v>
      </c>
      <c r="G169" s="36">
        <v>15513.349999999999</v>
      </c>
      <c r="H169" s="36">
        <v>16008.650000000001</v>
      </c>
      <c r="I169" s="36">
        <v>16120.500000000004</v>
      </c>
      <c r="J169" s="36">
        <v>16256.300000000003</v>
      </c>
      <c r="K169" s="31">
        <v>15984.7</v>
      </c>
      <c r="L169" s="31">
        <v>15737.05</v>
      </c>
      <c r="M169" s="31">
        <v>0.22272</v>
      </c>
      <c r="N169" s="1"/>
      <c r="O169" s="1"/>
    </row>
    <row r="170" spans="1:15" ht="12.75" customHeight="1">
      <c r="A170" s="51">
        <v>161</v>
      </c>
      <c r="B170" s="53" t="s">
        <v>199</v>
      </c>
      <c r="C170" s="31">
        <v>127.1</v>
      </c>
      <c r="D170" s="36">
        <v>130.13333333333333</v>
      </c>
      <c r="E170" s="36">
        <v>123.36666666666665</v>
      </c>
      <c r="F170" s="36">
        <v>119.63333333333333</v>
      </c>
      <c r="G170" s="36">
        <v>112.86666666666665</v>
      </c>
      <c r="H170" s="36">
        <v>133.86666666666665</v>
      </c>
      <c r="I170" s="36">
        <v>140.6333333333333</v>
      </c>
      <c r="J170" s="36">
        <v>144.36666666666665</v>
      </c>
      <c r="K170" s="31">
        <v>136.9</v>
      </c>
      <c r="L170" s="31">
        <v>126.4</v>
      </c>
      <c r="M170" s="31">
        <v>1444.0467100000001</v>
      </c>
      <c r="N170" s="1"/>
      <c r="O170" s="1"/>
    </row>
    <row r="171" spans="1:15" ht="12.75" customHeight="1">
      <c r="A171" s="51">
        <v>162</v>
      </c>
      <c r="B171" s="53" t="s">
        <v>207</v>
      </c>
      <c r="C171" s="31">
        <v>516.6</v>
      </c>
      <c r="D171" s="36">
        <v>512.86666666666667</v>
      </c>
      <c r="E171" s="36">
        <v>485.5333333333333</v>
      </c>
      <c r="F171" s="36">
        <v>454.46666666666664</v>
      </c>
      <c r="G171" s="36">
        <v>427.13333333333327</v>
      </c>
      <c r="H171" s="36">
        <v>543.93333333333339</v>
      </c>
      <c r="I171" s="36">
        <v>571.26666666666665</v>
      </c>
      <c r="J171" s="36">
        <v>602.33333333333337</v>
      </c>
      <c r="K171" s="31">
        <v>540.20000000000005</v>
      </c>
      <c r="L171" s="31">
        <v>481.8</v>
      </c>
      <c r="M171" s="31">
        <v>731.34271999999999</v>
      </c>
      <c r="N171" s="1"/>
      <c r="O171" s="1"/>
    </row>
    <row r="172" spans="1:15" ht="12.75" customHeight="1">
      <c r="A172" s="51">
        <v>163</v>
      </c>
      <c r="B172" s="53" t="s">
        <v>479</v>
      </c>
      <c r="C172" s="31">
        <v>276.3</v>
      </c>
      <c r="D172" s="36">
        <v>277.7</v>
      </c>
      <c r="E172" s="36">
        <v>269.59999999999997</v>
      </c>
      <c r="F172" s="36">
        <v>262.89999999999998</v>
      </c>
      <c r="G172" s="36">
        <v>254.79999999999995</v>
      </c>
      <c r="H172" s="36">
        <v>284.39999999999998</v>
      </c>
      <c r="I172" s="36">
        <v>292.5</v>
      </c>
      <c r="J172" s="36">
        <v>299.2</v>
      </c>
      <c r="K172" s="31">
        <v>285.8</v>
      </c>
      <c r="L172" s="31">
        <v>271</v>
      </c>
      <c r="M172" s="31">
        <v>108.82535</v>
      </c>
      <c r="N172" s="1"/>
      <c r="O172" s="1"/>
    </row>
    <row r="173" spans="1:15" ht="12.75" customHeight="1">
      <c r="A173" s="51">
        <v>164</v>
      </c>
      <c r="B173" s="53" t="s">
        <v>208</v>
      </c>
      <c r="C173" s="31">
        <v>2839.05</v>
      </c>
      <c r="D173" s="36">
        <v>2851.6833333333329</v>
      </c>
      <c r="E173" s="36">
        <v>2823.3666666666659</v>
      </c>
      <c r="F173" s="36">
        <v>2807.6833333333329</v>
      </c>
      <c r="G173" s="36">
        <v>2779.3666666666659</v>
      </c>
      <c r="H173" s="36">
        <v>2867.3666666666659</v>
      </c>
      <c r="I173" s="36">
        <v>2895.6833333333325</v>
      </c>
      <c r="J173" s="36">
        <v>2911.3666666666659</v>
      </c>
      <c r="K173" s="31">
        <v>2880</v>
      </c>
      <c r="L173" s="31">
        <v>2836</v>
      </c>
      <c r="M173" s="31">
        <v>36.971040000000002</v>
      </c>
      <c r="N173" s="1"/>
      <c r="O173" s="1"/>
    </row>
    <row r="174" spans="1:15" ht="12.75" customHeight="1">
      <c r="A174" s="51">
        <v>165</v>
      </c>
      <c r="B174" s="53" t="s">
        <v>210</v>
      </c>
      <c r="C174" s="31">
        <v>718</v>
      </c>
      <c r="D174" s="36">
        <v>720.86666666666667</v>
      </c>
      <c r="E174" s="36">
        <v>713.98333333333335</v>
      </c>
      <c r="F174" s="36">
        <v>709.9666666666667</v>
      </c>
      <c r="G174" s="36">
        <v>703.08333333333337</v>
      </c>
      <c r="H174" s="36">
        <v>724.88333333333333</v>
      </c>
      <c r="I174" s="36">
        <v>731.76666666666677</v>
      </c>
      <c r="J174" s="36">
        <v>735.7833333333333</v>
      </c>
      <c r="K174" s="31">
        <v>727.75</v>
      </c>
      <c r="L174" s="31">
        <v>716.85</v>
      </c>
      <c r="M174" s="31">
        <v>6.84213</v>
      </c>
      <c r="N174" s="1"/>
      <c r="O174" s="1"/>
    </row>
    <row r="175" spans="1:15" ht="12.75" customHeight="1">
      <c r="A175" s="51">
        <v>166</v>
      </c>
      <c r="B175" t="s">
        <v>211</v>
      </c>
      <c r="C175" s="31">
        <v>1440.6</v>
      </c>
      <c r="D175" s="36">
        <v>1443.2166666666665</v>
      </c>
      <c r="E175" s="36">
        <v>1428.9833333333329</v>
      </c>
      <c r="F175" s="36">
        <v>1417.3666666666663</v>
      </c>
      <c r="G175" s="36">
        <v>1403.1333333333328</v>
      </c>
      <c r="H175" s="36">
        <v>1454.833333333333</v>
      </c>
      <c r="I175" s="36">
        <v>1469.0666666666666</v>
      </c>
      <c r="J175" s="36">
        <v>1480.6833333333332</v>
      </c>
      <c r="K175" s="31">
        <v>1457.45</v>
      </c>
      <c r="L175" s="31">
        <v>1431.6</v>
      </c>
      <c r="M175" s="31">
        <v>9.2088000000000001</v>
      </c>
      <c r="N175" s="1"/>
      <c r="O175" s="1"/>
    </row>
    <row r="176" spans="1:15" ht="12.75" customHeight="1">
      <c r="A176" s="51">
        <v>167</v>
      </c>
      <c r="B176" s="53" t="s">
        <v>215</v>
      </c>
      <c r="C176" s="31">
        <v>2587.6</v>
      </c>
      <c r="D176" s="36">
        <v>2586.8666666666668</v>
      </c>
      <c r="E176" s="36">
        <v>2559.7333333333336</v>
      </c>
      <c r="F176" s="36">
        <v>2531.8666666666668</v>
      </c>
      <c r="G176" s="36">
        <v>2504.7333333333336</v>
      </c>
      <c r="H176" s="36">
        <v>2614.7333333333336</v>
      </c>
      <c r="I176" s="36">
        <v>2641.8666666666668</v>
      </c>
      <c r="J176" s="36">
        <v>2669.7333333333336</v>
      </c>
      <c r="K176" s="31">
        <v>2614</v>
      </c>
      <c r="L176" s="31">
        <v>2559</v>
      </c>
      <c r="M176" s="31">
        <v>2.94624</v>
      </c>
      <c r="N176" s="1"/>
      <c r="O176" s="1"/>
    </row>
    <row r="177" spans="1:15" ht="12.75" customHeight="1">
      <c r="A177" s="51">
        <v>168</v>
      </c>
      <c r="B177" s="53" t="s">
        <v>178</v>
      </c>
      <c r="C177" s="31">
        <v>127.85</v>
      </c>
      <c r="D177" s="36">
        <v>129.04999999999998</v>
      </c>
      <c r="E177" s="36">
        <v>125.79999999999995</v>
      </c>
      <c r="F177" s="36">
        <v>123.74999999999997</v>
      </c>
      <c r="G177" s="36">
        <v>120.49999999999994</v>
      </c>
      <c r="H177" s="36">
        <v>131.09999999999997</v>
      </c>
      <c r="I177" s="36">
        <v>134.35000000000002</v>
      </c>
      <c r="J177" s="36">
        <v>136.39999999999998</v>
      </c>
      <c r="K177" s="31">
        <v>132.30000000000001</v>
      </c>
      <c r="L177" s="31">
        <v>127</v>
      </c>
      <c r="M177" s="31">
        <v>87.747730000000004</v>
      </c>
      <c r="N177" s="1"/>
      <c r="O177" s="1"/>
    </row>
    <row r="178" spans="1:15" ht="12.75" customHeight="1">
      <c r="A178" s="51">
        <v>169</v>
      </c>
      <c r="B178" s="53" t="s">
        <v>213</v>
      </c>
      <c r="C178" s="31">
        <v>25537</v>
      </c>
      <c r="D178" s="36">
        <v>25734.55</v>
      </c>
      <c r="E178" s="36">
        <v>24907.449999999997</v>
      </c>
      <c r="F178" s="36">
        <v>24277.899999999998</v>
      </c>
      <c r="G178" s="36">
        <v>23450.799999999996</v>
      </c>
      <c r="H178" s="36">
        <v>26364.1</v>
      </c>
      <c r="I178" s="36">
        <v>27191.199999999997</v>
      </c>
      <c r="J178" s="36">
        <v>27820.75</v>
      </c>
      <c r="K178" s="31">
        <v>26561.65</v>
      </c>
      <c r="L178" s="31">
        <v>25105</v>
      </c>
      <c r="M178" s="31">
        <v>0.51842999999999995</v>
      </c>
      <c r="N178" s="1"/>
      <c r="O178" s="1"/>
    </row>
    <row r="179" spans="1:15" ht="12.75" customHeight="1">
      <c r="A179" s="51">
        <v>170</v>
      </c>
      <c r="B179" s="53" t="s">
        <v>216</v>
      </c>
      <c r="C179" s="31">
        <v>2547.5500000000002</v>
      </c>
      <c r="D179" s="36">
        <v>2551.7833333333333</v>
      </c>
      <c r="E179" s="36">
        <v>2494.6166666666668</v>
      </c>
      <c r="F179" s="36">
        <v>2441.6833333333334</v>
      </c>
      <c r="G179" s="36">
        <v>2384.5166666666669</v>
      </c>
      <c r="H179" s="36">
        <v>2604.7166666666667</v>
      </c>
      <c r="I179" s="36">
        <v>2661.8833333333337</v>
      </c>
      <c r="J179" s="36">
        <v>2714.8166666666666</v>
      </c>
      <c r="K179" s="31">
        <v>2608.9499999999998</v>
      </c>
      <c r="L179" s="31">
        <v>2498.85</v>
      </c>
      <c r="M179" s="31">
        <v>8.6535700000000002</v>
      </c>
      <c r="N179" s="1"/>
      <c r="O179" s="1"/>
    </row>
    <row r="180" spans="1:15" ht="12.75" customHeight="1">
      <c r="A180" s="51">
        <v>171</v>
      </c>
      <c r="B180" s="53" t="s">
        <v>214</v>
      </c>
      <c r="C180" s="31">
        <v>6107.65</v>
      </c>
      <c r="D180" s="36">
        <v>6087.5333333333328</v>
      </c>
      <c r="E180" s="36">
        <v>5979.0666666666657</v>
      </c>
      <c r="F180" s="36">
        <v>5850.4833333333327</v>
      </c>
      <c r="G180" s="36">
        <v>5742.0166666666655</v>
      </c>
      <c r="H180" s="36">
        <v>6216.1166666666659</v>
      </c>
      <c r="I180" s="36">
        <v>6324.583333333333</v>
      </c>
      <c r="J180" s="36">
        <v>6453.1666666666661</v>
      </c>
      <c r="K180" s="31">
        <v>6196</v>
      </c>
      <c r="L180" s="31">
        <v>5958.95</v>
      </c>
      <c r="M180" s="31">
        <v>7.7034000000000002</v>
      </c>
      <c r="N180" s="1"/>
      <c r="O180" s="1"/>
    </row>
    <row r="181" spans="1:15" ht="12.75" customHeight="1">
      <c r="A181" s="51">
        <v>172</v>
      </c>
      <c r="B181" s="53" t="s">
        <v>293</v>
      </c>
      <c r="C181" s="31">
        <v>606.65</v>
      </c>
      <c r="D181" s="36">
        <v>610.4</v>
      </c>
      <c r="E181" s="36">
        <v>601.79999999999995</v>
      </c>
      <c r="F181" s="36">
        <v>596.94999999999993</v>
      </c>
      <c r="G181" s="36">
        <v>588.34999999999991</v>
      </c>
      <c r="H181" s="36">
        <v>615.25</v>
      </c>
      <c r="I181" s="36">
        <v>623.85000000000014</v>
      </c>
      <c r="J181" s="36">
        <v>628.70000000000005</v>
      </c>
      <c r="K181" s="31">
        <v>619</v>
      </c>
      <c r="L181" s="31">
        <v>605.54999999999995</v>
      </c>
      <c r="M181" s="31">
        <v>7.96509</v>
      </c>
      <c r="N181" s="1"/>
      <c r="O181" s="1"/>
    </row>
    <row r="182" spans="1:15" ht="12.75" customHeight="1">
      <c r="A182" s="51">
        <v>173</v>
      </c>
      <c r="B182" s="53" t="s">
        <v>212</v>
      </c>
      <c r="C182" s="31">
        <v>807.8</v>
      </c>
      <c r="D182" s="36">
        <v>815.6</v>
      </c>
      <c r="E182" s="36">
        <v>795.2</v>
      </c>
      <c r="F182" s="36">
        <v>782.6</v>
      </c>
      <c r="G182" s="36">
        <v>762.2</v>
      </c>
      <c r="H182" s="36">
        <v>828.2</v>
      </c>
      <c r="I182" s="36">
        <v>848.59999999999991</v>
      </c>
      <c r="J182" s="36">
        <v>861.2</v>
      </c>
      <c r="K182" s="31">
        <v>836</v>
      </c>
      <c r="L182" s="31">
        <v>803</v>
      </c>
      <c r="M182" s="31">
        <v>352.83557000000002</v>
      </c>
      <c r="N182" s="1"/>
      <c r="O182" s="1"/>
    </row>
    <row r="183" spans="1:15" ht="12.75" customHeight="1">
      <c r="A183" s="51">
        <v>174</v>
      </c>
      <c r="B183" s="53" t="s">
        <v>209</v>
      </c>
      <c r="C183" s="31">
        <v>162.9</v>
      </c>
      <c r="D183" s="36">
        <v>163.35</v>
      </c>
      <c r="E183" s="36">
        <v>157.85</v>
      </c>
      <c r="F183" s="36">
        <v>152.80000000000001</v>
      </c>
      <c r="G183" s="36">
        <v>147.30000000000001</v>
      </c>
      <c r="H183" s="36">
        <v>168.39999999999998</v>
      </c>
      <c r="I183" s="36">
        <v>173.89999999999998</v>
      </c>
      <c r="J183" s="36">
        <v>178.94999999999996</v>
      </c>
      <c r="K183" s="31">
        <v>168.85</v>
      </c>
      <c r="L183" s="31">
        <v>158.30000000000001</v>
      </c>
      <c r="M183" s="31">
        <v>443.87249000000003</v>
      </c>
      <c r="N183" s="1"/>
      <c r="O183" s="1"/>
    </row>
    <row r="184" spans="1:15" ht="12.75" customHeight="1">
      <c r="A184" s="51">
        <v>175</v>
      </c>
      <c r="B184" s="53" t="s">
        <v>217</v>
      </c>
      <c r="C184" s="31">
        <v>1529.15</v>
      </c>
      <c r="D184" s="36">
        <v>1523.9666666666665</v>
      </c>
      <c r="E184" s="36">
        <v>1513.9333333333329</v>
      </c>
      <c r="F184" s="36">
        <v>1498.7166666666665</v>
      </c>
      <c r="G184" s="36">
        <v>1488.6833333333329</v>
      </c>
      <c r="H184" s="36">
        <v>1539.1833333333329</v>
      </c>
      <c r="I184" s="36">
        <v>1549.2166666666662</v>
      </c>
      <c r="J184" s="36">
        <v>1564.4333333333329</v>
      </c>
      <c r="K184" s="31">
        <v>1534</v>
      </c>
      <c r="L184" s="31">
        <v>1508.75</v>
      </c>
      <c r="M184" s="31">
        <v>12.40626</v>
      </c>
      <c r="N184" s="1"/>
      <c r="O184" s="1"/>
    </row>
    <row r="185" spans="1:15" ht="12.75" customHeight="1">
      <c r="A185" s="51">
        <v>176</v>
      </c>
      <c r="B185" s="53" t="s">
        <v>218</v>
      </c>
      <c r="C185" s="31">
        <v>653.15</v>
      </c>
      <c r="D185" s="36">
        <v>653.59999999999991</v>
      </c>
      <c r="E185" s="36">
        <v>645.39999999999986</v>
      </c>
      <c r="F185" s="36">
        <v>637.65</v>
      </c>
      <c r="G185" s="36">
        <v>629.44999999999993</v>
      </c>
      <c r="H185" s="36">
        <v>661.3499999999998</v>
      </c>
      <c r="I185" s="36">
        <v>669.54999999999984</v>
      </c>
      <c r="J185" s="36">
        <v>677.29999999999973</v>
      </c>
      <c r="K185" s="31">
        <v>661.8</v>
      </c>
      <c r="L185" s="31">
        <v>645.85</v>
      </c>
      <c r="M185" s="31">
        <v>2.9376500000000001</v>
      </c>
      <c r="N185" s="1"/>
      <c r="O185" s="1"/>
    </row>
    <row r="186" spans="1:15" ht="12.75" customHeight="1">
      <c r="A186" s="51">
        <v>177</v>
      </c>
      <c r="B186" s="53" t="s">
        <v>219</v>
      </c>
      <c r="C186" s="31">
        <v>673.45</v>
      </c>
      <c r="D186" s="36">
        <v>677.66666666666663</v>
      </c>
      <c r="E186" s="36">
        <v>668.38333333333321</v>
      </c>
      <c r="F186" s="36">
        <v>663.31666666666661</v>
      </c>
      <c r="G186" s="36">
        <v>654.03333333333319</v>
      </c>
      <c r="H186" s="36">
        <v>682.73333333333323</v>
      </c>
      <c r="I186" s="36">
        <v>692.01666666666677</v>
      </c>
      <c r="J186" s="36">
        <v>697.08333333333326</v>
      </c>
      <c r="K186" s="31">
        <v>686.95</v>
      </c>
      <c r="L186" s="31">
        <v>672.6</v>
      </c>
      <c r="M186" s="31">
        <v>4.2290400000000004</v>
      </c>
      <c r="N186" s="1"/>
      <c r="O186" s="1"/>
    </row>
    <row r="187" spans="1:15" ht="12.75" customHeight="1">
      <c r="A187" s="51">
        <v>178</v>
      </c>
      <c r="B187" s="53" t="s">
        <v>231</v>
      </c>
      <c r="C187" s="31">
        <v>2056.85</v>
      </c>
      <c r="D187" s="36">
        <v>2052.4500000000003</v>
      </c>
      <c r="E187" s="36">
        <v>2034.9000000000005</v>
      </c>
      <c r="F187" s="36">
        <v>2012.9500000000003</v>
      </c>
      <c r="G187" s="36">
        <v>1995.4000000000005</v>
      </c>
      <c r="H187" s="36">
        <v>2074.4000000000005</v>
      </c>
      <c r="I187" s="36">
        <v>2091.9500000000007</v>
      </c>
      <c r="J187" s="36">
        <v>2113.9000000000005</v>
      </c>
      <c r="K187" s="31">
        <v>2070</v>
      </c>
      <c r="L187" s="31">
        <v>2030.5</v>
      </c>
      <c r="M187" s="31">
        <v>3.0414300000000001</v>
      </c>
      <c r="N187" s="1"/>
      <c r="O187" s="1"/>
    </row>
    <row r="188" spans="1:15" ht="12.75" customHeight="1">
      <c r="A188" s="51">
        <v>179</v>
      </c>
      <c r="B188" s="53" t="s">
        <v>220</v>
      </c>
      <c r="C188" s="31">
        <v>1082.45</v>
      </c>
      <c r="D188" s="36">
        <v>1084.8</v>
      </c>
      <c r="E188" s="36">
        <v>1066.0999999999999</v>
      </c>
      <c r="F188" s="36">
        <v>1049.75</v>
      </c>
      <c r="G188" s="36">
        <v>1031.05</v>
      </c>
      <c r="H188" s="36">
        <v>1101.1499999999999</v>
      </c>
      <c r="I188" s="36">
        <v>1119.8500000000001</v>
      </c>
      <c r="J188" s="36">
        <v>1136.1999999999998</v>
      </c>
      <c r="K188" s="31">
        <v>1103.5</v>
      </c>
      <c r="L188" s="31">
        <v>1068.45</v>
      </c>
      <c r="M188" s="31">
        <v>7.9820200000000003</v>
      </c>
      <c r="N188" s="1"/>
      <c r="O188" s="1"/>
    </row>
    <row r="189" spans="1:15" ht="12.75" customHeight="1">
      <c r="A189" s="51">
        <v>180</v>
      </c>
      <c r="B189" s="53" t="s">
        <v>221</v>
      </c>
      <c r="C189" s="31">
        <v>1724.5</v>
      </c>
      <c r="D189" s="36">
        <v>1721.1833333333332</v>
      </c>
      <c r="E189" s="36">
        <v>1710.4166666666663</v>
      </c>
      <c r="F189" s="36">
        <v>1696.333333333333</v>
      </c>
      <c r="G189" s="36">
        <v>1685.5666666666662</v>
      </c>
      <c r="H189" s="36">
        <v>1735.2666666666664</v>
      </c>
      <c r="I189" s="36">
        <v>1746.0333333333333</v>
      </c>
      <c r="J189" s="36">
        <v>1760.1166666666666</v>
      </c>
      <c r="K189" s="31">
        <v>1731.95</v>
      </c>
      <c r="L189" s="31">
        <v>1707.1</v>
      </c>
      <c r="M189" s="31">
        <v>2.64859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3921.05</v>
      </c>
      <c r="D190" s="36">
        <v>3904.6666666666665</v>
      </c>
      <c r="E190" s="36">
        <v>3869.3833333333332</v>
      </c>
      <c r="F190" s="36">
        <v>3817.7166666666667</v>
      </c>
      <c r="G190" s="36">
        <v>3782.4333333333334</v>
      </c>
      <c r="H190" s="36">
        <v>3956.333333333333</v>
      </c>
      <c r="I190" s="36">
        <v>3991.6166666666668</v>
      </c>
      <c r="J190" s="36">
        <v>4043.2833333333328</v>
      </c>
      <c r="K190" s="31">
        <v>3939.95</v>
      </c>
      <c r="L190" s="31">
        <v>3853</v>
      </c>
      <c r="M190" s="31">
        <v>20.538309999999999</v>
      </c>
      <c r="N190" s="1"/>
      <c r="O190" s="1"/>
    </row>
    <row r="191" spans="1:15" ht="12.75" customHeight="1">
      <c r="A191" s="51">
        <v>182</v>
      </c>
      <c r="B191" s="53" t="s">
        <v>222</v>
      </c>
      <c r="C191" s="31">
        <v>1098.1500000000001</v>
      </c>
      <c r="D191" s="36">
        <v>1099.2833333333335</v>
      </c>
      <c r="E191" s="36">
        <v>1088.916666666667</v>
      </c>
      <c r="F191" s="36">
        <v>1079.6833333333334</v>
      </c>
      <c r="G191" s="36">
        <v>1069.3166666666668</v>
      </c>
      <c r="H191" s="36">
        <v>1108.5166666666671</v>
      </c>
      <c r="I191" s="36">
        <v>1118.8833333333334</v>
      </c>
      <c r="J191" s="36">
        <v>1128.1166666666672</v>
      </c>
      <c r="K191" s="31">
        <v>1109.6500000000001</v>
      </c>
      <c r="L191" s="31">
        <v>1090.05</v>
      </c>
      <c r="M191" s="31">
        <v>10.76304</v>
      </c>
      <c r="N191" s="1"/>
      <c r="O191" s="1"/>
    </row>
    <row r="192" spans="1:15" ht="12.75" customHeight="1">
      <c r="A192" s="51">
        <v>183</v>
      </c>
      <c r="B192" s="53" t="s">
        <v>294</v>
      </c>
      <c r="C192" s="31">
        <v>7087.55</v>
      </c>
      <c r="D192" s="36">
        <v>7108.2</v>
      </c>
      <c r="E192" s="36">
        <v>7050.5</v>
      </c>
      <c r="F192" s="36">
        <v>7013.45</v>
      </c>
      <c r="G192" s="36">
        <v>6955.75</v>
      </c>
      <c r="H192" s="36">
        <v>7145.25</v>
      </c>
      <c r="I192" s="36">
        <v>7202.9499999999989</v>
      </c>
      <c r="J192" s="36">
        <v>7240</v>
      </c>
      <c r="K192" s="31">
        <v>7165.9</v>
      </c>
      <c r="L192" s="31">
        <v>7071.15</v>
      </c>
      <c r="M192" s="31">
        <v>0.67837000000000003</v>
      </c>
      <c r="N192" s="1"/>
      <c r="O192" s="1"/>
    </row>
    <row r="193" spans="1:15" ht="12.75" customHeight="1">
      <c r="A193" s="51">
        <v>184</v>
      </c>
      <c r="B193" s="53" t="s">
        <v>521</v>
      </c>
      <c r="C193" s="31">
        <v>683.6</v>
      </c>
      <c r="D193" s="36">
        <v>682.55000000000007</v>
      </c>
      <c r="E193" s="36">
        <v>677.00000000000011</v>
      </c>
      <c r="F193" s="36">
        <v>670.40000000000009</v>
      </c>
      <c r="G193" s="36">
        <v>664.85000000000014</v>
      </c>
      <c r="H193" s="36">
        <v>689.15000000000009</v>
      </c>
      <c r="I193" s="36">
        <v>694.7</v>
      </c>
      <c r="J193" s="36">
        <v>701.30000000000007</v>
      </c>
      <c r="K193" s="31">
        <v>688.1</v>
      </c>
      <c r="L193" s="31">
        <v>675.95</v>
      </c>
      <c r="M193" s="31">
        <v>8.7431199999999993</v>
      </c>
      <c r="N193" s="1"/>
      <c r="O193" s="1"/>
    </row>
    <row r="194" spans="1:15" ht="12.75" customHeight="1">
      <c r="A194" s="51">
        <v>185</v>
      </c>
      <c r="B194" s="53" t="s">
        <v>223</v>
      </c>
      <c r="C194" s="31">
        <v>1016.2</v>
      </c>
      <c r="D194" s="36">
        <v>1013.6666666666666</v>
      </c>
      <c r="E194" s="36">
        <v>1007.5333333333333</v>
      </c>
      <c r="F194" s="36">
        <v>998.86666666666667</v>
      </c>
      <c r="G194" s="36">
        <v>992.73333333333335</v>
      </c>
      <c r="H194" s="36">
        <v>1022.3333333333333</v>
      </c>
      <c r="I194" s="36">
        <v>1028.4666666666667</v>
      </c>
      <c r="J194" s="36">
        <v>1037.1333333333332</v>
      </c>
      <c r="K194" s="31">
        <v>1019.8</v>
      </c>
      <c r="L194" s="31">
        <v>1005</v>
      </c>
      <c r="M194" s="31">
        <v>57.247599999999998</v>
      </c>
      <c r="N194" s="1"/>
      <c r="O194" s="1"/>
    </row>
    <row r="195" spans="1:15" ht="12.75" customHeight="1">
      <c r="A195" s="51">
        <v>186</v>
      </c>
      <c r="B195" s="53" t="s">
        <v>224</v>
      </c>
      <c r="C195" s="31">
        <v>446.3</v>
      </c>
      <c r="D195" s="36">
        <v>449.08333333333331</v>
      </c>
      <c r="E195" s="36">
        <v>439.56666666666661</v>
      </c>
      <c r="F195" s="36">
        <v>432.83333333333331</v>
      </c>
      <c r="G195" s="36">
        <v>423.31666666666661</v>
      </c>
      <c r="H195" s="36">
        <v>455.81666666666661</v>
      </c>
      <c r="I195" s="36">
        <v>465.33333333333337</v>
      </c>
      <c r="J195" s="36">
        <v>472.06666666666661</v>
      </c>
      <c r="K195" s="31">
        <v>458.6</v>
      </c>
      <c r="L195" s="31">
        <v>442.35</v>
      </c>
      <c r="M195" s="31">
        <v>167.39666</v>
      </c>
      <c r="N195" s="1"/>
      <c r="O195" s="1"/>
    </row>
    <row r="196" spans="1:15" ht="12.75" customHeight="1">
      <c r="A196" s="51">
        <v>187</v>
      </c>
      <c r="B196" s="53" t="s">
        <v>225</v>
      </c>
      <c r="C196" s="31">
        <v>167.6</v>
      </c>
      <c r="D196" s="36">
        <v>166.98333333333332</v>
      </c>
      <c r="E196" s="36">
        <v>165.31666666666663</v>
      </c>
      <c r="F196" s="36">
        <v>163.0333333333333</v>
      </c>
      <c r="G196" s="36">
        <v>161.36666666666662</v>
      </c>
      <c r="H196" s="36">
        <v>169.26666666666665</v>
      </c>
      <c r="I196" s="36">
        <v>170.93333333333334</v>
      </c>
      <c r="J196" s="36">
        <v>173.21666666666667</v>
      </c>
      <c r="K196" s="31">
        <v>168.65</v>
      </c>
      <c r="L196" s="31">
        <v>164.7</v>
      </c>
      <c r="M196" s="31">
        <v>376.21296000000001</v>
      </c>
      <c r="N196" s="1"/>
      <c r="O196" s="1"/>
    </row>
    <row r="197" spans="1:15" ht="12.75" customHeight="1">
      <c r="A197" s="51">
        <v>188</v>
      </c>
      <c r="B197" s="53" t="s">
        <v>227</v>
      </c>
      <c r="C197" s="31">
        <v>1262.25</v>
      </c>
      <c r="D197" s="36">
        <v>1257.6833333333332</v>
      </c>
      <c r="E197" s="36">
        <v>1249.6666666666663</v>
      </c>
      <c r="F197" s="36">
        <v>1237.083333333333</v>
      </c>
      <c r="G197" s="36">
        <v>1229.0666666666662</v>
      </c>
      <c r="H197" s="36">
        <v>1270.2666666666664</v>
      </c>
      <c r="I197" s="36">
        <v>1278.2833333333333</v>
      </c>
      <c r="J197" s="36">
        <v>1290.8666666666666</v>
      </c>
      <c r="K197" s="31">
        <v>1265.7</v>
      </c>
      <c r="L197" s="31">
        <v>1245.0999999999999</v>
      </c>
      <c r="M197" s="31">
        <v>13.636670000000001</v>
      </c>
      <c r="N197" s="1"/>
      <c r="O197" s="1"/>
    </row>
    <row r="198" spans="1:15" ht="12.75" customHeight="1">
      <c r="A198" s="51">
        <v>189</v>
      </c>
      <c r="B198" s="53" t="s">
        <v>205</v>
      </c>
      <c r="C198" s="31">
        <v>767.75</v>
      </c>
      <c r="D198" s="36">
        <v>770.98333333333323</v>
      </c>
      <c r="E198" s="36">
        <v>762.01666666666642</v>
      </c>
      <c r="F198" s="36">
        <v>756.28333333333319</v>
      </c>
      <c r="G198" s="36">
        <v>747.31666666666638</v>
      </c>
      <c r="H198" s="36">
        <v>776.71666666666647</v>
      </c>
      <c r="I198" s="36">
        <v>785.68333333333339</v>
      </c>
      <c r="J198" s="36">
        <v>791.41666666666652</v>
      </c>
      <c r="K198" s="31">
        <v>779.95</v>
      </c>
      <c r="L198" s="31">
        <v>765.25</v>
      </c>
      <c r="M198" s="31">
        <v>2.71895</v>
      </c>
      <c r="N198" s="1"/>
      <c r="O198" s="1"/>
    </row>
    <row r="199" spans="1:15" ht="12.75" customHeight="1">
      <c r="A199" s="51">
        <v>190</v>
      </c>
      <c r="B199" s="53" t="s">
        <v>228</v>
      </c>
      <c r="C199" s="31">
        <v>3280.15</v>
      </c>
      <c r="D199" s="36">
        <v>3341.9833333333336</v>
      </c>
      <c r="E199" s="36">
        <v>3195.166666666667</v>
      </c>
      <c r="F199" s="36">
        <v>3110.1833333333334</v>
      </c>
      <c r="G199" s="36">
        <v>2963.3666666666668</v>
      </c>
      <c r="H199" s="36">
        <v>3426.9666666666672</v>
      </c>
      <c r="I199" s="36">
        <v>3573.7833333333338</v>
      </c>
      <c r="J199" s="36">
        <v>3658.7666666666673</v>
      </c>
      <c r="K199" s="31">
        <v>3488.8</v>
      </c>
      <c r="L199" s="31">
        <v>3257</v>
      </c>
      <c r="M199" s="31">
        <v>68.917280000000005</v>
      </c>
      <c r="N199" s="1"/>
      <c r="O199" s="1"/>
    </row>
    <row r="200" spans="1:15" ht="12.75" customHeight="1">
      <c r="A200" s="51">
        <v>191</v>
      </c>
      <c r="B200" s="53" t="s">
        <v>229</v>
      </c>
      <c r="C200" s="31">
        <v>2717.2</v>
      </c>
      <c r="D200" s="36">
        <v>2725.3833333333337</v>
      </c>
      <c r="E200" s="36">
        <v>2688.8666666666672</v>
      </c>
      <c r="F200" s="36">
        <v>2660.5333333333338</v>
      </c>
      <c r="G200" s="36">
        <v>2624.0166666666673</v>
      </c>
      <c r="H200" s="36">
        <v>2753.7166666666672</v>
      </c>
      <c r="I200" s="36">
        <v>2790.2333333333336</v>
      </c>
      <c r="J200" s="36">
        <v>2818.5666666666671</v>
      </c>
      <c r="K200" s="31">
        <v>2761.9</v>
      </c>
      <c r="L200" s="31">
        <v>2697.05</v>
      </c>
      <c r="M200" s="31">
        <v>2.6232000000000002</v>
      </c>
      <c r="N200" s="1"/>
      <c r="O200" s="1"/>
    </row>
    <row r="201" spans="1:15" ht="12.75" customHeight="1">
      <c r="A201" s="51">
        <v>192</v>
      </c>
      <c r="B201" s="53" t="s">
        <v>296</v>
      </c>
      <c r="C201" s="31">
        <v>1440.6</v>
      </c>
      <c r="D201" s="36">
        <v>1453.9833333333333</v>
      </c>
      <c r="E201" s="36">
        <v>1411.6166666666668</v>
      </c>
      <c r="F201" s="36">
        <v>1382.6333333333334</v>
      </c>
      <c r="G201" s="36">
        <v>1340.2666666666669</v>
      </c>
      <c r="H201" s="36">
        <v>1482.9666666666667</v>
      </c>
      <c r="I201" s="36">
        <v>1525.333333333333</v>
      </c>
      <c r="J201" s="36">
        <v>1554.3166666666666</v>
      </c>
      <c r="K201" s="31">
        <v>1496.35</v>
      </c>
      <c r="L201" s="31">
        <v>1425</v>
      </c>
      <c r="M201" s="31">
        <v>6.5475700000000003</v>
      </c>
      <c r="N201" s="1"/>
      <c r="O201" s="1"/>
    </row>
    <row r="202" spans="1:15" ht="12.75" customHeight="1">
      <c r="A202" s="51">
        <v>193</v>
      </c>
      <c r="B202" s="53" t="s">
        <v>230</v>
      </c>
      <c r="C202" s="31">
        <v>4509.05</v>
      </c>
      <c r="D202" s="36">
        <v>4523.0999999999995</v>
      </c>
      <c r="E202" s="36">
        <v>4466.1999999999989</v>
      </c>
      <c r="F202" s="36">
        <v>4423.3499999999995</v>
      </c>
      <c r="G202" s="36">
        <v>4366.4499999999989</v>
      </c>
      <c r="H202" s="36">
        <v>4565.9499999999989</v>
      </c>
      <c r="I202" s="36">
        <v>4622.8499999999985</v>
      </c>
      <c r="J202" s="36">
        <v>4665.6999999999989</v>
      </c>
      <c r="K202" s="31">
        <v>4580</v>
      </c>
      <c r="L202" s="31">
        <v>4480.25</v>
      </c>
      <c r="M202" s="31">
        <v>7.3505099999999999</v>
      </c>
      <c r="N202" s="1"/>
      <c r="O202" s="1"/>
    </row>
    <row r="203" spans="1:15" ht="12.75" customHeight="1">
      <c r="A203" s="51">
        <v>194</v>
      </c>
      <c r="B203" s="53" t="s">
        <v>298</v>
      </c>
      <c r="C203" s="31">
        <v>4013.4</v>
      </c>
      <c r="D203" s="36">
        <v>3950.8166666666671</v>
      </c>
      <c r="E203" s="36">
        <v>3871.6333333333341</v>
      </c>
      <c r="F203" s="36">
        <v>3729.8666666666672</v>
      </c>
      <c r="G203" s="36">
        <v>3650.6833333333343</v>
      </c>
      <c r="H203" s="36">
        <v>4092.5833333333339</v>
      </c>
      <c r="I203" s="36">
        <v>4171.7666666666673</v>
      </c>
      <c r="J203" s="36">
        <v>4313.5333333333338</v>
      </c>
      <c r="K203" s="31">
        <v>4030</v>
      </c>
      <c r="L203" s="31">
        <v>3809.05</v>
      </c>
      <c r="M203" s="31">
        <v>6.1934899999999997</v>
      </c>
      <c r="N203" s="1"/>
      <c r="O203" s="1"/>
    </row>
    <row r="204" spans="1:15" ht="12.75" customHeight="1">
      <c r="A204" s="51">
        <v>195</v>
      </c>
      <c r="B204" s="53" t="s">
        <v>234</v>
      </c>
      <c r="C204" s="31">
        <v>483.4</v>
      </c>
      <c r="D204" s="36">
        <v>487.60000000000008</v>
      </c>
      <c r="E204" s="36">
        <v>476.90000000000015</v>
      </c>
      <c r="F204" s="36">
        <v>470.40000000000009</v>
      </c>
      <c r="G204" s="36">
        <v>459.70000000000016</v>
      </c>
      <c r="H204" s="36">
        <v>494.10000000000014</v>
      </c>
      <c r="I204" s="36">
        <v>504.80000000000007</v>
      </c>
      <c r="J204" s="36">
        <v>511.30000000000013</v>
      </c>
      <c r="K204" s="31">
        <v>498.3</v>
      </c>
      <c r="L204" s="31">
        <v>481.1</v>
      </c>
      <c r="M204" s="31">
        <v>36.524740000000001</v>
      </c>
      <c r="N204" s="1"/>
      <c r="O204" s="1"/>
    </row>
    <row r="205" spans="1:15" ht="12.75" customHeight="1">
      <c r="A205" s="51">
        <v>196</v>
      </c>
      <c r="B205" s="53" t="s">
        <v>233</v>
      </c>
      <c r="C205" s="31">
        <v>9776.9</v>
      </c>
      <c r="D205" s="36">
        <v>9817.35</v>
      </c>
      <c r="E205" s="36">
        <v>9705.7000000000007</v>
      </c>
      <c r="F205" s="36">
        <v>9634.5</v>
      </c>
      <c r="G205" s="36">
        <v>9522.85</v>
      </c>
      <c r="H205" s="36">
        <v>9888.5500000000011</v>
      </c>
      <c r="I205" s="36">
        <v>10000.199999999999</v>
      </c>
      <c r="J205" s="36">
        <v>10071.400000000001</v>
      </c>
      <c r="K205" s="31">
        <v>9929</v>
      </c>
      <c r="L205" s="31">
        <v>9746.15</v>
      </c>
      <c r="M205" s="31">
        <v>2.3852099999999998</v>
      </c>
      <c r="N205" s="1"/>
      <c r="O205" s="1"/>
    </row>
    <row r="206" spans="1:15" ht="12.75" customHeight="1">
      <c r="A206" s="51">
        <v>197</v>
      </c>
      <c r="B206" s="53" t="s">
        <v>299</v>
      </c>
      <c r="C206" s="31">
        <v>147.69999999999999</v>
      </c>
      <c r="D206" s="36">
        <v>148.96666666666667</v>
      </c>
      <c r="E206" s="36">
        <v>143.73333333333335</v>
      </c>
      <c r="F206" s="36">
        <v>139.76666666666668</v>
      </c>
      <c r="G206" s="36">
        <v>134.53333333333336</v>
      </c>
      <c r="H206" s="36">
        <v>152.93333333333334</v>
      </c>
      <c r="I206" s="36">
        <v>158.16666666666663</v>
      </c>
      <c r="J206" s="36">
        <v>162.13333333333333</v>
      </c>
      <c r="K206" s="31">
        <v>154.19999999999999</v>
      </c>
      <c r="L206" s="31">
        <v>145</v>
      </c>
      <c r="M206" s="31">
        <v>172.64860999999999</v>
      </c>
      <c r="N206" s="1"/>
      <c r="O206" s="1"/>
    </row>
    <row r="207" spans="1:15" ht="12.75" customHeight="1">
      <c r="A207" s="51">
        <v>198</v>
      </c>
      <c r="B207" s="53" t="s">
        <v>232</v>
      </c>
      <c r="C207" s="31">
        <v>1984.7</v>
      </c>
      <c r="D207" s="36">
        <v>1997.3666666666668</v>
      </c>
      <c r="E207" s="36">
        <v>1948.3333333333335</v>
      </c>
      <c r="F207" s="36">
        <v>1911.9666666666667</v>
      </c>
      <c r="G207" s="36">
        <v>1862.9333333333334</v>
      </c>
      <c r="H207" s="36">
        <v>2033.7333333333336</v>
      </c>
      <c r="I207" s="36">
        <v>2082.7666666666669</v>
      </c>
      <c r="J207" s="36">
        <v>2119.1333333333337</v>
      </c>
      <c r="K207" s="31">
        <v>2046.4</v>
      </c>
      <c r="L207" s="31">
        <v>1961</v>
      </c>
      <c r="M207" s="31">
        <v>5.0043100000000003</v>
      </c>
      <c r="N207" s="1"/>
      <c r="O207" s="1"/>
    </row>
    <row r="208" spans="1:15" ht="12.75" customHeight="1">
      <c r="A208" s="51">
        <v>199</v>
      </c>
      <c r="B208" s="53" t="s">
        <v>173</v>
      </c>
      <c r="C208" s="31">
        <v>1231.7</v>
      </c>
      <c r="D208" s="36">
        <v>1224.4833333333333</v>
      </c>
      <c r="E208" s="36">
        <v>1206.7666666666667</v>
      </c>
      <c r="F208" s="36">
        <v>1181.8333333333333</v>
      </c>
      <c r="G208" s="36">
        <v>1164.1166666666666</v>
      </c>
      <c r="H208" s="36">
        <v>1249.4166666666667</v>
      </c>
      <c r="I208" s="36">
        <v>1267.1333333333334</v>
      </c>
      <c r="J208" s="36">
        <v>1292.0666666666668</v>
      </c>
      <c r="K208" s="31">
        <v>1242.2</v>
      </c>
      <c r="L208" s="31">
        <v>1199.55</v>
      </c>
      <c r="M208" s="31">
        <v>19.508400000000002</v>
      </c>
      <c r="N208" s="1"/>
      <c r="O208" s="1"/>
    </row>
    <row r="209" spans="1:15" ht="12.75" customHeight="1">
      <c r="A209" s="51">
        <v>200</v>
      </c>
      <c r="B209" s="53" t="s">
        <v>300</v>
      </c>
      <c r="C209" s="31">
        <v>1507.15</v>
      </c>
      <c r="D209" s="36">
        <v>1495.1166666666668</v>
      </c>
      <c r="E209" s="36">
        <v>1477.5333333333335</v>
      </c>
      <c r="F209" s="36">
        <v>1447.9166666666667</v>
      </c>
      <c r="G209" s="36">
        <v>1430.3333333333335</v>
      </c>
      <c r="H209" s="36">
        <v>1524.7333333333336</v>
      </c>
      <c r="I209" s="36">
        <v>1542.3166666666666</v>
      </c>
      <c r="J209" s="36">
        <v>1571.9333333333336</v>
      </c>
      <c r="K209" s="31">
        <v>1512.7</v>
      </c>
      <c r="L209" s="31">
        <v>1465.5</v>
      </c>
      <c r="M209" s="31">
        <v>16.559979999999999</v>
      </c>
      <c r="N209" s="1"/>
      <c r="O209" s="1"/>
    </row>
    <row r="210" spans="1:15" ht="12.75" customHeight="1">
      <c r="A210" s="51">
        <v>201</v>
      </c>
      <c r="B210" s="53" t="s">
        <v>235</v>
      </c>
      <c r="C210" s="31">
        <v>410.5</v>
      </c>
      <c r="D210" s="36">
        <v>411.2166666666667</v>
      </c>
      <c r="E210" s="36">
        <v>403.73333333333341</v>
      </c>
      <c r="F210" s="36">
        <v>396.9666666666667</v>
      </c>
      <c r="G210" s="36">
        <v>389.48333333333341</v>
      </c>
      <c r="H210" s="36">
        <v>417.98333333333341</v>
      </c>
      <c r="I210" s="36">
        <v>425.46666666666675</v>
      </c>
      <c r="J210" s="36">
        <v>432.23333333333341</v>
      </c>
      <c r="K210" s="31">
        <v>418.7</v>
      </c>
      <c r="L210" s="31">
        <v>404.45</v>
      </c>
      <c r="M210" s="31">
        <v>81.08475</v>
      </c>
      <c r="N210" s="1"/>
      <c r="O210" s="1"/>
    </row>
    <row r="211" spans="1:15" ht="12.75" customHeight="1">
      <c r="A211" s="51">
        <v>202</v>
      </c>
      <c r="B211" s="53" t="s">
        <v>139</v>
      </c>
      <c r="C211" s="31">
        <v>12.8</v>
      </c>
      <c r="D211" s="36">
        <v>12.950000000000001</v>
      </c>
      <c r="E211" s="36">
        <v>12.600000000000001</v>
      </c>
      <c r="F211" s="36">
        <v>12.4</v>
      </c>
      <c r="G211" s="36">
        <v>12.05</v>
      </c>
      <c r="H211" s="36">
        <v>13.150000000000002</v>
      </c>
      <c r="I211" s="36">
        <v>13.5</v>
      </c>
      <c r="J211" s="36">
        <v>13.700000000000003</v>
      </c>
      <c r="K211" s="31">
        <v>13.3</v>
      </c>
      <c r="L211" s="31">
        <v>12.75</v>
      </c>
      <c r="M211" s="31">
        <v>6886.8406299999997</v>
      </c>
      <c r="N211" s="1"/>
      <c r="O211" s="1"/>
    </row>
    <row r="212" spans="1:15" ht="12.75" customHeight="1">
      <c r="A212" s="51">
        <v>203</v>
      </c>
      <c r="B212" s="53" t="s">
        <v>236</v>
      </c>
      <c r="C212" s="31">
        <v>1447.2</v>
      </c>
      <c r="D212" s="36">
        <v>1464.8333333333333</v>
      </c>
      <c r="E212" s="36">
        <v>1427.3666666666666</v>
      </c>
      <c r="F212" s="36">
        <v>1407.5333333333333</v>
      </c>
      <c r="G212" s="36">
        <v>1370.0666666666666</v>
      </c>
      <c r="H212" s="36">
        <v>1484.6666666666665</v>
      </c>
      <c r="I212" s="36">
        <v>1522.1333333333332</v>
      </c>
      <c r="J212" s="36">
        <v>1541.9666666666665</v>
      </c>
      <c r="K212" s="31">
        <v>1502.3</v>
      </c>
      <c r="L212" s="31">
        <v>1445</v>
      </c>
      <c r="M212" s="31">
        <v>10.234970000000001</v>
      </c>
      <c r="N212" s="1"/>
      <c r="O212" s="1"/>
    </row>
    <row r="213" spans="1:15" ht="12.75" customHeight="1">
      <c r="A213" s="51">
        <v>204</v>
      </c>
      <c r="B213" s="53" t="s">
        <v>237</v>
      </c>
      <c r="C213" s="31">
        <v>458.65</v>
      </c>
      <c r="D213" s="36">
        <v>459.08333333333331</v>
      </c>
      <c r="E213" s="36">
        <v>455.56666666666661</v>
      </c>
      <c r="F213" s="36">
        <v>452.48333333333329</v>
      </c>
      <c r="G213" s="36">
        <v>448.96666666666658</v>
      </c>
      <c r="H213" s="36">
        <v>462.16666666666663</v>
      </c>
      <c r="I213" s="36">
        <v>465.68333333333339</v>
      </c>
      <c r="J213" s="36">
        <v>468.76666666666665</v>
      </c>
      <c r="K213" s="31">
        <v>462.6</v>
      </c>
      <c r="L213" s="31">
        <v>456</v>
      </c>
      <c r="M213" s="31">
        <v>34.590629999999997</v>
      </c>
      <c r="N213" s="1"/>
      <c r="O213" s="1"/>
    </row>
    <row r="214" spans="1:15" ht="12.75" customHeight="1">
      <c r="A214" s="51">
        <v>205</v>
      </c>
      <c r="B214" s="53" t="s">
        <v>302</v>
      </c>
      <c r="C214" s="31">
        <v>24.1</v>
      </c>
      <c r="D214" s="36">
        <v>24.416666666666668</v>
      </c>
      <c r="E214" s="36">
        <v>23.583333333333336</v>
      </c>
      <c r="F214" s="36">
        <v>23.066666666666666</v>
      </c>
      <c r="G214" s="36">
        <v>22.233333333333334</v>
      </c>
      <c r="H214" s="36">
        <v>24.933333333333337</v>
      </c>
      <c r="I214" s="36">
        <v>25.766666666666673</v>
      </c>
      <c r="J214" s="36">
        <v>26.283333333333339</v>
      </c>
      <c r="K214" s="31">
        <v>25.25</v>
      </c>
      <c r="L214" s="31">
        <v>23.9</v>
      </c>
      <c r="M214" s="31">
        <v>2231.6570099999999</v>
      </c>
      <c r="N214" s="1"/>
      <c r="O214" s="1"/>
    </row>
    <row r="215" spans="1:15" ht="12.75" customHeight="1">
      <c r="A215" s="51">
        <v>206</v>
      </c>
      <c r="B215" s="53" t="s">
        <v>238</v>
      </c>
      <c r="C215" s="31">
        <v>136.4</v>
      </c>
      <c r="D215" s="36">
        <v>139.16666666666666</v>
      </c>
      <c r="E215" s="36">
        <v>133.13333333333333</v>
      </c>
      <c r="F215" s="36">
        <v>129.86666666666667</v>
      </c>
      <c r="G215" s="36">
        <v>123.83333333333334</v>
      </c>
      <c r="H215" s="36">
        <v>142.43333333333331</v>
      </c>
      <c r="I215" s="36">
        <v>148.46666666666667</v>
      </c>
      <c r="J215" s="36">
        <v>151.73333333333329</v>
      </c>
      <c r="K215" s="31">
        <v>145.19999999999999</v>
      </c>
      <c r="L215" s="31">
        <v>135.9</v>
      </c>
      <c r="M215" s="31">
        <v>203.91419999999999</v>
      </c>
      <c r="N215" s="1"/>
      <c r="O215" s="1"/>
    </row>
    <row r="216" spans="1:15" ht="12.75" customHeight="1">
      <c r="A216" s="51">
        <v>207</v>
      </c>
      <c r="B216" s="53" t="s">
        <v>303</v>
      </c>
      <c r="C216" s="31">
        <v>195.7</v>
      </c>
      <c r="D216" s="36">
        <v>197.4</v>
      </c>
      <c r="E216" s="36">
        <v>192.8</v>
      </c>
      <c r="F216" s="36">
        <v>189.9</v>
      </c>
      <c r="G216" s="36">
        <v>185.3</v>
      </c>
      <c r="H216" s="36">
        <v>200.3</v>
      </c>
      <c r="I216" s="36">
        <v>204.89999999999998</v>
      </c>
      <c r="J216" s="36">
        <v>207.8</v>
      </c>
      <c r="K216" s="31">
        <v>202</v>
      </c>
      <c r="L216" s="31">
        <v>194.5</v>
      </c>
      <c r="M216" s="31">
        <v>263.94238999999999</v>
      </c>
      <c r="N216" s="1"/>
      <c r="O216" s="1"/>
    </row>
    <row r="217" spans="1:15" ht="12.75" customHeight="1">
      <c r="A217" s="51">
        <v>208</v>
      </c>
      <c r="B217" s="53" t="s">
        <v>239</v>
      </c>
      <c r="C217" s="31">
        <v>1020.75</v>
      </c>
      <c r="D217" s="36">
        <v>1006.8666666666667</v>
      </c>
      <c r="E217" s="36">
        <v>985.98333333333335</v>
      </c>
      <c r="F217" s="36">
        <v>951.2166666666667</v>
      </c>
      <c r="G217" s="36">
        <v>930.33333333333337</v>
      </c>
      <c r="H217" s="36">
        <v>1041.6333333333332</v>
      </c>
      <c r="I217" s="36">
        <v>1062.5166666666669</v>
      </c>
      <c r="J217" s="36">
        <v>1097.2833333333333</v>
      </c>
      <c r="K217" s="31">
        <v>1027.75</v>
      </c>
      <c r="L217" s="31">
        <v>972.1</v>
      </c>
      <c r="M217" s="31">
        <v>26.555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304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305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306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243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244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253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254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30"/>
      <c r="B1" s="33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307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45419</v>
      </c>
      <c r="L6" s="1"/>
      <c r="M6" s="1"/>
      <c r="N6" s="1"/>
      <c r="O6" s="1"/>
    </row>
    <row r="7" spans="1:15" ht="12.75" customHeight="1">
      <c r="B7" s="1"/>
      <c r="C7" s="1" t="s">
        <v>308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4" t="s">
        <v>16</v>
      </c>
      <c r="B9" s="326" t="s">
        <v>18</v>
      </c>
      <c r="C9" s="329" t="s">
        <v>20</v>
      </c>
      <c r="D9" s="329" t="s">
        <v>21</v>
      </c>
      <c r="E9" s="321" t="s">
        <v>22</v>
      </c>
      <c r="F9" s="322"/>
      <c r="G9" s="323"/>
      <c r="H9" s="321" t="s">
        <v>23</v>
      </c>
      <c r="I9" s="322"/>
      <c r="J9" s="323"/>
      <c r="K9" s="26"/>
      <c r="L9" s="27"/>
      <c r="M9" s="48"/>
      <c r="N9" s="1"/>
      <c r="O9" s="1"/>
    </row>
    <row r="10" spans="1:15" ht="42.75" customHeight="1">
      <c r="A10" s="325"/>
      <c r="B10" s="328"/>
      <c r="C10" s="328"/>
      <c r="D10" s="32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255</v>
      </c>
      <c r="N10" s="1"/>
      <c r="O10" s="1"/>
    </row>
    <row r="11" spans="1:15" ht="12" customHeight="1">
      <c r="A11" s="33">
        <v>1</v>
      </c>
      <c r="B11" s="53" t="s">
        <v>309</v>
      </c>
      <c r="C11" s="31">
        <v>766.85</v>
      </c>
      <c r="D11" s="36">
        <v>774.41666666666663</v>
      </c>
      <c r="E11" s="36">
        <v>748.88333333333321</v>
      </c>
      <c r="F11" s="36">
        <v>730.91666666666663</v>
      </c>
      <c r="G11" s="36">
        <v>705.38333333333321</v>
      </c>
      <c r="H11" s="36">
        <v>792.38333333333321</v>
      </c>
      <c r="I11" s="36">
        <v>817.91666666666674</v>
      </c>
      <c r="J11" s="36">
        <v>835.88333333333321</v>
      </c>
      <c r="K11" s="31">
        <v>799.95</v>
      </c>
      <c r="L11" s="31">
        <v>756.45</v>
      </c>
      <c r="M11" s="31">
        <v>8.1549700000000005</v>
      </c>
      <c r="N11" s="1"/>
      <c r="O11" s="1"/>
    </row>
    <row r="12" spans="1:15" ht="12" customHeight="1">
      <c r="A12" s="33">
        <v>2</v>
      </c>
      <c r="B12" s="53" t="s">
        <v>310</v>
      </c>
      <c r="C12" s="31">
        <v>29595.3</v>
      </c>
      <c r="D12" s="36">
        <v>29655.933333333331</v>
      </c>
      <c r="E12" s="36">
        <v>29451.266666666663</v>
      </c>
      <c r="F12" s="36">
        <v>29307.233333333334</v>
      </c>
      <c r="G12" s="36">
        <v>29102.566666666666</v>
      </c>
      <c r="H12" s="36">
        <v>29799.96666666666</v>
      </c>
      <c r="I12" s="36">
        <v>30004.633333333324</v>
      </c>
      <c r="J12" s="36">
        <v>30148.666666666657</v>
      </c>
      <c r="K12" s="31">
        <v>29860.6</v>
      </c>
      <c r="L12" s="31">
        <v>29511.9</v>
      </c>
      <c r="M12" s="31">
        <v>1.5310000000000001E-2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6940.35</v>
      </c>
      <c r="D13" s="36">
        <v>6892.7833333333328</v>
      </c>
      <c r="E13" s="36">
        <v>6757.5666666666657</v>
      </c>
      <c r="F13" s="36">
        <v>6574.7833333333328</v>
      </c>
      <c r="G13" s="36">
        <v>6439.5666666666657</v>
      </c>
      <c r="H13" s="36">
        <v>7075.5666666666657</v>
      </c>
      <c r="I13" s="36">
        <v>7210.7833333333328</v>
      </c>
      <c r="J13" s="36">
        <v>7393.5666666666657</v>
      </c>
      <c r="K13" s="31">
        <v>7028</v>
      </c>
      <c r="L13" s="31">
        <v>6710</v>
      </c>
      <c r="M13" s="31">
        <v>6.8980199999999998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2489.5</v>
      </c>
      <c r="D14" s="36">
        <v>2507.6333333333332</v>
      </c>
      <c r="E14" s="36">
        <v>2463.8666666666663</v>
      </c>
      <c r="F14" s="36">
        <v>2438.2333333333331</v>
      </c>
      <c r="G14" s="36">
        <v>2394.4666666666662</v>
      </c>
      <c r="H14" s="36">
        <v>2533.2666666666664</v>
      </c>
      <c r="I14" s="36">
        <v>2577.0333333333328</v>
      </c>
      <c r="J14" s="36">
        <v>2602.6666666666665</v>
      </c>
      <c r="K14" s="31">
        <v>2551.4</v>
      </c>
      <c r="L14" s="31">
        <v>2482</v>
      </c>
      <c r="M14" s="31">
        <v>4.7717400000000003</v>
      </c>
      <c r="N14" s="1"/>
      <c r="O14" s="1"/>
    </row>
    <row r="15" spans="1:15" ht="12" customHeight="1">
      <c r="A15" s="33">
        <v>5</v>
      </c>
      <c r="B15" s="53" t="s">
        <v>311</v>
      </c>
      <c r="C15" s="31">
        <v>3763.5</v>
      </c>
      <c r="D15" s="36">
        <v>3759.1666666666665</v>
      </c>
      <c r="E15" s="36">
        <v>3719.333333333333</v>
      </c>
      <c r="F15" s="36">
        <v>3675.1666666666665</v>
      </c>
      <c r="G15" s="36">
        <v>3635.333333333333</v>
      </c>
      <c r="H15" s="36">
        <v>3803.333333333333</v>
      </c>
      <c r="I15" s="36">
        <v>3843.1666666666661</v>
      </c>
      <c r="J15" s="36">
        <v>3887.333333333333</v>
      </c>
      <c r="K15" s="31">
        <v>3799</v>
      </c>
      <c r="L15" s="31">
        <v>3715</v>
      </c>
      <c r="M15" s="31">
        <v>0.46856999999999999</v>
      </c>
      <c r="N15" s="1"/>
      <c r="O15" s="1"/>
    </row>
    <row r="16" spans="1:15" ht="12" customHeight="1">
      <c r="A16" s="33">
        <v>6</v>
      </c>
      <c r="B16" s="53" t="s">
        <v>312</v>
      </c>
      <c r="C16" s="31">
        <v>1558.2</v>
      </c>
      <c r="D16" s="36">
        <v>1570.7333333333333</v>
      </c>
      <c r="E16" s="36">
        <v>1530.4666666666667</v>
      </c>
      <c r="F16" s="36">
        <v>1502.7333333333333</v>
      </c>
      <c r="G16" s="36">
        <v>1462.4666666666667</v>
      </c>
      <c r="H16" s="36">
        <v>1598.4666666666667</v>
      </c>
      <c r="I16" s="36">
        <v>1638.7333333333336</v>
      </c>
      <c r="J16" s="36">
        <v>1666.4666666666667</v>
      </c>
      <c r="K16" s="31">
        <v>1611</v>
      </c>
      <c r="L16" s="31">
        <v>1543</v>
      </c>
      <c r="M16" s="31">
        <v>5.4859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633.9</v>
      </c>
      <c r="D17" s="36">
        <v>640.21666666666658</v>
      </c>
      <c r="E17" s="36">
        <v>624.98333333333312</v>
      </c>
      <c r="F17" s="36">
        <v>616.06666666666649</v>
      </c>
      <c r="G17" s="36">
        <v>600.83333333333303</v>
      </c>
      <c r="H17" s="36">
        <v>649.13333333333321</v>
      </c>
      <c r="I17" s="36">
        <v>664.36666666666656</v>
      </c>
      <c r="J17" s="36">
        <v>673.2833333333333</v>
      </c>
      <c r="K17" s="31">
        <v>655.45</v>
      </c>
      <c r="L17" s="31">
        <v>631.29999999999995</v>
      </c>
      <c r="M17" s="31">
        <v>21.95074</v>
      </c>
      <c r="N17" s="1"/>
      <c r="O17" s="1"/>
    </row>
    <row r="18" spans="1:15" ht="12" customHeight="1">
      <c r="A18" s="33">
        <v>8</v>
      </c>
      <c r="B18" s="53" t="s">
        <v>313</v>
      </c>
      <c r="C18" s="31">
        <v>491.15</v>
      </c>
      <c r="D18" s="36">
        <v>493.7833333333333</v>
      </c>
      <c r="E18" s="36">
        <v>484.51666666666659</v>
      </c>
      <c r="F18" s="36">
        <v>477.88333333333327</v>
      </c>
      <c r="G18" s="36">
        <v>468.61666666666656</v>
      </c>
      <c r="H18" s="36">
        <v>500.41666666666663</v>
      </c>
      <c r="I18" s="36">
        <v>509.68333333333328</v>
      </c>
      <c r="J18" s="36">
        <v>516.31666666666661</v>
      </c>
      <c r="K18" s="31">
        <v>503.05</v>
      </c>
      <c r="L18" s="31">
        <v>487.15</v>
      </c>
      <c r="M18" s="31">
        <v>1.81104</v>
      </c>
      <c r="N18" s="1"/>
      <c r="O18" s="1"/>
    </row>
    <row r="19" spans="1:15" ht="12" customHeight="1">
      <c r="A19" s="33">
        <v>9</v>
      </c>
      <c r="B19" s="53" t="s">
        <v>39</v>
      </c>
      <c r="C19" s="31">
        <v>749.8</v>
      </c>
      <c r="D19" s="36">
        <v>747.31666666666661</v>
      </c>
      <c r="E19" s="36">
        <v>740.88333333333321</v>
      </c>
      <c r="F19" s="36">
        <v>731.96666666666658</v>
      </c>
      <c r="G19" s="36">
        <v>725.53333333333319</v>
      </c>
      <c r="H19" s="36">
        <v>756.23333333333323</v>
      </c>
      <c r="I19" s="36">
        <v>762.66666666666663</v>
      </c>
      <c r="J19" s="36">
        <v>771.58333333333326</v>
      </c>
      <c r="K19" s="31">
        <v>753.75</v>
      </c>
      <c r="L19" s="31">
        <v>738.4</v>
      </c>
      <c r="M19" s="31">
        <v>9.4384399999999999</v>
      </c>
      <c r="N19" s="1"/>
      <c r="O19" s="1"/>
    </row>
    <row r="20" spans="1:15" ht="12" customHeight="1">
      <c r="A20" s="33">
        <v>10</v>
      </c>
      <c r="B20" s="53" t="s">
        <v>314</v>
      </c>
      <c r="C20" s="31">
        <v>1564.4</v>
      </c>
      <c r="D20" s="36">
        <v>1572.4166666666667</v>
      </c>
      <c r="E20" s="36">
        <v>1544.9833333333336</v>
      </c>
      <c r="F20" s="36">
        <v>1525.5666666666668</v>
      </c>
      <c r="G20" s="36">
        <v>1498.1333333333337</v>
      </c>
      <c r="H20" s="36">
        <v>1591.8333333333335</v>
      </c>
      <c r="I20" s="36">
        <v>1619.2666666666664</v>
      </c>
      <c r="J20" s="36">
        <v>1638.6833333333334</v>
      </c>
      <c r="K20" s="31">
        <v>1599.85</v>
      </c>
      <c r="L20" s="31">
        <v>1553</v>
      </c>
      <c r="M20" s="31">
        <v>1.21051</v>
      </c>
      <c r="N20" s="1"/>
      <c r="O20" s="1"/>
    </row>
    <row r="21" spans="1:15" ht="12" customHeight="1">
      <c r="A21" s="33">
        <v>11</v>
      </c>
      <c r="B21" s="53" t="s">
        <v>43</v>
      </c>
      <c r="C21" s="31">
        <v>25773.05</v>
      </c>
      <c r="D21" s="36">
        <v>25897.733333333337</v>
      </c>
      <c r="E21" s="36">
        <v>25495.466666666674</v>
      </c>
      <c r="F21" s="36">
        <v>25217.883333333339</v>
      </c>
      <c r="G21" s="36">
        <v>24815.616666666676</v>
      </c>
      <c r="H21" s="36">
        <v>26175.316666666673</v>
      </c>
      <c r="I21" s="36">
        <v>26577.583333333336</v>
      </c>
      <c r="J21" s="36">
        <v>26855.166666666672</v>
      </c>
      <c r="K21" s="31">
        <v>26300</v>
      </c>
      <c r="L21" s="31">
        <v>25620.15</v>
      </c>
      <c r="M21" s="31">
        <v>0.10562000000000001</v>
      </c>
      <c r="N21" s="1"/>
      <c r="O21" s="1"/>
    </row>
    <row r="22" spans="1:15" ht="12" customHeight="1">
      <c r="A22" s="33">
        <v>12</v>
      </c>
      <c r="B22" s="53" t="s">
        <v>864</v>
      </c>
      <c r="C22" s="31">
        <v>1058.5</v>
      </c>
      <c r="D22" s="36">
        <v>1052.2</v>
      </c>
      <c r="E22" s="36">
        <v>1038.45</v>
      </c>
      <c r="F22" s="36">
        <v>1018.4000000000001</v>
      </c>
      <c r="G22" s="36">
        <v>1004.6500000000001</v>
      </c>
      <c r="H22" s="36">
        <v>1072.25</v>
      </c>
      <c r="I22" s="36">
        <v>1086</v>
      </c>
      <c r="J22" s="36">
        <v>1106.05</v>
      </c>
      <c r="K22" s="31">
        <v>1065.95</v>
      </c>
      <c r="L22" s="31">
        <v>1032.1500000000001</v>
      </c>
      <c r="M22" s="31">
        <v>26.504930000000002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2874.65</v>
      </c>
      <c r="D23" s="36">
        <v>2908.2833333333333</v>
      </c>
      <c r="E23" s="36">
        <v>2816.3666666666668</v>
      </c>
      <c r="F23" s="36">
        <v>2758.0833333333335</v>
      </c>
      <c r="G23" s="36">
        <v>2666.166666666667</v>
      </c>
      <c r="H23" s="36">
        <v>2966.5666666666666</v>
      </c>
      <c r="I23" s="36">
        <v>3058.4833333333336</v>
      </c>
      <c r="J23" s="36">
        <v>3116.7666666666664</v>
      </c>
      <c r="K23" s="31">
        <v>3000.2</v>
      </c>
      <c r="L23" s="31">
        <v>2850</v>
      </c>
      <c r="M23" s="31">
        <v>23.779440000000001</v>
      </c>
      <c r="N23" s="1"/>
      <c r="O23" s="1"/>
    </row>
    <row r="24" spans="1:15" ht="12.75" customHeight="1">
      <c r="A24" s="33">
        <v>14</v>
      </c>
      <c r="B24" s="53" t="s">
        <v>263</v>
      </c>
      <c r="C24" s="31">
        <v>1766.65</v>
      </c>
      <c r="D24" s="36">
        <v>1767.5333333333335</v>
      </c>
      <c r="E24" s="36">
        <v>1749.116666666667</v>
      </c>
      <c r="F24" s="36">
        <v>1731.5833333333335</v>
      </c>
      <c r="G24" s="36">
        <v>1713.166666666667</v>
      </c>
      <c r="H24" s="36">
        <v>1785.0666666666671</v>
      </c>
      <c r="I24" s="36">
        <v>1803.4833333333336</v>
      </c>
      <c r="J24" s="36">
        <v>1821.0166666666671</v>
      </c>
      <c r="K24" s="31">
        <v>1785.95</v>
      </c>
      <c r="L24" s="31">
        <v>1750</v>
      </c>
      <c r="M24" s="31">
        <v>5.5857799999999997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1289.95</v>
      </c>
      <c r="D25" s="36">
        <v>1289.8166666666666</v>
      </c>
      <c r="E25" s="36">
        <v>1257.1333333333332</v>
      </c>
      <c r="F25" s="36">
        <v>1224.3166666666666</v>
      </c>
      <c r="G25" s="36">
        <v>1191.6333333333332</v>
      </c>
      <c r="H25" s="36">
        <v>1322.6333333333332</v>
      </c>
      <c r="I25" s="36">
        <v>1355.3166666666666</v>
      </c>
      <c r="J25" s="36">
        <v>1388.1333333333332</v>
      </c>
      <c r="K25" s="31">
        <v>1322.5</v>
      </c>
      <c r="L25" s="31">
        <v>1257</v>
      </c>
      <c r="M25" s="31">
        <v>40.006680000000003</v>
      </c>
      <c r="N25" s="1"/>
      <c r="O25" s="1"/>
    </row>
    <row r="26" spans="1:15" ht="12.75" customHeight="1">
      <c r="A26" s="33">
        <v>16</v>
      </c>
      <c r="B26" s="53" t="s">
        <v>822</v>
      </c>
      <c r="C26" s="31">
        <v>589.04999999999995</v>
      </c>
      <c r="D26" s="36">
        <v>590.01666666666665</v>
      </c>
      <c r="E26" s="36">
        <v>577.0333333333333</v>
      </c>
      <c r="F26" s="36">
        <v>565.01666666666665</v>
      </c>
      <c r="G26" s="36">
        <v>552.0333333333333</v>
      </c>
      <c r="H26" s="36">
        <v>602.0333333333333</v>
      </c>
      <c r="I26" s="36">
        <v>615.01666666666665</v>
      </c>
      <c r="J26" s="36">
        <v>627.0333333333333</v>
      </c>
      <c r="K26" s="31">
        <v>603</v>
      </c>
      <c r="L26" s="31">
        <v>578</v>
      </c>
      <c r="M26" s="31">
        <v>34.264870000000002</v>
      </c>
      <c r="N26" s="1"/>
      <c r="O26" s="1"/>
    </row>
    <row r="27" spans="1:15" ht="12.75" customHeight="1">
      <c r="A27" s="33">
        <v>17</v>
      </c>
      <c r="B27" s="53" t="s">
        <v>264</v>
      </c>
      <c r="C27" s="31">
        <v>917.15</v>
      </c>
      <c r="D27" s="36">
        <v>917.59999999999991</v>
      </c>
      <c r="E27" s="36">
        <v>904.64999999999986</v>
      </c>
      <c r="F27" s="36">
        <v>892.15</v>
      </c>
      <c r="G27" s="36">
        <v>879.19999999999993</v>
      </c>
      <c r="H27" s="36">
        <v>930.0999999999998</v>
      </c>
      <c r="I27" s="36">
        <v>943.04999999999984</v>
      </c>
      <c r="J27" s="36">
        <v>955.54999999999973</v>
      </c>
      <c r="K27" s="31">
        <v>930.55</v>
      </c>
      <c r="L27" s="31">
        <v>905.1</v>
      </c>
      <c r="M27" s="31">
        <v>27.705259999999999</v>
      </c>
      <c r="N27" s="1"/>
      <c r="O27" s="1"/>
    </row>
    <row r="28" spans="1:15" ht="12.75" customHeight="1">
      <c r="A28" s="33">
        <v>18</v>
      </c>
      <c r="B28" s="53" t="s">
        <v>265</v>
      </c>
      <c r="C28" s="31">
        <v>337.8</v>
      </c>
      <c r="D28" s="36">
        <v>339.59999999999997</v>
      </c>
      <c r="E28" s="36">
        <v>334.19999999999993</v>
      </c>
      <c r="F28" s="36">
        <v>330.59999999999997</v>
      </c>
      <c r="G28" s="36">
        <v>325.19999999999993</v>
      </c>
      <c r="H28" s="36">
        <v>343.19999999999993</v>
      </c>
      <c r="I28" s="36">
        <v>348.59999999999991</v>
      </c>
      <c r="J28" s="36">
        <v>352.19999999999993</v>
      </c>
      <c r="K28" s="31">
        <v>345</v>
      </c>
      <c r="L28" s="31">
        <v>336</v>
      </c>
      <c r="M28" s="31">
        <v>10.45201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227.1</v>
      </c>
      <c r="D29" s="36">
        <v>228.04999999999998</v>
      </c>
      <c r="E29" s="36">
        <v>223.19999999999996</v>
      </c>
      <c r="F29" s="36">
        <v>219.29999999999998</v>
      </c>
      <c r="G29" s="36">
        <v>214.44999999999996</v>
      </c>
      <c r="H29" s="36">
        <v>231.94999999999996</v>
      </c>
      <c r="I29" s="36">
        <v>236.79999999999998</v>
      </c>
      <c r="J29" s="36">
        <v>240.69999999999996</v>
      </c>
      <c r="K29" s="31">
        <v>232.9</v>
      </c>
      <c r="L29" s="31">
        <v>224.15</v>
      </c>
      <c r="M29" s="31">
        <v>67.841610000000003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250.5</v>
      </c>
      <c r="D30" s="36">
        <v>252.20000000000002</v>
      </c>
      <c r="E30" s="36">
        <v>245.65000000000003</v>
      </c>
      <c r="F30" s="36">
        <v>240.8</v>
      </c>
      <c r="G30" s="36">
        <v>234.25000000000003</v>
      </c>
      <c r="H30" s="36">
        <v>257.05000000000007</v>
      </c>
      <c r="I30" s="36">
        <v>263.60000000000002</v>
      </c>
      <c r="J30" s="36">
        <v>268.45000000000005</v>
      </c>
      <c r="K30" s="31">
        <v>258.75</v>
      </c>
      <c r="L30" s="31">
        <v>247.35</v>
      </c>
      <c r="M30" s="31">
        <v>35.044809999999998</v>
      </c>
      <c r="N30" s="1"/>
      <c r="O30" s="1"/>
    </row>
    <row r="31" spans="1:15" ht="12.75" customHeight="1">
      <c r="A31" s="33">
        <v>21</v>
      </c>
      <c r="B31" s="53" t="s">
        <v>315</v>
      </c>
      <c r="C31" s="31">
        <v>604.9</v>
      </c>
      <c r="D31" s="36">
        <v>612.6</v>
      </c>
      <c r="E31" s="36">
        <v>591.30000000000007</v>
      </c>
      <c r="F31" s="36">
        <v>577.70000000000005</v>
      </c>
      <c r="G31" s="36">
        <v>556.40000000000009</v>
      </c>
      <c r="H31" s="36">
        <v>626.20000000000005</v>
      </c>
      <c r="I31" s="36">
        <v>647.5</v>
      </c>
      <c r="J31" s="36">
        <v>661.1</v>
      </c>
      <c r="K31" s="31">
        <v>633.9</v>
      </c>
      <c r="L31" s="31">
        <v>599</v>
      </c>
      <c r="M31" s="31">
        <v>6.5145999999999997</v>
      </c>
      <c r="N31" s="1"/>
      <c r="O31" s="1"/>
    </row>
    <row r="32" spans="1:15" ht="12.75" customHeight="1">
      <c r="A32" s="33">
        <v>22</v>
      </c>
      <c r="B32" s="53" t="s">
        <v>316</v>
      </c>
      <c r="C32" s="31">
        <v>825.3</v>
      </c>
      <c r="D32" s="36">
        <v>829.15</v>
      </c>
      <c r="E32" s="36">
        <v>817.34999999999991</v>
      </c>
      <c r="F32" s="36">
        <v>809.4</v>
      </c>
      <c r="G32" s="36">
        <v>797.59999999999991</v>
      </c>
      <c r="H32" s="36">
        <v>837.09999999999991</v>
      </c>
      <c r="I32" s="36">
        <v>848.89999999999986</v>
      </c>
      <c r="J32" s="36">
        <v>856.84999999999991</v>
      </c>
      <c r="K32" s="31">
        <v>840.95</v>
      </c>
      <c r="L32" s="31">
        <v>821.2</v>
      </c>
      <c r="M32" s="31">
        <v>0.26734999999999998</v>
      </c>
      <c r="N32" s="1"/>
      <c r="O32" s="1"/>
    </row>
    <row r="33" spans="1:15" ht="12.75" customHeight="1">
      <c r="A33" s="33">
        <v>23</v>
      </c>
      <c r="B33" s="53" t="s">
        <v>317</v>
      </c>
      <c r="C33" s="31">
        <v>1088.55</v>
      </c>
      <c r="D33" s="36">
        <v>1095.6499999999999</v>
      </c>
      <c r="E33" s="36">
        <v>1076.8999999999996</v>
      </c>
      <c r="F33" s="36">
        <v>1065.2499999999998</v>
      </c>
      <c r="G33" s="36">
        <v>1046.4999999999995</v>
      </c>
      <c r="H33" s="36">
        <v>1107.2999999999997</v>
      </c>
      <c r="I33" s="36">
        <v>1126.0500000000002</v>
      </c>
      <c r="J33" s="36">
        <v>1137.6999999999998</v>
      </c>
      <c r="K33" s="31">
        <v>1114.4000000000001</v>
      </c>
      <c r="L33" s="31">
        <v>1084</v>
      </c>
      <c r="M33" s="31">
        <v>1.36951</v>
      </c>
      <c r="N33" s="1"/>
      <c r="O33" s="1"/>
    </row>
    <row r="34" spans="1:15" ht="12.75" customHeight="1">
      <c r="A34" s="33">
        <v>24</v>
      </c>
      <c r="B34" s="53" t="s">
        <v>318</v>
      </c>
      <c r="C34" s="31">
        <v>2414.5500000000002</v>
      </c>
      <c r="D34" s="36">
        <v>2391</v>
      </c>
      <c r="E34" s="36">
        <v>2348</v>
      </c>
      <c r="F34" s="36">
        <v>2281.4499999999998</v>
      </c>
      <c r="G34" s="36">
        <v>2238.4499999999998</v>
      </c>
      <c r="H34" s="36">
        <v>2457.5500000000002</v>
      </c>
      <c r="I34" s="36">
        <v>2500.5500000000002</v>
      </c>
      <c r="J34" s="36">
        <v>2567.1000000000004</v>
      </c>
      <c r="K34" s="31">
        <v>2434</v>
      </c>
      <c r="L34" s="31">
        <v>2324.4499999999998</v>
      </c>
      <c r="M34" s="31">
        <v>3.6467000000000001</v>
      </c>
      <c r="N34" s="1"/>
      <c r="O34" s="1"/>
    </row>
    <row r="35" spans="1:15" ht="12.75" customHeight="1">
      <c r="A35" s="33">
        <v>25</v>
      </c>
      <c r="B35" s="53" t="s">
        <v>319</v>
      </c>
      <c r="C35" s="31">
        <v>1024.0999999999999</v>
      </c>
      <c r="D35" s="36">
        <v>1023.1999999999999</v>
      </c>
      <c r="E35" s="36">
        <v>1011.8999999999999</v>
      </c>
      <c r="F35" s="36">
        <v>999.69999999999993</v>
      </c>
      <c r="G35" s="36">
        <v>988.39999999999986</v>
      </c>
      <c r="H35" s="36">
        <v>1035.3999999999999</v>
      </c>
      <c r="I35" s="36">
        <v>1046.6999999999998</v>
      </c>
      <c r="J35" s="36">
        <v>1058.8999999999999</v>
      </c>
      <c r="K35" s="31">
        <v>1034.5</v>
      </c>
      <c r="L35" s="31">
        <v>1011</v>
      </c>
      <c r="M35" s="31">
        <v>1.6385400000000001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5148.95</v>
      </c>
      <c r="D36" s="36">
        <v>5062.3166666666666</v>
      </c>
      <c r="E36" s="36">
        <v>4966.6333333333332</v>
      </c>
      <c r="F36" s="36">
        <v>4784.3166666666666</v>
      </c>
      <c r="G36" s="36">
        <v>4688.6333333333332</v>
      </c>
      <c r="H36" s="36">
        <v>5244.6333333333332</v>
      </c>
      <c r="I36" s="36">
        <v>5340.3166666666657</v>
      </c>
      <c r="J36" s="36">
        <v>5522.6333333333332</v>
      </c>
      <c r="K36" s="31">
        <v>5158</v>
      </c>
      <c r="L36" s="31">
        <v>4880</v>
      </c>
      <c r="M36" s="31">
        <v>4.7135699999999998</v>
      </c>
      <c r="N36" s="1"/>
      <c r="O36" s="1"/>
    </row>
    <row r="37" spans="1:15" ht="12.75" customHeight="1">
      <c r="A37" s="33">
        <v>27</v>
      </c>
      <c r="B37" s="53" t="s">
        <v>320</v>
      </c>
      <c r="C37" s="31">
        <v>2021</v>
      </c>
      <c r="D37" s="36">
        <v>2033.6666666666667</v>
      </c>
      <c r="E37" s="36">
        <v>1997.3333333333335</v>
      </c>
      <c r="F37" s="36">
        <v>1973.6666666666667</v>
      </c>
      <c r="G37" s="36">
        <v>1937.3333333333335</v>
      </c>
      <c r="H37" s="36">
        <v>2057.3333333333335</v>
      </c>
      <c r="I37" s="36">
        <v>2093.666666666667</v>
      </c>
      <c r="J37" s="36">
        <v>2117.3333333333335</v>
      </c>
      <c r="K37" s="31">
        <v>2070</v>
      </c>
      <c r="L37" s="31">
        <v>2010</v>
      </c>
      <c r="M37" s="31">
        <v>0.27421000000000001</v>
      </c>
      <c r="N37" s="1"/>
      <c r="O37" s="1"/>
    </row>
    <row r="38" spans="1:15" ht="12.75" customHeight="1">
      <c r="A38" s="33">
        <v>28</v>
      </c>
      <c r="B38" s="53" t="s">
        <v>769</v>
      </c>
      <c r="C38" s="31">
        <v>70.45</v>
      </c>
      <c r="D38" s="36">
        <v>70.933333333333337</v>
      </c>
      <c r="E38" s="36">
        <v>69.51666666666668</v>
      </c>
      <c r="F38" s="36">
        <v>68.583333333333343</v>
      </c>
      <c r="G38" s="36">
        <v>67.166666666666686</v>
      </c>
      <c r="H38" s="36">
        <v>71.866666666666674</v>
      </c>
      <c r="I38" s="36">
        <v>73.283333333333331</v>
      </c>
      <c r="J38" s="36">
        <v>74.216666666666669</v>
      </c>
      <c r="K38" s="31">
        <v>72.349999999999994</v>
      </c>
      <c r="L38" s="31">
        <v>70</v>
      </c>
      <c r="M38" s="31">
        <v>17.984570000000001</v>
      </c>
      <c r="N38" s="1"/>
      <c r="O38" s="1"/>
    </row>
    <row r="39" spans="1:15" ht="12.75" customHeight="1">
      <c r="A39" s="33">
        <v>29</v>
      </c>
      <c r="B39" s="53" t="s">
        <v>865</v>
      </c>
      <c r="C39" s="31">
        <v>26.6</v>
      </c>
      <c r="D39" s="36">
        <v>26.733333333333331</v>
      </c>
      <c r="E39" s="36">
        <v>26.266666666666662</v>
      </c>
      <c r="F39" s="36">
        <v>25.93333333333333</v>
      </c>
      <c r="G39" s="36">
        <v>25.466666666666661</v>
      </c>
      <c r="H39" s="36">
        <v>27.066666666666663</v>
      </c>
      <c r="I39" s="36">
        <v>27.533333333333331</v>
      </c>
      <c r="J39" s="36">
        <v>27.866666666666664</v>
      </c>
      <c r="K39" s="31">
        <v>27.2</v>
      </c>
      <c r="L39" s="31">
        <v>26.4</v>
      </c>
      <c r="M39" s="31">
        <v>32.275700000000001</v>
      </c>
      <c r="N39" s="1"/>
      <c r="O39" s="1"/>
    </row>
    <row r="40" spans="1:15" ht="12.75" customHeight="1">
      <c r="A40" s="33">
        <v>30</v>
      </c>
      <c r="B40" s="53" t="s">
        <v>849</v>
      </c>
      <c r="C40" s="31">
        <v>1122.0999999999999</v>
      </c>
      <c r="D40" s="36">
        <v>1115.5666666666666</v>
      </c>
      <c r="E40" s="36">
        <v>1092.1333333333332</v>
      </c>
      <c r="F40" s="36">
        <v>1062.1666666666665</v>
      </c>
      <c r="G40" s="36">
        <v>1038.7333333333331</v>
      </c>
      <c r="H40" s="36">
        <v>1145.5333333333333</v>
      </c>
      <c r="I40" s="36">
        <v>1168.9666666666667</v>
      </c>
      <c r="J40" s="36">
        <v>1198.9333333333334</v>
      </c>
      <c r="K40" s="31">
        <v>1139</v>
      </c>
      <c r="L40" s="31">
        <v>1085.5999999999999</v>
      </c>
      <c r="M40" s="31">
        <v>12.44374</v>
      </c>
      <c r="N40" s="1"/>
      <c r="O40" s="1"/>
    </row>
    <row r="41" spans="1:15" ht="12.75" customHeight="1">
      <c r="A41" s="33">
        <v>31</v>
      </c>
      <c r="B41" s="53" t="s">
        <v>321</v>
      </c>
      <c r="C41" s="31">
        <v>4059.1</v>
      </c>
      <c r="D41" s="36">
        <v>4064.6</v>
      </c>
      <c r="E41" s="36">
        <v>3994.5</v>
      </c>
      <c r="F41" s="36">
        <v>3929.9</v>
      </c>
      <c r="G41" s="36">
        <v>3859.8</v>
      </c>
      <c r="H41" s="36">
        <v>4129.2</v>
      </c>
      <c r="I41" s="36">
        <v>4199.2999999999993</v>
      </c>
      <c r="J41" s="36">
        <v>4263.8999999999996</v>
      </c>
      <c r="K41" s="31">
        <v>4134.7</v>
      </c>
      <c r="L41" s="31">
        <v>4000</v>
      </c>
      <c r="M41" s="31">
        <v>2.3703599999999998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607.45000000000005</v>
      </c>
      <c r="D42" s="36">
        <v>611.01666666666677</v>
      </c>
      <c r="E42" s="36">
        <v>596.28333333333353</v>
      </c>
      <c r="F42" s="36">
        <v>585.11666666666679</v>
      </c>
      <c r="G42" s="36">
        <v>570.38333333333355</v>
      </c>
      <c r="H42" s="36">
        <v>622.18333333333351</v>
      </c>
      <c r="I42" s="36">
        <v>636.91666666666686</v>
      </c>
      <c r="J42" s="36">
        <v>648.08333333333348</v>
      </c>
      <c r="K42" s="31">
        <v>625.75</v>
      </c>
      <c r="L42" s="31">
        <v>599.85</v>
      </c>
      <c r="M42" s="31">
        <v>35.256590000000003</v>
      </c>
      <c r="N42" s="1"/>
      <c r="O42" s="1"/>
    </row>
    <row r="43" spans="1:15" ht="12.75" customHeight="1">
      <c r="A43" s="33">
        <v>33</v>
      </c>
      <c r="B43" s="53" t="s">
        <v>322</v>
      </c>
      <c r="C43" s="31">
        <v>2630.55</v>
      </c>
      <c r="D43" s="36">
        <v>2666.9333333333334</v>
      </c>
      <c r="E43" s="36">
        <v>2583.916666666667</v>
      </c>
      <c r="F43" s="36">
        <v>2537.2833333333338</v>
      </c>
      <c r="G43" s="36">
        <v>2454.2666666666673</v>
      </c>
      <c r="H43" s="36">
        <v>2713.5666666666666</v>
      </c>
      <c r="I43" s="36">
        <v>2796.583333333333</v>
      </c>
      <c r="J43" s="36">
        <v>2843.2166666666662</v>
      </c>
      <c r="K43" s="31">
        <v>2749.95</v>
      </c>
      <c r="L43" s="31">
        <v>2620.3000000000002</v>
      </c>
      <c r="M43" s="31">
        <v>3.5395699999999999</v>
      </c>
      <c r="N43" s="1"/>
      <c r="O43" s="1"/>
    </row>
    <row r="44" spans="1:15" ht="12.75" customHeight="1">
      <c r="A44" s="33">
        <v>34</v>
      </c>
      <c r="B44" s="53" t="s">
        <v>323</v>
      </c>
      <c r="C44" s="31">
        <v>830.45</v>
      </c>
      <c r="D44" s="36">
        <v>832.98333333333323</v>
      </c>
      <c r="E44" s="36">
        <v>825.91666666666652</v>
      </c>
      <c r="F44" s="36">
        <v>821.38333333333333</v>
      </c>
      <c r="G44" s="36">
        <v>814.31666666666661</v>
      </c>
      <c r="H44" s="36">
        <v>837.51666666666642</v>
      </c>
      <c r="I44" s="36">
        <v>844.58333333333326</v>
      </c>
      <c r="J44" s="36">
        <v>849.11666666666633</v>
      </c>
      <c r="K44" s="31">
        <v>840.05</v>
      </c>
      <c r="L44" s="31">
        <v>828.45</v>
      </c>
      <c r="M44" s="31">
        <v>0.58747000000000005</v>
      </c>
      <c r="N44" s="1"/>
      <c r="O44" s="1"/>
    </row>
    <row r="45" spans="1:15" ht="12.75" customHeight="1">
      <c r="A45" s="33">
        <v>35</v>
      </c>
      <c r="B45" s="53" t="s">
        <v>824</v>
      </c>
      <c r="C45" s="31">
        <v>7684.7</v>
      </c>
      <c r="D45" s="36">
        <v>7793.6833333333343</v>
      </c>
      <c r="E45" s="36">
        <v>7542.3666666666686</v>
      </c>
      <c r="F45" s="36">
        <v>7400.0333333333347</v>
      </c>
      <c r="G45" s="36">
        <v>7148.716666666669</v>
      </c>
      <c r="H45" s="36">
        <v>7936.0166666666682</v>
      </c>
      <c r="I45" s="36">
        <v>8187.3333333333339</v>
      </c>
      <c r="J45" s="36">
        <v>8329.6666666666679</v>
      </c>
      <c r="K45" s="31">
        <v>8045</v>
      </c>
      <c r="L45" s="31">
        <v>7651.35</v>
      </c>
      <c r="M45" s="31">
        <v>0.69842000000000004</v>
      </c>
      <c r="N45" s="1"/>
      <c r="O45" s="1"/>
    </row>
    <row r="46" spans="1:15" ht="12.75" customHeight="1">
      <c r="A46" s="33">
        <v>36</v>
      </c>
      <c r="B46" s="53" t="s">
        <v>53</v>
      </c>
      <c r="C46" s="31">
        <v>6056.7</v>
      </c>
      <c r="D46" s="36">
        <v>6043.0166666666664</v>
      </c>
      <c r="E46" s="36">
        <v>5999.8833333333332</v>
      </c>
      <c r="F46" s="36">
        <v>5943.0666666666666</v>
      </c>
      <c r="G46" s="36">
        <v>5899.9333333333334</v>
      </c>
      <c r="H46" s="36">
        <v>6099.833333333333</v>
      </c>
      <c r="I46" s="36">
        <v>6142.9666666666662</v>
      </c>
      <c r="J46" s="36">
        <v>6199.7833333333328</v>
      </c>
      <c r="K46" s="31">
        <v>6086.15</v>
      </c>
      <c r="L46" s="31">
        <v>5986.2</v>
      </c>
      <c r="M46" s="31">
        <v>4.1914400000000001</v>
      </c>
      <c r="N46" s="1"/>
      <c r="O46" s="1"/>
    </row>
    <row r="47" spans="1:15" ht="12.75" customHeight="1">
      <c r="A47" s="33">
        <v>37</v>
      </c>
      <c r="B47" s="53" t="s">
        <v>55</v>
      </c>
      <c r="C47" s="31">
        <v>482.7</v>
      </c>
      <c r="D47" s="36">
        <v>489.40000000000003</v>
      </c>
      <c r="E47" s="36">
        <v>472.80000000000007</v>
      </c>
      <c r="F47" s="36">
        <v>462.90000000000003</v>
      </c>
      <c r="G47" s="36">
        <v>446.30000000000007</v>
      </c>
      <c r="H47" s="36">
        <v>499.30000000000007</v>
      </c>
      <c r="I47" s="36">
        <v>515.90000000000009</v>
      </c>
      <c r="J47" s="36">
        <v>525.80000000000007</v>
      </c>
      <c r="K47" s="31">
        <v>506</v>
      </c>
      <c r="L47" s="31">
        <v>479.5</v>
      </c>
      <c r="M47" s="31">
        <v>26.921659999999999</v>
      </c>
      <c r="N47" s="1"/>
      <c r="O47" s="1"/>
    </row>
    <row r="48" spans="1:15" ht="12.75" customHeight="1">
      <c r="A48" s="33">
        <v>38</v>
      </c>
      <c r="B48" s="53" t="s">
        <v>324</v>
      </c>
      <c r="C48" s="31">
        <v>323.05</v>
      </c>
      <c r="D48" s="36">
        <v>325.7166666666667</v>
      </c>
      <c r="E48" s="36">
        <v>317.53333333333342</v>
      </c>
      <c r="F48" s="36">
        <v>312.01666666666671</v>
      </c>
      <c r="G48" s="36">
        <v>303.83333333333343</v>
      </c>
      <c r="H48" s="36">
        <v>331.23333333333341</v>
      </c>
      <c r="I48" s="36">
        <v>339.41666666666669</v>
      </c>
      <c r="J48" s="36">
        <v>344.93333333333339</v>
      </c>
      <c r="K48" s="31">
        <v>333.9</v>
      </c>
      <c r="L48" s="31">
        <v>320.2</v>
      </c>
      <c r="M48" s="31">
        <v>3.6490300000000002</v>
      </c>
      <c r="N48" s="1"/>
      <c r="O48" s="1"/>
    </row>
    <row r="49" spans="1:15" ht="12.75" customHeight="1">
      <c r="A49" s="33">
        <v>39</v>
      </c>
      <c r="B49" s="53" t="s">
        <v>823</v>
      </c>
      <c r="C49" s="31">
        <v>632.9</v>
      </c>
      <c r="D49" s="36">
        <v>642.2166666666667</v>
      </c>
      <c r="E49" s="36">
        <v>614.83333333333337</v>
      </c>
      <c r="F49" s="36">
        <v>596.76666666666665</v>
      </c>
      <c r="G49" s="36">
        <v>569.38333333333333</v>
      </c>
      <c r="H49" s="36">
        <v>660.28333333333342</v>
      </c>
      <c r="I49" s="36">
        <v>687.66666666666663</v>
      </c>
      <c r="J49" s="36">
        <v>705.73333333333346</v>
      </c>
      <c r="K49" s="31">
        <v>669.6</v>
      </c>
      <c r="L49" s="31">
        <v>624.15</v>
      </c>
      <c r="M49" s="31">
        <v>7.7607799999999996</v>
      </c>
      <c r="N49" s="1"/>
      <c r="O49" s="1"/>
    </row>
    <row r="50" spans="1:15" ht="12.75" customHeight="1">
      <c r="A50" s="33">
        <v>40</v>
      </c>
      <c r="B50" s="53" t="s">
        <v>325</v>
      </c>
      <c r="C50" s="31">
        <v>640.20000000000005</v>
      </c>
      <c r="D50" s="36">
        <v>633.16666666666663</v>
      </c>
      <c r="E50" s="36">
        <v>606.33333333333326</v>
      </c>
      <c r="F50" s="36">
        <v>572.46666666666658</v>
      </c>
      <c r="G50" s="36">
        <v>545.63333333333321</v>
      </c>
      <c r="H50" s="36">
        <v>667.0333333333333</v>
      </c>
      <c r="I50" s="36">
        <v>693.86666666666656</v>
      </c>
      <c r="J50" s="36">
        <v>727.73333333333335</v>
      </c>
      <c r="K50" s="31">
        <v>660</v>
      </c>
      <c r="L50" s="31">
        <v>599.29999999999995</v>
      </c>
      <c r="M50" s="31">
        <v>26.408950000000001</v>
      </c>
      <c r="N50" s="1"/>
      <c r="O50" s="1"/>
    </row>
    <row r="51" spans="1:15" ht="12.75" customHeight="1">
      <c r="A51" s="33">
        <v>41</v>
      </c>
      <c r="B51" s="53" t="s">
        <v>56</v>
      </c>
      <c r="C51" s="31">
        <v>200.85</v>
      </c>
      <c r="D51" s="36">
        <v>202.01666666666665</v>
      </c>
      <c r="E51" s="36">
        <v>199.1333333333333</v>
      </c>
      <c r="F51" s="36">
        <v>197.41666666666666</v>
      </c>
      <c r="G51" s="36">
        <v>194.5333333333333</v>
      </c>
      <c r="H51" s="36">
        <v>203.73333333333329</v>
      </c>
      <c r="I51" s="36">
        <v>206.61666666666662</v>
      </c>
      <c r="J51" s="36">
        <v>208.33333333333329</v>
      </c>
      <c r="K51" s="31">
        <v>204.9</v>
      </c>
      <c r="L51" s="31">
        <v>200.3</v>
      </c>
      <c r="M51" s="31">
        <v>174.26209</v>
      </c>
      <c r="N51" s="1"/>
      <c r="O51" s="1"/>
    </row>
    <row r="52" spans="1:15" ht="12.75" customHeight="1">
      <c r="A52" s="33">
        <v>42</v>
      </c>
      <c r="B52" s="53" t="s">
        <v>58</v>
      </c>
      <c r="C52" s="31">
        <v>2932.15</v>
      </c>
      <c r="D52" s="36">
        <v>2934.1166666666663</v>
      </c>
      <c r="E52" s="36">
        <v>2909.2333333333327</v>
      </c>
      <c r="F52" s="36">
        <v>2886.3166666666662</v>
      </c>
      <c r="G52" s="36">
        <v>2861.4333333333325</v>
      </c>
      <c r="H52" s="36">
        <v>2957.0333333333328</v>
      </c>
      <c r="I52" s="36">
        <v>2981.916666666667</v>
      </c>
      <c r="J52" s="36">
        <v>3004.833333333333</v>
      </c>
      <c r="K52" s="31">
        <v>2959</v>
      </c>
      <c r="L52" s="31">
        <v>2911.2</v>
      </c>
      <c r="M52" s="31">
        <v>7.6880600000000001</v>
      </c>
      <c r="N52" s="1"/>
      <c r="O52" s="1"/>
    </row>
    <row r="53" spans="1:15" ht="12.75" customHeight="1">
      <c r="A53" s="33">
        <v>43</v>
      </c>
      <c r="B53" s="53" t="s">
        <v>326</v>
      </c>
      <c r="C53" s="31">
        <v>344.1</v>
      </c>
      <c r="D53" s="36">
        <v>345.7166666666667</v>
      </c>
      <c r="E53" s="36">
        <v>339.18333333333339</v>
      </c>
      <c r="F53" s="36">
        <v>334.26666666666671</v>
      </c>
      <c r="G53" s="36">
        <v>327.73333333333341</v>
      </c>
      <c r="H53" s="36">
        <v>350.63333333333338</v>
      </c>
      <c r="I53" s="36">
        <v>357.16666666666669</v>
      </c>
      <c r="J53" s="36">
        <v>362.08333333333337</v>
      </c>
      <c r="K53" s="31">
        <v>352.25</v>
      </c>
      <c r="L53" s="31">
        <v>340.8</v>
      </c>
      <c r="M53" s="31">
        <v>15.144119999999999</v>
      </c>
      <c r="N53" s="1"/>
      <c r="O53" s="1"/>
    </row>
    <row r="54" spans="1:15" ht="12.75" customHeight="1">
      <c r="A54" s="33">
        <v>44</v>
      </c>
      <c r="B54" s="53" t="s">
        <v>59</v>
      </c>
      <c r="C54" s="31">
        <v>2109.5</v>
      </c>
      <c r="D54" s="36">
        <v>2095.4</v>
      </c>
      <c r="E54" s="36">
        <v>2074.1000000000004</v>
      </c>
      <c r="F54" s="36">
        <v>2038.7000000000003</v>
      </c>
      <c r="G54" s="36">
        <v>2017.4000000000005</v>
      </c>
      <c r="H54" s="36">
        <v>2130.8000000000002</v>
      </c>
      <c r="I54" s="36">
        <v>2152.1000000000004</v>
      </c>
      <c r="J54" s="36">
        <v>2187.5</v>
      </c>
      <c r="K54" s="31">
        <v>2116.6999999999998</v>
      </c>
      <c r="L54" s="31">
        <v>2060</v>
      </c>
      <c r="M54" s="31">
        <v>4.4552699999999996</v>
      </c>
      <c r="N54" s="1"/>
      <c r="O54" s="1"/>
    </row>
    <row r="55" spans="1:15" ht="12.75" customHeight="1">
      <c r="A55" s="33">
        <v>45</v>
      </c>
      <c r="B55" s="53" t="s">
        <v>60</v>
      </c>
      <c r="C55" s="31">
        <v>6165.95</v>
      </c>
      <c r="D55" s="36">
        <v>6169.0666666666666</v>
      </c>
      <c r="E55" s="36">
        <v>6088.9333333333334</v>
      </c>
      <c r="F55" s="36">
        <v>6011.916666666667</v>
      </c>
      <c r="G55" s="36">
        <v>5931.7833333333338</v>
      </c>
      <c r="H55" s="36">
        <v>6246.083333333333</v>
      </c>
      <c r="I55" s="36">
        <v>6326.2166666666662</v>
      </c>
      <c r="J55" s="36">
        <v>6403.2333333333327</v>
      </c>
      <c r="K55" s="31">
        <v>6249.2</v>
      </c>
      <c r="L55" s="31">
        <v>6092.05</v>
      </c>
      <c r="M55" s="31">
        <v>1.0451699999999999</v>
      </c>
      <c r="N55" s="1"/>
      <c r="O55" s="1"/>
    </row>
    <row r="56" spans="1:15" ht="12" customHeight="1">
      <c r="A56" s="33">
        <v>46</v>
      </c>
      <c r="B56" s="53" t="s">
        <v>63</v>
      </c>
      <c r="C56" s="31">
        <v>1163.2</v>
      </c>
      <c r="D56" s="36">
        <v>1158.9333333333332</v>
      </c>
      <c r="E56" s="36">
        <v>1145.8666666666663</v>
      </c>
      <c r="F56" s="36">
        <v>1128.5333333333331</v>
      </c>
      <c r="G56" s="36">
        <v>1115.4666666666662</v>
      </c>
      <c r="H56" s="36">
        <v>1176.2666666666664</v>
      </c>
      <c r="I56" s="36">
        <v>1189.3333333333335</v>
      </c>
      <c r="J56" s="36">
        <v>1206.6666666666665</v>
      </c>
      <c r="K56" s="31">
        <v>1172</v>
      </c>
      <c r="L56" s="31">
        <v>1141.5999999999999</v>
      </c>
      <c r="M56" s="31">
        <v>12.84525</v>
      </c>
      <c r="N56" s="1"/>
      <c r="O56" s="1"/>
    </row>
    <row r="57" spans="1:15" ht="12.75" customHeight="1">
      <c r="A57" s="33">
        <v>47</v>
      </c>
      <c r="B57" s="53" t="s">
        <v>327</v>
      </c>
      <c r="C57" s="31">
        <v>535.5</v>
      </c>
      <c r="D57" s="36">
        <v>535.54999999999995</v>
      </c>
      <c r="E57" s="36">
        <v>526.49999999999989</v>
      </c>
      <c r="F57" s="36">
        <v>517.49999999999989</v>
      </c>
      <c r="G57" s="36">
        <v>508.44999999999982</v>
      </c>
      <c r="H57" s="36">
        <v>544.54999999999995</v>
      </c>
      <c r="I57" s="36">
        <v>553.60000000000014</v>
      </c>
      <c r="J57" s="36">
        <v>562.6</v>
      </c>
      <c r="K57" s="31">
        <v>544.6</v>
      </c>
      <c r="L57" s="31">
        <v>526.54999999999995</v>
      </c>
      <c r="M57" s="31">
        <v>3.44624</v>
      </c>
      <c r="N57" s="1"/>
      <c r="O57" s="1"/>
    </row>
    <row r="58" spans="1:15" ht="12.75" customHeight="1">
      <c r="A58" s="33">
        <v>48</v>
      </c>
      <c r="B58" s="53" t="s">
        <v>266</v>
      </c>
      <c r="C58" s="31">
        <v>4600.6000000000004</v>
      </c>
      <c r="D58" s="36">
        <v>4638.833333333333</v>
      </c>
      <c r="E58" s="36">
        <v>4537.7666666666664</v>
      </c>
      <c r="F58" s="36">
        <v>4474.9333333333334</v>
      </c>
      <c r="G58" s="36">
        <v>4373.8666666666668</v>
      </c>
      <c r="H58" s="36">
        <v>4701.6666666666661</v>
      </c>
      <c r="I58" s="36">
        <v>4802.7333333333336</v>
      </c>
      <c r="J58" s="36">
        <v>4865.5666666666657</v>
      </c>
      <c r="K58" s="31">
        <v>4739.8999999999996</v>
      </c>
      <c r="L58" s="31">
        <v>4576</v>
      </c>
      <c r="M58" s="31">
        <v>6.4304100000000002</v>
      </c>
      <c r="N58" s="1"/>
      <c r="O58" s="1"/>
    </row>
    <row r="59" spans="1:15" ht="12.75" customHeight="1">
      <c r="A59" s="33">
        <v>49</v>
      </c>
      <c r="B59" s="53" t="s">
        <v>64</v>
      </c>
      <c r="C59" s="31">
        <v>1143.6500000000001</v>
      </c>
      <c r="D59" s="36">
        <v>1145.1000000000001</v>
      </c>
      <c r="E59" s="36">
        <v>1134.2000000000003</v>
      </c>
      <c r="F59" s="36">
        <v>1124.7500000000002</v>
      </c>
      <c r="G59" s="36">
        <v>1113.8500000000004</v>
      </c>
      <c r="H59" s="36">
        <v>1154.5500000000002</v>
      </c>
      <c r="I59" s="36">
        <v>1165.4500000000003</v>
      </c>
      <c r="J59" s="36">
        <v>1174.9000000000001</v>
      </c>
      <c r="K59" s="31">
        <v>1156</v>
      </c>
      <c r="L59" s="31">
        <v>1135.6500000000001</v>
      </c>
      <c r="M59" s="31">
        <v>74.901039999999995</v>
      </c>
      <c r="N59" s="1"/>
      <c r="O59" s="1"/>
    </row>
    <row r="60" spans="1:15" ht="12.75" customHeight="1">
      <c r="A60" s="33">
        <v>50</v>
      </c>
      <c r="B60" s="53" t="s">
        <v>328</v>
      </c>
      <c r="C60" s="31">
        <v>3466.4</v>
      </c>
      <c r="D60" s="36">
        <v>3499.7999999999997</v>
      </c>
      <c r="E60" s="36">
        <v>3414.5999999999995</v>
      </c>
      <c r="F60" s="36">
        <v>3362.7999999999997</v>
      </c>
      <c r="G60" s="36">
        <v>3277.5999999999995</v>
      </c>
      <c r="H60" s="36">
        <v>3551.5999999999995</v>
      </c>
      <c r="I60" s="36">
        <v>3636.7999999999993</v>
      </c>
      <c r="J60" s="36">
        <v>3688.5999999999995</v>
      </c>
      <c r="K60" s="31">
        <v>3585</v>
      </c>
      <c r="L60" s="31">
        <v>3448</v>
      </c>
      <c r="M60" s="31">
        <v>1.67621</v>
      </c>
      <c r="N60" s="1"/>
      <c r="O60" s="1"/>
    </row>
    <row r="61" spans="1:15" ht="12.75" customHeight="1">
      <c r="A61" s="33">
        <v>51</v>
      </c>
      <c r="B61" s="53" t="s">
        <v>826</v>
      </c>
      <c r="C61" s="31">
        <v>337.55</v>
      </c>
      <c r="D61" s="36">
        <v>340.81666666666666</v>
      </c>
      <c r="E61" s="36">
        <v>331.73333333333335</v>
      </c>
      <c r="F61" s="36">
        <v>325.91666666666669</v>
      </c>
      <c r="G61" s="36">
        <v>316.83333333333337</v>
      </c>
      <c r="H61" s="36">
        <v>346.63333333333333</v>
      </c>
      <c r="I61" s="36">
        <v>355.7166666666667</v>
      </c>
      <c r="J61" s="36">
        <v>361.5333333333333</v>
      </c>
      <c r="K61" s="31">
        <v>349.9</v>
      </c>
      <c r="L61" s="31">
        <v>335</v>
      </c>
      <c r="M61" s="31">
        <v>40.362990000000003</v>
      </c>
      <c r="N61" s="1"/>
      <c r="O61" s="1"/>
    </row>
    <row r="62" spans="1:15" ht="12.75" customHeight="1">
      <c r="A62" s="33">
        <v>52</v>
      </c>
      <c r="B62" s="53" t="s">
        <v>329</v>
      </c>
      <c r="C62" s="31">
        <v>2845.2</v>
      </c>
      <c r="D62" s="36">
        <v>2831.7333333333336</v>
      </c>
      <c r="E62" s="36">
        <v>2788.4666666666672</v>
      </c>
      <c r="F62" s="36">
        <v>2731.7333333333336</v>
      </c>
      <c r="G62" s="36">
        <v>2688.4666666666672</v>
      </c>
      <c r="H62" s="36">
        <v>2888.4666666666672</v>
      </c>
      <c r="I62" s="36">
        <v>2931.7333333333336</v>
      </c>
      <c r="J62" s="36">
        <v>2988.4666666666672</v>
      </c>
      <c r="K62" s="31">
        <v>2875</v>
      </c>
      <c r="L62" s="31">
        <v>2775</v>
      </c>
      <c r="M62" s="31">
        <v>7.7276100000000003</v>
      </c>
      <c r="N62" s="1"/>
      <c r="O62" s="1"/>
    </row>
    <row r="63" spans="1:15" ht="12.75" customHeight="1">
      <c r="A63" s="33">
        <v>53</v>
      </c>
      <c r="B63" s="53" t="s">
        <v>65</v>
      </c>
      <c r="C63" s="31">
        <v>9052.5499999999993</v>
      </c>
      <c r="D63" s="36">
        <v>9016.2833333333328</v>
      </c>
      <c r="E63" s="36">
        <v>8846.8166666666657</v>
      </c>
      <c r="F63" s="36">
        <v>8641.0833333333321</v>
      </c>
      <c r="G63" s="36">
        <v>8471.616666666665</v>
      </c>
      <c r="H63" s="36">
        <v>9222.0166666666664</v>
      </c>
      <c r="I63" s="36">
        <v>9391.4833333333336</v>
      </c>
      <c r="J63" s="36">
        <v>9597.2166666666672</v>
      </c>
      <c r="K63" s="31">
        <v>9185.75</v>
      </c>
      <c r="L63" s="31">
        <v>8810.5499999999993</v>
      </c>
      <c r="M63" s="31">
        <v>4.5843100000000003</v>
      </c>
      <c r="N63" s="1"/>
      <c r="O63" s="1"/>
    </row>
    <row r="64" spans="1:15" ht="12.75" customHeight="1">
      <c r="A64" s="33">
        <v>54</v>
      </c>
      <c r="B64" s="53" t="s">
        <v>68</v>
      </c>
      <c r="C64" s="31">
        <v>6859.85</v>
      </c>
      <c r="D64" s="36">
        <v>6908.2666666666664</v>
      </c>
      <c r="E64" s="36">
        <v>6796.583333333333</v>
      </c>
      <c r="F64" s="36">
        <v>6733.3166666666666</v>
      </c>
      <c r="G64" s="36">
        <v>6621.6333333333332</v>
      </c>
      <c r="H64" s="36">
        <v>6971.5333333333328</v>
      </c>
      <c r="I64" s="36">
        <v>7083.2166666666672</v>
      </c>
      <c r="J64" s="36">
        <v>7146.4833333333327</v>
      </c>
      <c r="K64" s="31">
        <v>7019.95</v>
      </c>
      <c r="L64" s="31">
        <v>6845</v>
      </c>
      <c r="M64" s="31">
        <v>12.29988</v>
      </c>
      <c r="N64" s="1"/>
      <c r="O64" s="1"/>
    </row>
    <row r="65" spans="1:15" ht="12.75" customHeight="1">
      <c r="A65" s="33">
        <v>55</v>
      </c>
      <c r="B65" s="53" t="s">
        <v>67</v>
      </c>
      <c r="C65" s="31">
        <v>1611.35</v>
      </c>
      <c r="D65" s="36">
        <v>1618.7666666666667</v>
      </c>
      <c r="E65" s="36">
        <v>1599.6333333333332</v>
      </c>
      <c r="F65" s="36">
        <v>1587.9166666666665</v>
      </c>
      <c r="G65" s="36">
        <v>1568.7833333333331</v>
      </c>
      <c r="H65" s="36">
        <v>1630.4833333333333</v>
      </c>
      <c r="I65" s="36">
        <v>1649.616666666667</v>
      </c>
      <c r="J65" s="36">
        <v>1661.3333333333335</v>
      </c>
      <c r="K65" s="31">
        <v>1637.9</v>
      </c>
      <c r="L65" s="31">
        <v>1607.05</v>
      </c>
      <c r="M65" s="31">
        <v>7.2535999999999996</v>
      </c>
      <c r="N65" s="1"/>
      <c r="O65" s="1"/>
    </row>
    <row r="66" spans="1:15" ht="12.75" customHeight="1">
      <c r="A66" s="33">
        <v>56</v>
      </c>
      <c r="B66" s="53" t="s">
        <v>267</v>
      </c>
      <c r="C66" s="31">
        <v>8186.2</v>
      </c>
      <c r="D66" s="36">
        <v>8216.65</v>
      </c>
      <c r="E66" s="36">
        <v>8113.2999999999993</v>
      </c>
      <c r="F66" s="36">
        <v>8040.4</v>
      </c>
      <c r="G66" s="36">
        <v>7937.0499999999993</v>
      </c>
      <c r="H66" s="36">
        <v>8289.5499999999993</v>
      </c>
      <c r="I66" s="36">
        <v>8392.9000000000015</v>
      </c>
      <c r="J66" s="36">
        <v>8465.7999999999993</v>
      </c>
      <c r="K66" s="31">
        <v>8320</v>
      </c>
      <c r="L66" s="31">
        <v>8143.75</v>
      </c>
      <c r="M66" s="31">
        <v>0.54469000000000001</v>
      </c>
      <c r="N66" s="1"/>
      <c r="O66" s="1"/>
    </row>
    <row r="67" spans="1:15" ht="12.75" customHeight="1">
      <c r="A67" s="33">
        <v>57</v>
      </c>
      <c r="B67" s="53" t="s">
        <v>330</v>
      </c>
      <c r="C67" s="31">
        <v>2127.0500000000002</v>
      </c>
      <c r="D67" s="36">
        <v>2139.35</v>
      </c>
      <c r="E67" s="36">
        <v>2098.6999999999998</v>
      </c>
      <c r="F67" s="36">
        <v>2070.35</v>
      </c>
      <c r="G67" s="36">
        <v>2029.6999999999998</v>
      </c>
      <c r="H67" s="36">
        <v>2167.6999999999998</v>
      </c>
      <c r="I67" s="36">
        <v>2208.3500000000004</v>
      </c>
      <c r="J67" s="36">
        <v>2236.6999999999998</v>
      </c>
      <c r="K67" s="31">
        <v>2180</v>
      </c>
      <c r="L67" s="31">
        <v>2111</v>
      </c>
      <c r="M67" s="31">
        <v>0.47628999999999999</v>
      </c>
      <c r="N67" s="1"/>
      <c r="O67" s="1"/>
    </row>
    <row r="68" spans="1:15" ht="12.75" customHeight="1">
      <c r="A68" s="33">
        <v>58</v>
      </c>
      <c r="B68" s="53" t="s">
        <v>69</v>
      </c>
      <c r="C68" s="31">
        <v>2465.6999999999998</v>
      </c>
      <c r="D68" s="36">
        <v>2455.7666666666669</v>
      </c>
      <c r="E68" s="36">
        <v>2437.1333333333337</v>
      </c>
      <c r="F68" s="36">
        <v>2408.5666666666666</v>
      </c>
      <c r="G68" s="36">
        <v>2389.9333333333334</v>
      </c>
      <c r="H68" s="36">
        <v>2484.3333333333339</v>
      </c>
      <c r="I68" s="36">
        <v>2502.9666666666672</v>
      </c>
      <c r="J68" s="36">
        <v>2531.5333333333342</v>
      </c>
      <c r="K68" s="31">
        <v>2474.4</v>
      </c>
      <c r="L68" s="31">
        <v>2427.1999999999998</v>
      </c>
      <c r="M68" s="31">
        <v>2.6910599999999998</v>
      </c>
      <c r="N68" s="1"/>
      <c r="O68" s="1"/>
    </row>
    <row r="69" spans="1:15" ht="12.75" customHeight="1">
      <c r="A69" s="33">
        <v>59</v>
      </c>
      <c r="B69" s="53" t="s">
        <v>70</v>
      </c>
      <c r="C69" s="31">
        <v>385.65</v>
      </c>
      <c r="D69" s="36">
        <v>387.41666666666669</v>
      </c>
      <c r="E69" s="36">
        <v>380.93333333333339</v>
      </c>
      <c r="F69" s="36">
        <v>376.2166666666667</v>
      </c>
      <c r="G69" s="36">
        <v>369.73333333333341</v>
      </c>
      <c r="H69" s="36">
        <v>392.13333333333338</v>
      </c>
      <c r="I69" s="36">
        <v>398.61666666666662</v>
      </c>
      <c r="J69" s="36">
        <v>403.33333333333337</v>
      </c>
      <c r="K69" s="31">
        <v>393.9</v>
      </c>
      <c r="L69" s="31">
        <v>382.7</v>
      </c>
      <c r="M69" s="31">
        <v>8.2627100000000002</v>
      </c>
      <c r="N69" s="1"/>
      <c r="O69" s="1"/>
    </row>
    <row r="70" spans="1:15" ht="12.75" customHeight="1">
      <c r="A70" s="33">
        <v>60</v>
      </c>
      <c r="B70" s="53" t="s">
        <v>71</v>
      </c>
      <c r="C70" s="31">
        <v>186.85</v>
      </c>
      <c r="D70" s="36">
        <v>186.88333333333335</v>
      </c>
      <c r="E70" s="36">
        <v>184.26666666666671</v>
      </c>
      <c r="F70" s="36">
        <v>181.68333333333337</v>
      </c>
      <c r="G70" s="36">
        <v>179.06666666666672</v>
      </c>
      <c r="H70" s="36">
        <v>189.4666666666667</v>
      </c>
      <c r="I70" s="36">
        <v>192.08333333333331</v>
      </c>
      <c r="J70" s="36">
        <v>194.66666666666669</v>
      </c>
      <c r="K70" s="31">
        <v>189.5</v>
      </c>
      <c r="L70" s="31">
        <v>184.3</v>
      </c>
      <c r="M70" s="31">
        <v>100.2192</v>
      </c>
      <c r="N70" s="1"/>
      <c r="O70" s="1"/>
    </row>
    <row r="71" spans="1:15" ht="12.75" customHeight="1">
      <c r="A71" s="33">
        <v>61</v>
      </c>
      <c r="B71" s="53" t="s">
        <v>72</v>
      </c>
      <c r="C71" s="31">
        <v>265.7</v>
      </c>
      <c r="D71" s="36">
        <v>267.13333333333338</v>
      </c>
      <c r="E71" s="36">
        <v>258.26666666666677</v>
      </c>
      <c r="F71" s="36">
        <v>250.83333333333337</v>
      </c>
      <c r="G71" s="36">
        <v>241.96666666666675</v>
      </c>
      <c r="H71" s="36">
        <v>274.56666666666678</v>
      </c>
      <c r="I71" s="36">
        <v>283.43333333333345</v>
      </c>
      <c r="J71" s="36">
        <v>290.86666666666679</v>
      </c>
      <c r="K71" s="31">
        <v>276</v>
      </c>
      <c r="L71" s="31">
        <v>259.7</v>
      </c>
      <c r="M71" s="31">
        <v>342.53147999999999</v>
      </c>
      <c r="N71" s="1"/>
      <c r="O71" s="1"/>
    </row>
    <row r="72" spans="1:15" ht="12.75" customHeight="1">
      <c r="A72" s="33">
        <v>62</v>
      </c>
      <c r="B72" s="53" t="s">
        <v>268</v>
      </c>
      <c r="C72" s="31">
        <v>146.1</v>
      </c>
      <c r="D72" s="36">
        <v>145.81666666666666</v>
      </c>
      <c r="E72" s="36">
        <v>140.98333333333332</v>
      </c>
      <c r="F72" s="36">
        <v>135.86666666666665</v>
      </c>
      <c r="G72" s="36">
        <v>131.0333333333333</v>
      </c>
      <c r="H72" s="36">
        <v>150.93333333333334</v>
      </c>
      <c r="I72" s="36">
        <v>155.76666666666671</v>
      </c>
      <c r="J72" s="36">
        <v>160.88333333333335</v>
      </c>
      <c r="K72" s="31">
        <v>150.65</v>
      </c>
      <c r="L72" s="31">
        <v>140.69999999999999</v>
      </c>
      <c r="M72" s="31">
        <v>190.28324000000001</v>
      </c>
      <c r="N72" s="1"/>
      <c r="O72" s="1"/>
    </row>
    <row r="73" spans="1:15" ht="12.75" customHeight="1">
      <c r="A73" s="33">
        <v>63</v>
      </c>
      <c r="B73" s="53" t="s">
        <v>331</v>
      </c>
      <c r="C73" s="31">
        <v>66.8</v>
      </c>
      <c r="D73" s="36">
        <v>67.216666666666654</v>
      </c>
      <c r="E73" s="36">
        <v>65.383333333333312</v>
      </c>
      <c r="F73" s="36">
        <v>63.966666666666654</v>
      </c>
      <c r="G73" s="36">
        <v>62.133333333333312</v>
      </c>
      <c r="H73" s="36">
        <v>68.633333333333312</v>
      </c>
      <c r="I73" s="36">
        <v>70.466666666666654</v>
      </c>
      <c r="J73" s="36">
        <v>71.883333333333312</v>
      </c>
      <c r="K73" s="31">
        <v>69.05</v>
      </c>
      <c r="L73" s="31">
        <v>65.8</v>
      </c>
      <c r="M73" s="31">
        <v>288.03348</v>
      </c>
      <c r="N73" s="1"/>
      <c r="O73" s="1"/>
    </row>
    <row r="74" spans="1:15" ht="12.75" customHeight="1">
      <c r="A74" s="33">
        <v>64</v>
      </c>
      <c r="B74" s="53" t="s">
        <v>73</v>
      </c>
      <c r="C74" s="31">
        <v>1331.3</v>
      </c>
      <c r="D74" s="36">
        <v>1333.1000000000001</v>
      </c>
      <c r="E74" s="36">
        <v>1321.2000000000003</v>
      </c>
      <c r="F74" s="36">
        <v>1311.1000000000001</v>
      </c>
      <c r="G74" s="36">
        <v>1299.2000000000003</v>
      </c>
      <c r="H74" s="36">
        <v>1343.2000000000003</v>
      </c>
      <c r="I74" s="36">
        <v>1355.1000000000004</v>
      </c>
      <c r="J74" s="36">
        <v>1365.2000000000003</v>
      </c>
      <c r="K74" s="31">
        <v>1345</v>
      </c>
      <c r="L74" s="31">
        <v>1323</v>
      </c>
      <c r="M74" s="31">
        <v>2.5667399999999998</v>
      </c>
      <c r="N74" s="1"/>
      <c r="O74" s="1"/>
    </row>
    <row r="75" spans="1:15" ht="12.75" customHeight="1">
      <c r="A75" s="33">
        <v>65</v>
      </c>
      <c r="B75" s="53" t="s">
        <v>332</v>
      </c>
      <c r="C75" s="31">
        <v>5432.6</v>
      </c>
      <c r="D75" s="36">
        <v>5443.2333333333327</v>
      </c>
      <c r="E75" s="36">
        <v>5367.7666666666655</v>
      </c>
      <c r="F75" s="36">
        <v>5302.9333333333325</v>
      </c>
      <c r="G75" s="36">
        <v>5227.4666666666653</v>
      </c>
      <c r="H75" s="36">
        <v>5508.0666666666657</v>
      </c>
      <c r="I75" s="36">
        <v>5583.5333333333328</v>
      </c>
      <c r="J75" s="36">
        <v>5648.3666666666659</v>
      </c>
      <c r="K75" s="31">
        <v>5518.7</v>
      </c>
      <c r="L75" s="31">
        <v>5378.4</v>
      </c>
      <c r="M75" s="31">
        <v>0.1135</v>
      </c>
      <c r="N75" s="1"/>
      <c r="O75" s="1"/>
    </row>
    <row r="76" spans="1:15" ht="12.75" customHeight="1">
      <c r="A76" s="33">
        <v>66</v>
      </c>
      <c r="B76" s="53" t="s">
        <v>75</v>
      </c>
      <c r="C76" s="31">
        <v>511.35</v>
      </c>
      <c r="D76" s="36">
        <v>516.21666666666658</v>
      </c>
      <c r="E76" s="36">
        <v>504.68333333333317</v>
      </c>
      <c r="F76" s="36">
        <v>498.01666666666659</v>
      </c>
      <c r="G76" s="36">
        <v>486.48333333333318</v>
      </c>
      <c r="H76" s="36">
        <v>522.88333333333321</v>
      </c>
      <c r="I76" s="36">
        <v>534.41666666666674</v>
      </c>
      <c r="J76" s="36">
        <v>541.08333333333314</v>
      </c>
      <c r="K76" s="31">
        <v>527.75</v>
      </c>
      <c r="L76" s="31">
        <v>509.55</v>
      </c>
      <c r="M76" s="31">
        <v>10.47073</v>
      </c>
      <c r="N76" s="1"/>
      <c r="O76" s="1"/>
    </row>
    <row r="77" spans="1:15" ht="12.75" customHeight="1">
      <c r="A77" s="33">
        <v>67</v>
      </c>
      <c r="B77" s="53" t="s">
        <v>333</v>
      </c>
      <c r="C77" s="31">
        <v>1905.6</v>
      </c>
      <c r="D77" s="36">
        <v>1919.7166666666665</v>
      </c>
      <c r="E77" s="36">
        <v>1867.4333333333329</v>
      </c>
      <c r="F77" s="36">
        <v>1829.2666666666664</v>
      </c>
      <c r="G77" s="36">
        <v>1776.9833333333329</v>
      </c>
      <c r="H77" s="36">
        <v>1957.883333333333</v>
      </c>
      <c r="I77" s="36">
        <v>2010.1666666666663</v>
      </c>
      <c r="J77" s="36">
        <v>2048.333333333333</v>
      </c>
      <c r="K77" s="31">
        <v>1972</v>
      </c>
      <c r="L77" s="31">
        <v>1881.55</v>
      </c>
      <c r="M77" s="31">
        <v>6.8183199999999999</v>
      </c>
      <c r="N77" s="1"/>
      <c r="O77" s="1"/>
    </row>
    <row r="78" spans="1:15" ht="12.75" customHeight="1">
      <c r="A78" s="33">
        <v>68</v>
      </c>
      <c r="B78" s="53" t="s">
        <v>74</v>
      </c>
      <c r="C78" s="31">
        <v>231.85</v>
      </c>
      <c r="D78" s="36">
        <v>232.56666666666669</v>
      </c>
      <c r="E78" s="36">
        <v>229.28333333333339</v>
      </c>
      <c r="F78" s="36">
        <v>226.7166666666667</v>
      </c>
      <c r="G78" s="36">
        <v>223.43333333333339</v>
      </c>
      <c r="H78" s="36">
        <v>235.13333333333338</v>
      </c>
      <c r="I78" s="36">
        <v>238.41666666666669</v>
      </c>
      <c r="J78" s="36">
        <v>240.98333333333338</v>
      </c>
      <c r="K78" s="31">
        <v>235.85</v>
      </c>
      <c r="L78" s="31">
        <v>230</v>
      </c>
      <c r="M78" s="31">
        <v>324.22021000000001</v>
      </c>
      <c r="N78" s="1"/>
      <c r="O78" s="1"/>
    </row>
    <row r="79" spans="1:15" ht="12.75" customHeight="1">
      <c r="A79" s="33">
        <v>69</v>
      </c>
      <c r="B79" s="53" t="s">
        <v>76</v>
      </c>
      <c r="C79" s="31">
        <v>1248.4000000000001</v>
      </c>
      <c r="D79" s="36">
        <v>1249.7166666666667</v>
      </c>
      <c r="E79" s="36">
        <v>1237.5333333333333</v>
      </c>
      <c r="F79" s="36">
        <v>1226.6666666666665</v>
      </c>
      <c r="G79" s="36">
        <v>1214.4833333333331</v>
      </c>
      <c r="H79" s="36">
        <v>1260.5833333333335</v>
      </c>
      <c r="I79" s="36">
        <v>1272.7666666666669</v>
      </c>
      <c r="J79" s="36">
        <v>1283.6333333333337</v>
      </c>
      <c r="K79" s="31">
        <v>1261.9000000000001</v>
      </c>
      <c r="L79" s="31">
        <v>1238.8499999999999</v>
      </c>
      <c r="M79" s="31">
        <v>11.367330000000001</v>
      </c>
      <c r="N79" s="1"/>
      <c r="O79" s="1"/>
    </row>
    <row r="80" spans="1:15" ht="12.75" customHeight="1">
      <c r="A80" s="33">
        <v>70</v>
      </c>
      <c r="B80" s="53" t="s">
        <v>79</v>
      </c>
      <c r="C80" s="31">
        <v>288.95</v>
      </c>
      <c r="D80" s="36">
        <v>292.86666666666662</v>
      </c>
      <c r="E80" s="36">
        <v>277.13333333333321</v>
      </c>
      <c r="F80" s="36">
        <v>265.31666666666661</v>
      </c>
      <c r="G80" s="36">
        <v>249.5833333333332</v>
      </c>
      <c r="H80" s="36">
        <v>304.68333333333322</v>
      </c>
      <c r="I80" s="36">
        <v>320.41666666666669</v>
      </c>
      <c r="J80" s="36">
        <v>332.23333333333323</v>
      </c>
      <c r="K80" s="31">
        <v>308.60000000000002</v>
      </c>
      <c r="L80" s="31">
        <v>281.05</v>
      </c>
      <c r="M80" s="31">
        <v>675.53635999999995</v>
      </c>
      <c r="N80" s="1"/>
      <c r="O80" s="1"/>
    </row>
    <row r="81" spans="1:15" ht="12.75" customHeight="1">
      <c r="A81" s="33">
        <v>71</v>
      </c>
      <c r="B81" s="53" t="s">
        <v>83</v>
      </c>
      <c r="C81" s="31">
        <v>610.25</v>
      </c>
      <c r="D81" s="36">
        <v>617.19999999999993</v>
      </c>
      <c r="E81" s="36">
        <v>599.19999999999982</v>
      </c>
      <c r="F81" s="36">
        <v>588.14999999999986</v>
      </c>
      <c r="G81" s="36">
        <v>570.14999999999975</v>
      </c>
      <c r="H81" s="36">
        <v>628.24999999999989</v>
      </c>
      <c r="I81" s="36">
        <v>646.25000000000011</v>
      </c>
      <c r="J81" s="36">
        <v>657.3</v>
      </c>
      <c r="K81" s="31">
        <v>635.20000000000005</v>
      </c>
      <c r="L81" s="31">
        <v>606.15</v>
      </c>
      <c r="M81" s="31">
        <v>47.36018</v>
      </c>
      <c r="N81" s="1"/>
      <c r="O81" s="1"/>
    </row>
    <row r="82" spans="1:15" ht="12.75" customHeight="1">
      <c r="A82" s="33">
        <v>72</v>
      </c>
      <c r="B82" s="53" t="s">
        <v>78</v>
      </c>
      <c r="C82" s="31">
        <v>1283.4000000000001</v>
      </c>
      <c r="D82" s="36">
        <v>1285.0166666666667</v>
      </c>
      <c r="E82" s="36">
        <v>1271.5833333333333</v>
      </c>
      <c r="F82" s="36">
        <v>1259.7666666666667</v>
      </c>
      <c r="G82" s="36">
        <v>1246.3333333333333</v>
      </c>
      <c r="H82" s="36">
        <v>1296.8333333333333</v>
      </c>
      <c r="I82" s="36">
        <v>1310.2666666666667</v>
      </c>
      <c r="J82" s="36">
        <v>1322.0833333333333</v>
      </c>
      <c r="K82" s="31">
        <v>1298.45</v>
      </c>
      <c r="L82" s="31">
        <v>1273.2</v>
      </c>
      <c r="M82" s="31">
        <v>55.554670000000002</v>
      </c>
      <c r="N82" s="1"/>
      <c r="O82" s="1"/>
    </row>
    <row r="83" spans="1:15" ht="12.75" customHeight="1">
      <c r="A83" s="33">
        <v>73</v>
      </c>
      <c r="B83" s="53" t="s">
        <v>825</v>
      </c>
      <c r="C83" s="31">
        <v>525.79999999999995</v>
      </c>
      <c r="D83" s="36">
        <v>527.43333333333328</v>
      </c>
      <c r="E83" s="36">
        <v>520.36666666666656</v>
      </c>
      <c r="F83" s="36">
        <v>514.93333333333328</v>
      </c>
      <c r="G83" s="36">
        <v>507.86666666666656</v>
      </c>
      <c r="H83" s="36">
        <v>532.86666666666656</v>
      </c>
      <c r="I83" s="36">
        <v>539.93333333333339</v>
      </c>
      <c r="J83" s="36">
        <v>545.36666666666656</v>
      </c>
      <c r="K83" s="31">
        <v>534.5</v>
      </c>
      <c r="L83" s="31">
        <v>522</v>
      </c>
      <c r="M83" s="31">
        <v>0.47499000000000002</v>
      </c>
      <c r="N83" s="1"/>
      <c r="O83" s="1"/>
    </row>
    <row r="84" spans="1:15" ht="12.75" customHeight="1">
      <c r="A84" s="33">
        <v>74</v>
      </c>
      <c r="B84" s="53" t="s">
        <v>80</v>
      </c>
      <c r="C84" s="31">
        <v>300.60000000000002</v>
      </c>
      <c r="D84" s="36">
        <v>302.93333333333334</v>
      </c>
      <c r="E84" s="36">
        <v>296.86666666666667</v>
      </c>
      <c r="F84" s="36">
        <v>293.13333333333333</v>
      </c>
      <c r="G84" s="36">
        <v>287.06666666666666</v>
      </c>
      <c r="H84" s="36">
        <v>306.66666666666669</v>
      </c>
      <c r="I84" s="36">
        <v>312.73333333333341</v>
      </c>
      <c r="J84" s="36">
        <v>316.4666666666667</v>
      </c>
      <c r="K84" s="31">
        <v>309</v>
      </c>
      <c r="L84" s="31">
        <v>299.2</v>
      </c>
      <c r="M84" s="31">
        <v>59.494889999999998</v>
      </c>
      <c r="N84" s="1"/>
      <c r="O84" s="1"/>
    </row>
    <row r="85" spans="1:15" ht="12.75" customHeight="1">
      <c r="A85" s="33">
        <v>75</v>
      </c>
      <c r="B85" s="53" t="s">
        <v>334</v>
      </c>
      <c r="C85" s="31">
        <v>1544.4</v>
      </c>
      <c r="D85" s="36">
        <v>1585.5166666666667</v>
      </c>
      <c r="E85" s="36">
        <v>1489.0333333333333</v>
      </c>
      <c r="F85" s="36">
        <v>1433.6666666666667</v>
      </c>
      <c r="G85" s="36">
        <v>1337.1833333333334</v>
      </c>
      <c r="H85" s="36">
        <v>1640.8833333333332</v>
      </c>
      <c r="I85" s="36">
        <v>1737.3666666666663</v>
      </c>
      <c r="J85" s="36">
        <v>1792.7333333333331</v>
      </c>
      <c r="K85" s="31">
        <v>1682</v>
      </c>
      <c r="L85" s="31">
        <v>1530.15</v>
      </c>
      <c r="M85" s="31">
        <v>13.31301</v>
      </c>
      <c r="N85" s="1"/>
      <c r="O85" s="1"/>
    </row>
    <row r="86" spans="1:15" ht="12.75" customHeight="1">
      <c r="A86" s="33">
        <v>76</v>
      </c>
      <c r="B86" s="53" t="s">
        <v>86</v>
      </c>
      <c r="C86" s="31">
        <v>618.79999999999995</v>
      </c>
      <c r="D86" s="36">
        <v>625.25</v>
      </c>
      <c r="E86" s="36">
        <v>609.54999999999995</v>
      </c>
      <c r="F86" s="36">
        <v>600.29999999999995</v>
      </c>
      <c r="G86" s="36">
        <v>584.59999999999991</v>
      </c>
      <c r="H86" s="36">
        <v>634.5</v>
      </c>
      <c r="I86" s="36">
        <v>650.20000000000005</v>
      </c>
      <c r="J86" s="36">
        <v>659.45</v>
      </c>
      <c r="K86" s="31">
        <v>640.95000000000005</v>
      </c>
      <c r="L86" s="31">
        <v>616</v>
      </c>
      <c r="M86" s="31">
        <v>25.774809999999999</v>
      </c>
      <c r="N86" s="1"/>
      <c r="O86" s="1"/>
    </row>
    <row r="87" spans="1:15" ht="12.75" customHeight="1">
      <c r="A87" s="33">
        <v>77</v>
      </c>
      <c r="B87" s="53" t="s">
        <v>335</v>
      </c>
      <c r="C87" s="31">
        <v>7297.9</v>
      </c>
      <c r="D87" s="36">
        <v>7129.833333333333</v>
      </c>
      <c r="E87" s="36">
        <v>6904.6166666666659</v>
      </c>
      <c r="F87" s="36">
        <v>6511.333333333333</v>
      </c>
      <c r="G87" s="36">
        <v>6286.1166666666659</v>
      </c>
      <c r="H87" s="36">
        <v>7523.1166666666659</v>
      </c>
      <c r="I87" s="36">
        <v>7748.333333333333</v>
      </c>
      <c r="J87" s="36">
        <v>8141.6166666666659</v>
      </c>
      <c r="K87" s="31">
        <v>7355.05</v>
      </c>
      <c r="L87" s="31">
        <v>6736.55</v>
      </c>
      <c r="M87" s="31">
        <v>3.9828600000000001</v>
      </c>
      <c r="N87" s="1"/>
      <c r="O87" s="1"/>
    </row>
    <row r="88" spans="1:15" ht="12.75" customHeight="1">
      <c r="A88" s="33">
        <v>78</v>
      </c>
      <c r="B88" s="53" t="s">
        <v>336</v>
      </c>
      <c r="C88" s="31">
        <v>1446.85</v>
      </c>
      <c r="D88" s="36">
        <v>1447.5166666666667</v>
      </c>
      <c r="E88" s="36">
        <v>1429.2833333333333</v>
      </c>
      <c r="F88" s="36">
        <v>1411.7166666666667</v>
      </c>
      <c r="G88" s="36">
        <v>1393.4833333333333</v>
      </c>
      <c r="H88" s="36">
        <v>1465.0833333333333</v>
      </c>
      <c r="I88" s="36">
        <v>1483.3166666666664</v>
      </c>
      <c r="J88" s="36">
        <v>1500.8833333333332</v>
      </c>
      <c r="K88" s="31">
        <v>1465.75</v>
      </c>
      <c r="L88" s="31">
        <v>1429.95</v>
      </c>
      <c r="M88" s="31">
        <v>2.8293699999999999</v>
      </c>
      <c r="N88" s="1"/>
      <c r="O88" s="1"/>
    </row>
    <row r="89" spans="1:15" ht="12.75" customHeight="1">
      <c r="A89" s="33">
        <v>79</v>
      </c>
      <c r="B89" s="53" t="s">
        <v>337</v>
      </c>
      <c r="C89" s="31">
        <v>1560.5</v>
      </c>
      <c r="D89" s="36">
        <v>1554.8166666666666</v>
      </c>
      <c r="E89" s="36">
        <v>1509.6833333333332</v>
      </c>
      <c r="F89" s="36">
        <v>1458.8666666666666</v>
      </c>
      <c r="G89" s="36">
        <v>1413.7333333333331</v>
      </c>
      <c r="H89" s="36">
        <v>1605.6333333333332</v>
      </c>
      <c r="I89" s="36">
        <v>1650.7666666666664</v>
      </c>
      <c r="J89" s="36">
        <v>1701.5833333333333</v>
      </c>
      <c r="K89" s="31">
        <v>1599.95</v>
      </c>
      <c r="L89" s="31">
        <v>1504</v>
      </c>
      <c r="M89" s="31">
        <v>1.92065</v>
      </c>
      <c r="N89" s="1"/>
      <c r="O89" s="1"/>
    </row>
    <row r="90" spans="1:15" ht="12.75" customHeight="1">
      <c r="A90" s="33">
        <v>80</v>
      </c>
      <c r="B90" s="53" t="s">
        <v>338</v>
      </c>
      <c r="C90" s="31">
        <v>506.75</v>
      </c>
      <c r="D90" s="36">
        <v>509.18333333333334</v>
      </c>
      <c r="E90" s="36">
        <v>501.36666666666667</v>
      </c>
      <c r="F90" s="36">
        <v>495.98333333333335</v>
      </c>
      <c r="G90" s="36">
        <v>488.16666666666669</v>
      </c>
      <c r="H90" s="36">
        <v>514.56666666666661</v>
      </c>
      <c r="I90" s="36">
        <v>522.38333333333344</v>
      </c>
      <c r="J90" s="36">
        <v>527.76666666666665</v>
      </c>
      <c r="K90" s="31">
        <v>517</v>
      </c>
      <c r="L90" s="31">
        <v>503.8</v>
      </c>
      <c r="M90" s="31">
        <v>2.86517</v>
      </c>
      <c r="N90" s="1"/>
      <c r="O90" s="1"/>
    </row>
    <row r="91" spans="1:15" ht="12.75" customHeight="1">
      <c r="A91" s="33">
        <v>81</v>
      </c>
      <c r="B91" s="53" t="s">
        <v>81</v>
      </c>
      <c r="C91" s="31">
        <v>30034.55</v>
      </c>
      <c r="D91" s="36">
        <v>29946.616666666669</v>
      </c>
      <c r="E91" s="36">
        <v>29582.583333333336</v>
      </c>
      <c r="F91" s="36">
        <v>29130.616666666669</v>
      </c>
      <c r="G91" s="36">
        <v>28766.583333333336</v>
      </c>
      <c r="H91" s="36">
        <v>30398.583333333336</v>
      </c>
      <c r="I91" s="36">
        <v>30762.616666666669</v>
      </c>
      <c r="J91" s="36">
        <v>31214.583333333336</v>
      </c>
      <c r="K91" s="31">
        <v>30310.65</v>
      </c>
      <c r="L91" s="31">
        <v>29494.65</v>
      </c>
      <c r="M91" s="31">
        <v>0.36055999999999999</v>
      </c>
      <c r="N91" s="1"/>
      <c r="O91" s="1"/>
    </row>
    <row r="92" spans="1:15" ht="12.75" customHeight="1">
      <c r="A92" s="33">
        <v>82</v>
      </c>
      <c r="B92" s="53" t="s">
        <v>339</v>
      </c>
      <c r="C92" s="31">
        <v>1110.05</v>
      </c>
      <c r="D92" s="36">
        <v>1082.3833333333334</v>
      </c>
      <c r="E92" s="36">
        <v>1038.7666666666669</v>
      </c>
      <c r="F92" s="36">
        <v>967.48333333333346</v>
      </c>
      <c r="G92" s="36">
        <v>923.8666666666669</v>
      </c>
      <c r="H92" s="36">
        <v>1153.666666666667</v>
      </c>
      <c r="I92" s="36">
        <v>1197.2833333333333</v>
      </c>
      <c r="J92" s="36">
        <v>1268.5666666666668</v>
      </c>
      <c r="K92" s="31">
        <v>1126</v>
      </c>
      <c r="L92" s="31">
        <v>1011.1</v>
      </c>
      <c r="M92" s="31">
        <v>21.078060000000001</v>
      </c>
      <c r="N92" s="1"/>
      <c r="O92" s="1"/>
    </row>
    <row r="93" spans="1:15" ht="12.75" customHeight="1">
      <c r="A93" s="33">
        <v>83</v>
      </c>
      <c r="B93" s="53" t="s">
        <v>340</v>
      </c>
      <c r="C93" s="31" t="e">
        <v>#N/A</v>
      </c>
      <c r="D93" s="36" t="e">
        <v>#N/A</v>
      </c>
      <c r="E93" s="36" t="e">
        <v>#N/A</v>
      </c>
      <c r="F93" s="36" t="e">
        <v>#N/A</v>
      </c>
      <c r="G93" s="36" t="e">
        <v>#N/A</v>
      </c>
      <c r="H93" s="36" t="e">
        <v>#N/A</v>
      </c>
      <c r="I93" s="36" t="e">
        <v>#N/A</v>
      </c>
      <c r="J93" s="36" t="e">
        <v>#N/A</v>
      </c>
      <c r="K93" s="31" t="e">
        <v>#N/A</v>
      </c>
      <c r="L93" s="31" t="e">
        <v>#N/A</v>
      </c>
      <c r="M93" s="31" t="e">
        <v>#N/A</v>
      </c>
      <c r="N93" s="1"/>
      <c r="O93" s="1"/>
    </row>
    <row r="94" spans="1:15" ht="12.75" customHeight="1">
      <c r="A94" s="33">
        <v>84</v>
      </c>
      <c r="B94" s="53" t="s">
        <v>84</v>
      </c>
      <c r="C94" s="31">
        <v>5061.6000000000004</v>
      </c>
      <c r="D94" s="36">
        <v>5023.083333333333</v>
      </c>
      <c r="E94" s="36">
        <v>4840.7166666666662</v>
      </c>
      <c r="F94" s="36">
        <v>4619.833333333333</v>
      </c>
      <c r="G94" s="36">
        <v>4437.4666666666662</v>
      </c>
      <c r="H94" s="36">
        <v>5243.9666666666662</v>
      </c>
      <c r="I94" s="36">
        <v>5426.333333333333</v>
      </c>
      <c r="J94" s="36">
        <v>5647.2166666666662</v>
      </c>
      <c r="K94" s="31">
        <v>5205.45</v>
      </c>
      <c r="L94" s="31">
        <v>4802.2</v>
      </c>
      <c r="M94" s="31">
        <v>28.377569999999999</v>
      </c>
      <c r="N94" s="1"/>
      <c r="O94" s="1"/>
    </row>
    <row r="95" spans="1:15" ht="12.75" customHeight="1">
      <c r="A95" s="33">
        <v>85</v>
      </c>
      <c r="B95" s="53" t="s">
        <v>341</v>
      </c>
      <c r="C95" s="31">
        <v>1934.6</v>
      </c>
      <c r="D95" s="36">
        <v>1948.8666666666668</v>
      </c>
      <c r="E95" s="36">
        <v>1907.7333333333336</v>
      </c>
      <c r="F95" s="36">
        <v>1880.8666666666668</v>
      </c>
      <c r="G95" s="36">
        <v>1839.7333333333336</v>
      </c>
      <c r="H95" s="36">
        <v>1975.7333333333336</v>
      </c>
      <c r="I95" s="36">
        <v>2016.8666666666668</v>
      </c>
      <c r="J95" s="36">
        <v>2043.7333333333336</v>
      </c>
      <c r="K95" s="31">
        <v>1990</v>
      </c>
      <c r="L95" s="31">
        <v>1922</v>
      </c>
      <c r="M95" s="31">
        <v>0.53029000000000004</v>
      </c>
      <c r="N95" s="1"/>
      <c r="O95" s="1"/>
    </row>
    <row r="96" spans="1:15" ht="12.75" customHeight="1">
      <c r="A96" s="33">
        <v>86</v>
      </c>
      <c r="B96" s="53" t="s">
        <v>342</v>
      </c>
      <c r="C96" s="31">
        <v>584.5</v>
      </c>
      <c r="D96" s="36">
        <v>582.16666666666663</v>
      </c>
      <c r="E96" s="36">
        <v>577.18333333333328</v>
      </c>
      <c r="F96" s="36">
        <v>569.86666666666667</v>
      </c>
      <c r="G96" s="36">
        <v>564.88333333333333</v>
      </c>
      <c r="H96" s="36">
        <v>589.48333333333323</v>
      </c>
      <c r="I96" s="36">
        <v>594.46666666666658</v>
      </c>
      <c r="J96" s="36">
        <v>601.78333333333319</v>
      </c>
      <c r="K96" s="31">
        <v>587.15</v>
      </c>
      <c r="L96" s="31">
        <v>574.85</v>
      </c>
      <c r="M96" s="31">
        <v>1.16465</v>
      </c>
      <c r="N96" s="1"/>
      <c r="O96" s="1"/>
    </row>
    <row r="97" spans="1:15" ht="12.75" customHeight="1">
      <c r="A97" s="33">
        <v>87</v>
      </c>
      <c r="B97" s="53" t="s">
        <v>343</v>
      </c>
      <c r="C97" s="31">
        <v>149</v>
      </c>
      <c r="D97" s="36">
        <v>149.71666666666667</v>
      </c>
      <c r="E97" s="36">
        <v>145.33333333333334</v>
      </c>
      <c r="F97" s="36">
        <v>141.66666666666669</v>
      </c>
      <c r="G97" s="36">
        <v>137.28333333333336</v>
      </c>
      <c r="H97" s="36">
        <v>153.38333333333333</v>
      </c>
      <c r="I97" s="36">
        <v>157.76666666666665</v>
      </c>
      <c r="J97" s="36">
        <v>161.43333333333331</v>
      </c>
      <c r="K97" s="31">
        <v>154.1</v>
      </c>
      <c r="L97" s="31">
        <v>146.05000000000001</v>
      </c>
      <c r="M97" s="31">
        <v>112.87598</v>
      </c>
      <c r="N97" s="1"/>
      <c r="O97" s="1"/>
    </row>
    <row r="98" spans="1:15" ht="12.75" customHeight="1">
      <c r="A98" s="33">
        <v>88</v>
      </c>
      <c r="B98" s="53" t="s">
        <v>344</v>
      </c>
      <c r="C98" s="31">
        <v>546.29999999999995</v>
      </c>
      <c r="D98" s="36">
        <v>545.81666666666661</v>
      </c>
      <c r="E98" s="36">
        <v>536.88333333333321</v>
      </c>
      <c r="F98" s="36">
        <v>527.46666666666658</v>
      </c>
      <c r="G98" s="36">
        <v>518.53333333333319</v>
      </c>
      <c r="H98" s="36">
        <v>555.23333333333323</v>
      </c>
      <c r="I98" s="36">
        <v>564.16666666666663</v>
      </c>
      <c r="J98" s="36">
        <v>573.58333333333326</v>
      </c>
      <c r="K98" s="31">
        <v>554.75</v>
      </c>
      <c r="L98" s="31">
        <v>536.4</v>
      </c>
      <c r="M98" s="31">
        <v>41.09243</v>
      </c>
      <c r="N98" s="1"/>
      <c r="O98" s="1"/>
    </row>
    <row r="99" spans="1:15" ht="12.75" customHeight="1">
      <c r="A99" s="33">
        <v>89</v>
      </c>
      <c r="B99" s="53" t="s">
        <v>821</v>
      </c>
      <c r="C99" s="31">
        <v>484.6</v>
      </c>
      <c r="D99" s="36">
        <v>487.58333333333331</v>
      </c>
      <c r="E99" s="36">
        <v>479.21666666666664</v>
      </c>
      <c r="F99" s="36">
        <v>473.83333333333331</v>
      </c>
      <c r="G99" s="36">
        <v>465.46666666666664</v>
      </c>
      <c r="H99" s="36">
        <v>492.96666666666664</v>
      </c>
      <c r="I99" s="36">
        <v>501.33333333333331</v>
      </c>
      <c r="J99" s="36">
        <v>506.71666666666664</v>
      </c>
      <c r="K99" s="31">
        <v>495.95</v>
      </c>
      <c r="L99" s="31">
        <v>482.2</v>
      </c>
      <c r="M99" s="31">
        <v>7.3100300000000002</v>
      </c>
      <c r="N99" s="1"/>
      <c r="O99" s="1"/>
    </row>
    <row r="100" spans="1:15" ht="12.75" customHeight="1">
      <c r="A100" s="33">
        <v>90</v>
      </c>
      <c r="B100" s="53" t="s">
        <v>345</v>
      </c>
      <c r="C100" s="31">
        <v>4295.25</v>
      </c>
      <c r="D100" s="36">
        <v>4318.4333333333334</v>
      </c>
      <c r="E100" s="36">
        <v>4256.8166666666666</v>
      </c>
      <c r="F100" s="36">
        <v>4218.3833333333332</v>
      </c>
      <c r="G100" s="36">
        <v>4156.7666666666664</v>
      </c>
      <c r="H100" s="36">
        <v>4356.8666666666668</v>
      </c>
      <c r="I100" s="36">
        <v>4418.4833333333336</v>
      </c>
      <c r="J100" s="36">
        <v>4456.916666666667</v>
      </c>
      <c r="K100" s="31">
        <v>4380.05</v>
      </c>
      <c r="L100" s="31">
        <v>4280</v>
      </c>
      <c r="M100" s="31">
        <v>0.21645</v>
      </c>
      <c r="N100" s="1"/>
      <c r="O100" s="1"/>
    </row>
    <row r="101" spans="1:15" ht="12.75" customHeight="1">
      <c r="A101" s="33">
        <v>91</v>
      </c>
      <c r="B101" s="53" t="s">
        <v>346</v>
      </c>
      <c r="C101" s="31">
        <v>351.35</v>
      </c>
      <c r="D101" s="36">
        <v>356.4666666666667</v>
      </c>
      <c r="E101" s="36">
        <v>343.43333333333339</v>
      </c>
      <c r="F101" s="36">
        <v>335.51666666666671</v>
      </c>
      <c r="G101" s="36">
        <v>322.48333333333341</v>
      </c>
      <c r="H101" s="36">
        <v>364.38333333333338</v>
      </c>
      <c r="I101" s="36">
        <v>377.41666666666669</v>
      </c>
      <c r="J101" s="36">
        <v>385.33333333333337</v>
      </c>
      <c r="K101" s="31">
        <v>369.5</v>
      </c>
      <c r="L101" s="31">
        <v>348.55</v>
      </c>
      <c r="M101" s="31">
        <v>3.1903600000000001</v>
      </c>
      <c r="N101" s="1"/>
      <c r="O101" s="1"/>
    </row>
    <row r="102" spans="1:15" ht="12.75" customHeight="1">
      <c r="A102" s="33">
        <v>92</v>
      </c>
      <c r="B102" s="53" t="s">
        <v>347</v>
      </c>
      <c r="C102" s="31">
        <v>243.95</v>
      </c>
      <c r="D102" s="36">
        <v>245.11666666666667</v>
      </c>
      <c r="E102" s="36">
        <v>240.23333333333335</v>
      </c>
      <c r="F102" s="36">
        <v>236.51666666666668</v>
      </c>
      <c r="G102" s="36">
        <v>231.63333333333335</v>
      </c>
      <c r="H102" s="36">
        <v>248.83333333333334</v>
      </c>
      <c r="I102" s="36">
        <v>253.71666666666667</v>
      </c>
      <c r="J102" s="36">
        <v>257.43333333333334</v>
      </c>
      <c r="K102" s="31">
        <v>250</v>
      </c>
      <c r="L102" s="31">
        <v>241.4</v>
      </c>
      <c r="M102" s="31">
        <v>4.9647699999999997</v>
      </c>
      <c r="N102" s="1"/>
      <c r="O102" s="1"/>
    </row>
    <row r="103" spans="1:15" ht="12.75" customHeight="1">
      <c r="A103" s="33">
        <v>93</v>
      </c>
      <c r="B103" s="53" t="s">
        <v>88</v>
      </c>
      <c r="C103" s="31">
        <v>759.55</v>
      </c>
      <c r="D103" s="36">
        <v>764.19999999999993</v>
      </c>
      <c r="E103" s="36">
        <v>751.89999999999986</v>
      </c>
      <c r="F103" s="36">
        <v>744.24999999999989</v>
      </c>
      <c r="G103" s="36">
        <v>731.94999999999982</v>
      </c>
      <c r="H103" s="36">
        <v>771.84999999999991</v>
      </c>
      <c r="I103" s="36">
        <v>784.14999999999986</v>
      </c>
      <c r="J103" s="36">
        <v>791.8</v>
      </c>
      <c r="K103" s="31">
        <v>776.5</v>
      </c>
      <c r="L103" s="31">
        <v>756.55</v>
      </c>
      <c r="M103" s="31">
        <v>3.5385399999999998</v>
      </c>
      <c r="N103" s="1"/>
      <c r="O103" s="1"/>
    </row>
    <row r="104" spans="1:15" ht="12.75" customHeight="1">
      <c r="A104" s="33">
        <v>94</v>
      </c>
      <c r="B104" s="53" t="s">
        <v>87</v>
      </c>
      <c r="C104" s="31">
        <v>591.79999999999995</v>
      </c>
      <c r="D104" s="36">
        <v>603.01666666666665</v>
      </c>
      <c r="E104" s="36">
        <v>577.08333333333326</v>
      </c>
      <c r="F104" s="36">
        <v>562.36666666666656</v>
      </c>
      <c r="G104" s="36">
        <v>536.43333333333317</v>
      </c>
      <c r="H104" s="36">
        <v>617.73333333333335</v>
      </c>
      <c r="I104" s="36">
        <v>643.66666666666674</v>
      </c>
      <c r="J104" s="36">
        <v>658.38333333333344</v>
      </c>
      <c r="K104" s="31">
        <v>628.95000000000005</v>
      </c>
      <c r="L104" s="31">
        <v>588.29999999999995</v>
      </c>
      <c r="M104" s="31">
        <v>130.59092000000001</v>
      </c>
      <c r="N104" s="1"/>
      <c r="O104" s="1"/>
    </row>
    <row r="105" spans="1:15" ht="12.75" customHeight="1">
      <c r="A105" s="33">
        <v>95</v>
      </c>
      <c r="B105" s="53" t="s">
        <v>348</v>
      </c>
      <c r="C105" s="31">
        <v>219.4</v>
      </c>
      <c r="D105" s="36">
        <v>220.4</v>
      </c>
      <c r="E105" s="36">
        <v>216.8</v>
      </c>
      <c r="F105" s="36">
        <v>214.20000000000002</v>
      </c>
      <c r="G105" s="36">
        <v>210.60000000000002</v>
      </c>
      <c r="H105" s="36">
        <v>223</v>
      </c>
      <c r="I105" s="36">
        <v>226.59999999999997</v>
      </c>
      <c r="J105" s="36">
        <v>229.2</v>
      </c>
      <c r="K105" s="31">
        <v>224</v>
      </c>
      <c r="L105" s="31">
        <v>217.8</v>
      </c>
      <c r="M105" s="31">
        <v>1.1467099999999999</v>
      </c>
      <c r="N105" s="1"/>
      <c r="O105" s="1"/>
    </row>
    <row r="106" spans="1:15" ht="12.75" customHeight="1">
      <c r="A106" s="33">
        <v>96</v>
      </c>
      <c r="B106" s="53" t="s">
        <v>349</v>
      </c>
      <c r="C106" s="31">
        <v>1516.25</v>
      </c>
      <c r="D106" s="36">
        <v>1488.1499999999999</v>
      </c>
      <c r="E106" s="36">
        <v>1431.2999999999997</v>
      </c>
      <c r="F106" s="36">
        <v>1346.35</v>
      </c>
      <c r="G106" s="36">
        <v>1289.4999999999998</v>
      </c>
      <c r="H106" s="36">
        <v>1573.0999999999997</v>
      </c>
      <c r="I106" s="36">
        <v>1629.9499999999996</v>
      </c>
      <c r="J106" s="36">
        <v>1714.8999999999996</v>
      </c>
      <c r="K106" s="31">
        <v>1545</v>
      </c>
      <c r="L106" s="31">
        <v>1403.2</v>
      </c>
      <c r="M106" s="31">
        <v>8.0131599999999992</v>
      </c>
      <c r="N106" s="1"/>
      <c r="O106" s="1"/>
    </row>
    <row r="107" spans="1:15" ht="12.75" customHeight="1">
      <c r="A107" s="33">
        <v>97</v>
      </c>
      <c r="B107" s="53" t="s">
        <v>350</v>
      </c>
      <c r="C107" s="31">
        <v>199.95</v>
      </c>
      <c r="D107" s="36">
        <v>197.31666666666669</v>
      </c>
      <c r="E107" s="36">
        <v>193.63333333333338</v>
      </c>
      <c r="F107" s="36">
        <v>187.31666666666669</v>
      </c>
      <c r="G107" s="36">
        <v>183.63333333333338</v>
      </c>
      <c r="H107" s="36">
        <v>203.63333333333338</v>
      </c>
      <c r="I107" s="36">
        <v>207.31666666666672</v>
      </c>
      <c r="J107" s="36">
        <v>213.63333333333338</v>
      </c>
      <c r="K107" s="31">
        <v>201</v>
      </c>
      <c r="L107" s="31">
        <v>191</v>
      </c>
      <c r="M107" s="31">
        <v>43.270560000000003</v>
      </c>
      <c r="N107" s="1"/>
      <c r="O107" s="1"/>
    </row>
    <row r="108" spans="1:15" ht="12.75" customHeight="1">
      <c r="A108" s="33">
        <v>98</v>
      </c>
      <c r="B108" s="53" t="s">
        <v>351</v>
      </c>
      <c r="C108" s="31">
        <v>2495.35</v>
      </c>
      <c r="D108" s="36">
        <v>2513.2333333333331</v>
      </c>
      <c r="E108" s="36">
        <v>2467.1166666666663</v>
      </c>
      <c r="F108" s="36">
        <v>2438.8833333333332</v>
      </c>
      <c r="G108" s="36">
        <v>2392.7666666666664</v>
      </c>
      <c r="H108" s="36">
        <v>2541.4666666666662</v>
      </c>
      <c r="I108" s="36">
        <v>2587.583333333333</v>
      </c>
      <c r="J108" s="36">
        <v>2615.8166666666662</v>
      </c>
      <c r="K108" s="31">
        <v>2559.35</v>
      </c>
      <c r="L108" s="31">
        <v>2485</v>
      </c>
      <c r="M108" s="31">
        <v>1.98587</v>
      </c>
      <c r="N108" s="1"/>
      <c r="O108" s="1"/>
    </row>
    <row r="109" spans="1:15" ht="12.75" customHeight="1">
      <c r="A109" s="33">
        <v>99</v>
      </c>
      <c r="B109" s="53" t="s">
        <v>352</v>
      </c>
      <c r="C109" s="31">
        <v>63.55</v>
      </c>
      <c r="D109" s="36">
        <v>63.933333333333337</v>
      </c>
      <c r="E109" s="36">
        <v>62.416666666666671</v>
      </c>
      <c r="F109" s="36">
        <v>61.283333333333331</v>
      </c>
      <c r="G109" s="36">
        <v>59.766666666666666</v>
      </c>
      <c r="H109" s="36">
        <v>65.066666666666677</v>
      </c>
      <c r="I109" s="36">
        <v>66.583333333333329</v>
      </c>
      <c r="J109" s="36">
        <v>67.716666666666683</v>
      </c>
      <c r="K109" s="31">
        <v>65.45</v>
      </c>
      <c r="L109" s="31">
        <v>62.8</v>
      </c>
      <c r="M109" s="31">
        <v>111.12535</v>
      </c>
      <c r="N109" s="1"/>
      <c r="O109" s="1"/>
    </row>
    <row r="110" spans="1:15" ht="12.75" customHeight="1">
      <c r="A110" s="33">
        <v>100</v>
      </c>
      <c r="B110" s="53" t="s">
        <v>353</v>
      </c>
      <c r="C110" s="31">
        <v>2146.35</v>
      </c>
      <c r="D110" s="36">
        <v>2150.25</v>
      </c>
      <c r="E110" s="36">
        <v>2100.6</v>
      </c>
      <c r="F110" s="36">
        <v>2054.85</v>
      </c>
      <c r="G110" s="36">
        <v>2005.1999999999998</v>
      </c>
      <c r="H110" s="36">
        <v>2196</v>
      </c>
      <c r="I110" s="36">
        <v>2245.6499999999996</v>
      </c>
      <c r="J110" s="36">
        <v>2291.4</v>
      </c>
      <c r="K110" s="31">
        <v>2199.9</v>
      </c>
      <c r="L110" s="31">
        <v>2104.5</v>
      </c>
      <c r="M110" s="31">
        <v>47.538150000000002</v>
      </c>
      <c r="N110" s="1"/>
      <c r="O110" s="1"/>
    </row>
    <row r="111" spans="1:15" ht="12.75" customHeight="1">
      <c r="A111" s="33">
        <v>101</v>
      </c>
      <c r="B111" s="53" t="s">
        <v>354</v>
      </c>
      <c r="C111" s="31">
        <v>648.1</v>
      </c>
      <c r="D111" s="36">
        <v>648.18333333333339</v>
      </c>
      <c r="E111" s="36">
        <v>640.91666666666674</v>
      </c>
      <c r="F111" s="36">
        <v>633.73333333333335</v>
      </c>
      <c r="G111" s="36">
        <v>626.4666666666667</v>
      </c>
      <c r="H111" s="36">
        <v>655.36666666666679</v>
      </c>
      <c r="I111" s="36">
        <v>662.63333333333344</v>
      </c>
      <c r="J111" s="36">
        <v>669.81666666666683</v>
      </c>
      <c r="K111" s="31">
        <v>655.45</v>
      </c>
      <c r="L111" s="31">
        <v>641</v>
      </c>
      <c r="M111" s="31">
        <v>0.84904000000000002</v>
      </c>
      <c r="N111" s="1"/>
      <c r="O111" s="1"/>
    </row>
    <row r="112" spans="1:15" ht="12.75" customHeight="1">
      <c r="A112" s="33">
        <v>102</v>
      </c>
      <c r="B112" s="53" t="s">
        <v>355</v>
      </c>
      <c r="C112" s="31">
        <v>1932</v>
      </c>
      <c r="D112" s="36">
        <v>1951.2666666666667</v>
      </c>
      <c r="E112" s="36">
        <v>1903.5333333333333</v>
      </c>
      <c r="F112" s="36">
        <v>1875.0666666666666</v>
      </c>
      <c r="G112" s="36">
        <v>1827.3333333333333</v>
      </c>
      <c r="H112" s="36">
        <v>1979.7333333333333</v>
      </c>
      <c r="I112" s="36">
        <v>2027.4666666666665</v>
      </c>
      <c r="J112" s="36">
        <v>2055.9333333333334</v>
      </c>
      <c r="K112" s="31">
        <v>1999</v>
      </c>
      <c r="L112" s="31">
        <v>1922.8</v>
      </c>
      <c r="M112" s="31">
        <v>2.4483899999999998</v>
      </c>
      <c r="N112" s="1"/>
      <c r="O112" s="1"/>
    </row>
    <row r="113" spans="1:15" ht="12.75" customHeight="1">
      <c r="A113" s="33">
        <v>103</v>
      </c>
      <c r="B113" s="53" t="s">
        <v>356</v>
      </c>
      <c r="C113" s="31">
        <v>6896.8</v>
      </c>
      <c r="D113" s="36">
        <v>6884.5166666666664</v>
      </c>
      <c r="E113" s="36">
        <v>6840.0333333333328</v>
      </c>
      <c r="F113" s="36">
        <v>6783.2666666666664</v>
      </c>
      <c r="G113" s="36">
        <v>6738.7833333333328</v>
      </c>
      <c r="H113" s="36">
        <v>6941.2833333333328</v>
      </c>
      <c r="I113" s="36">
        <v>6985.7666666666664</v>
      </c>
      <c r="J113" s="36">
        <v>7042.5333333333328</v>
      </c>
      <c r="K113" s="31">
        <v>6929</v>
      </c>
      <c r="L113" s="31">
        <v>6827.75</v>
      </c>
      <c r="M113" s="31">
        <v>8.8330000000000006E-2</v>
      </c>
      <c r="N113" s="1"/>
      <c r="O113" s="1"/>
    </row>
    <row r="114" spans="1:15" ht="12.75" customHeight="1">
      <c r="A114" s="33">
        <v>104</v>
      </c>
      <c r="B114" s="53" t="s">
        <v>357</v>
      </c>
      <c r="C114" s="31">
        <v>862.7</v>
      </c>
      <c r="D114" s="36">
        <v>864.31666666666672</v>
      </c>
      <c r="E114" s="36">
        <v>849.53333333333342</v>
      </c>
      <c r="F114" s="36">
        <v>836.36666666666667</v>
      </c>
      <c r="G114" s="36">
        <v>821.58333333333337</v>
      </c>
      <c r="H114" s="36">
        <v>877.48333333333346</v>
      </c>
      <c r="I114" s="36">
        <v>892.26666666666677</v>
      </c>
      <c r="J114" s="36">
        <v>905.43333333333351</v>
      </c>
      <c r="K114" s="31">
        <v>879.1</v>
      </c>
      <c r="L114" s="31">
        <v>851.15</v>
      </c>
      <c r="M114" s="31">
        <v>0.61961999999999995</v>
      </c>
      <c r="N114" s="1"/>
      <c r="O114" s="1"/>
    </row>
    <row r="115" spans="1:15" ht="12.75" customHeight="1">
      <c r="A115" s="33">
        <v>105</v>
      </c>
      <c r="B115" s="53" t="s">
        <v>89</v>
      </c>
      <c r="C115" s="31">
        <v>401.15</v>
      </c>
      <c r="D115" s="36">
        <v>405.13333333333338</v>
      </c>
      <c r="E115" s="36">
        <v>395.46666666666675</v>
      </c>
      <c r="F115" s="36">
        <v>389.78333333333336</v>
      </c>
      <c r="G115" s="36">
        <v>380.11666666666673</v>
      </c>
      <c r="H115" s="36">
        <v>410.81666666666678</v>
      </c>
      <c r="I115" s="36">
        <v>420.48333333333341</v>
      </c>
      <c r="J115" s="36">
        <v>426.1666666666668</v>
      </c>
      <c r="K115" s="31">
        <v>414.8</v>
      </c>
      <c r="L115" s="31">
        <v>399.45</v>
      </c>
      <c r="M115" s="31">
        <v>20.409030000000001</v>
      </c>
      <c r="N115" s="1"/>
      <c r="O115" s="1"/>
    </row>
    <row r="116" spans="1:15" ht="12.75" customHeight="1">
      <c r="A116" s="33">
        <v>106</v>
      </c>
      <c r="B116" s="53" t="s">
        <v>358</v>
      </c>
      <c r="C116" s="31">
        <v>467.05</v>
      </c>
      <c r="D116" s="36">
        <v>470.18333333333334</v>
      </c>
      <c r="E116" s="36">
        <v>456.86666666666667</v>
      </c>
      <c r="F116" s="36">
        <v>446.68333333333334</v>
      </c>
      <c r="G116" s="36">
        <v>433.36666666666667</v>
      </c>
      <c r="H116" s="36">
        <v>480.36666666666667</v>
      </c>
      <c r="I116" s="36">
        <v>493.68333333333339</v>
      </c>
      <c r="J116" s="36">
        <v>503.86666666666667</v>
      </c>
      <c r="K116" s="31">
        <v>483.5</v>
      </c>
      <c r="L116" s="31">
        <v>460</v>
      </c>
      <c r="M116" s="31">
        <v>0.81789000000000001</v>
      </c>
      <c r="N116" s="1"/>
      <c r="O116" s="1"/>
    </row>
    <row r="117" spans="1:15" ht="12.75" customHeight="1">
      <c r="A117" s="33">
        <v>107</v>
      </c>
      <c r="B117" s="53" t="s">
        <v>359</v>
      </c>
      <c r="C117" s="31">
        <v>1123.3</v>
      </c>
      <c r="D117" s="36">
        <v>1129.1166666666666</v>
      </c>
      <c r="E117" s="36">
        <v>1106.2833333333331</v>
      </c>
      <c r="F117" s="36">
        <v>1089.2666666666664</v>
      </c>
      <c r="G117" s="36">
        <v>1066.4333333333329</v>
      </c>
      <c r="H117" s="36">
        <v>1146.1333333333332</v>
      </c>
      <c r="I117" s="36">
        <v>1168.9666666666667</v>
      </c>
      <c r="J117" s="36">
        <v>1185.9833333333333</v>
      </c>
      <c r="K117" s="31">
        <v>1151.95</v>
      </c>
      <c r="L117" s="31">
        <v>1112.0999999999999</v>
      </c>
      <c r="M117" s="31">
        <v>0.75854999999999995</v>
      </c>
      <c r="N117" s="1"/>
      <c r="O117" s="1"/>
    </row>
    <row r="118" spans="1:15" ht="12.75" customHeight="1">
      <c r="A118" s="33">
        <v>108</v>
      </c>
      <c r="B118" s="53" t="s">
        <v>90</v>
      </c>
      <c r="C118" s="31">
        <v>1326</v>
      </c>
      <c r="D118" s="36">
        <v>1325.3</v>
      </c>
      <c r="E118" s="36">
        <v>1300.6999999999998</v>
      </c>
      <c r="F118" s="36">
        <v>1275.3999999999999</v>
      </c>
      <c r="G118" s="36">
        <v>1250.7999999999997</v>
      </c>
      <c r="H118" s="36">
        <v>1350.6</v>
      </c>
      <c r="I118" s="36">
        <v>1375.1999999999998</v>
      </c>
      <c r="J118" s="36">
        <v>1400.5</v>
      </c>
      <c r="K118" s="31">
        <v>1349.9</v>
      </c>
      <c r="L118" s="31">
        <v>1300</v>
      </c>
      <c r="M118" s="31">
        <v>13.727510000000001</v>
      </c>
      <c r="N118" s="1"/>
      <c r="O118" s="1"/>
    </row>
    <row r="119" spans="1:15" ht="12.75" customHeight="1">
      <c r="A119" s="33">
        <v>109</v>
      </c>
      <c r="B119" s="53" t="s">
        <v>91</v>
      </c>
      <c r="C119" s="31">
        <v>1423.4</v>
      </c>
      <c r="D119" s="36">
        <v>1420.1000000000001</v>
      </c>
      <c r="E119" s="36">
        <v>1408.3500000000004</v>
      </c>
      <c r="F119" s="36">
        <v>1393.3000000000002</v>
      </c>
      <c r="G119" s="36">
        <v>1381.5500000000004</v>
      </c>
      <c r="H119" s="36">
        <v>1435.1500000000003</v>
      </c>
      <c r="I119" s="36">
        <v>1446.8999999999999</v>
      </c>
      <c r="J119" s="36">
        <v>1461.9500000000003</v>
      </c>
      <c r="K119" s="31">
        <v>1431.85</v>
      </c>
      <c r="L119" s="31">
        <v>1405.05</v>
      </c>
      <c r="M119" s="31">
        <v>9.2930100000000007</v>
      </c>
      <c r="N119" s="1"/>
      <c r="O119" s="1"/>
    </row>
    <row r="120" spans="1:15" ht="12.75" customHeight="1">
      <c r="A120" s="33">
        <v>110</v>
      </c>
      <c r="B120" s="53" t="s">
        <v>98</v>
      </c>
      <c r="C120" s="31">
        <v>159.80000000000001</v>
      </c>
      <c r="D120" s="36">
        <v>160.68333333333337</v>
      </c>
      <c r="E120" s="36">
        <v>157.96666666666673</v>
      </c>
      <c r="F120" s="36">
        <v>156.13333333333335</v>
      </c>
      <c r="G120" s="36">
        <v>153.41666666666671</v>
      </c>
      <c r="H120" s="36">
        <v>162.51666666666674</v>
      </c>
      <c r="I120" s="36">
        <v>165.23333333333338</v>
      </c>
      <c r="J120" s="36">
        <v>167.06666666666675</v>
      </c>
      <c r="K120" s="31">
        <v>163.4</v>
      </c>
      <c r="L120" s="31">
        <v>158.85</v>
      </c>
      <c r="M120" s="31">
        <v>42.649549999999998</v>
      </c>
      <c r="N120" s="1"/>
      <c r="O120" s="1"/>
    </row>
    <row r="121" spans="1:15" ht="12.75" customHeight="1">
      <c r="A121" s="33">
        <v>111</v>
      </c>
      <c r="B121" s="53" t="s">
        <v>269</v>
      </c>
      <c r="C121" s="31">
        <v>1303.8499999999999</v>
      </c>
      <c r="D121" s="36">
        <v>1308.2333333333333</v>
      </c>
      <c r="E121" s="36">
        <v>1298.5166666666667</v>
      </c>
      <c r="F121" s="36">
        <v>1293.1833333333334</v>
      </c>
      <c r="G121" s="36">
        <v>1283.4666666666667</v>
      </c>
      <c r="H121" s="36">
        <v>1313.5666666666666</v>
      </c>
      <c r="I121" s="36">
        <v>1323.2833333333333</v>
      </c>
      <c r="J121" s="36">
        <v>1328.6166666666666</v>
      </c>
      <c r="K121" s="31">
        <v>1317.95</v>
      </c>
      <c r="L121" s="31">
        <v>1302.9000000000001</v>
      </c>
      <c r="M121" s="31">
        <v>0.46222999999999997</v>
      </c>
      <c r="N121" s="1"/>
      <c r="O121" s="1"/>
    </row>
    <row r="122" spans="1:15" ht="12.75" customHeight="1">
      <c r="A122" s="33">
        <v>112</v>
      </c>
      <c r="B122" s="53" t="s">
        <v>92</v>
      </c>
      <c r="C122" s="31">
        <v>460.6</v>
      </c>
      <c r="D122" s="36">
        <v>462.0333333333333</v>
      </c>
      <c r="E122" s="36">
        <v>442.61666666666662</v>
      </c>
      <c r="F122" s="36">
        <v>424.63333333333333</v>
      </c>
      <c r="G122" s="36">
        <v>405.21666666666664</v>
      </c>
      <c r="H122" s="36">
        <v>480.01666666666659</v>
      </c>
      <c r="I122" s="36">
        <v>499.43333333333334</v>
      </c>
      <c r="J122" s="36">
        <v>517.41666666666652</v>
      </c>
      <c r="K122" s="31">
        <v>481.45</v>
      </c>
      <c r="L122" s="31">
        <v>444.05</v>
      </c>
      <c r="M122" s="31">
        <v>364.08390000000003</v>
      </c>
      <c r="N122" s="1"/>
      <c r="O122" s="1"/>
    </row>
    <row r="123" spans="1:15" ht="12.75" customHeight="1">
      <c r="A123" s="33">
        <v>113</v>
      </c>
      <c r="B123" s="53" t="s">
        <v>360</v>
      </c>
      <c r="C123" s="31">
        <v>1287.5999999999999</v>
      </c>
      <c r="D123" s="36">
        <v>1294.6666666666667</v>
      </c>
      <c r="E123" s="36">
        <v>1253.9833333333336</v>
      </c>
      <c r="F123" s="36">
        <v>1220.3666666666668</v>
      </c>
      <c r="G123" s="36">
        <v>1179.6833333333336</v>
      </c>
      <c r="H123" s="36">
        <v>1328.2833333333335</v>
      </c>
      <c r="I123" s="36">
        <v>1368.9666666666665</v>
      </c>
      <c r="J123" s="36">
        <v>1402.5833333333335</v>
      </c>
      <c r="K123" s="31">
        <v>1335.35</v>
      </c>
      <c r="L123" s="31">
        <v>1261.05</v>
      </c>
      <c r="M123" s="31">
        <v>22.820920000000001</v>
      </c>
      <c r="N123" s="1"/>
      <c r="O123" s="1"/>
    </row>
    <row r="124" spans="1:15" ht="12.75" customHeight="1">
      <c r="A124" s="33">
        <v>114</v>
      </c>
      <c r="B124" s="53" t="s">
        <v>93</v>
      </c>
      <c r="C124" s="31">
        <v>4413.05</v>
      </c>
      <c r="D124" s="36">
        <v>4454.8999999999996</v>
      </c>
      <c r="E124" s="36">
        <v>4365.7999999999993</v>
      </c>
      <c r="F124" s="36">
        <v>4318.5499999999993</v>
      </c>
      <c r="G124" s="36">
        <v>4229.4499999999989</v>
      </c>
      <c r="H124" s="36">
        <v>4502.1499999999996</v>
      </c>
      <c r="I124" s="36">
        <v>4591.25</v>
      </c>
      <c r="J124" s="36">
        <v>4638.5</v>
      </c>
      <c r="K124" s="31">
        <v>4544</v>
      </c>
      <c r="L124" s="31">
        <v>4407.6499999999996</v>
      </c>
      <c r="M124" s="31">
        <v>13.067270000000001</v>
      </c>
      <c r="N124" s="1"/>
      <c r="O124" s="1"/>
    </row>
    <row r="125" spans="1:15" ht="12.75" customHeight="1">
      <c r="A125" s="33">
        <v>115</v>
      </c>
      <c r="B125" s="53" t="s">
        <v>94</v>
      </c>
      <c r="C125" s="31">
        <v>2858.25</v>
      </c>
      <c r="D125" s="36">
        <v>2841.2666666666664</v>
      </c>
      <c r="E125" s="36">
        <v>2812.0333333333328</v>
      </c>
      <c r="F125" s="36">
        <v>2765.8166666666666</v>
      </c>
      <c r="G125" s="36">
        <v>2736.583333333333</v>
      </c>
      <c r="H125" s="36">
        <v>2887.4833333333327</v>
      </c>
      <c r="I125" s="36">
        <v>2916.7166666666662</v>
      </c>
      <c r="J125" s="36">
        <v>2962.9333333333325</v>
      </c>
      <c r="K125" s="31">
        <v>2870.5</v>
      </c>
      <c r="L125" s="31">
        <v>2795.05</v>
      </c>
      <c r="M125" s="31">
        <v>2.78606</v>
      </c>
      <c r="N125" s="1"/>
      <c r="O125" s="1"/>
    </row>
    <row r="126" spans="1:15" ht="12.75" customHeight="1">
      <c r="A126" s="33">
        <v>116</v>
      </c>
      <c r="B126" s="53" t="s">
        <v>361</v>
      </c>
      <c r="C126" s="31">
        <v>3276.95</v>
      </c>
      <c r="D126" s="36">
        <v>3301.5499999999997</v>
      </c>
      <c r="E126" s="36">
        <v>3236.0999999999995</v>
      </c>
      <c r="F126" s="36">
        <v>3195.2499999999995</v>
      </c>
      <c r="G126" s="36">
        <v>3129.7999999999993</v>
      </c>
      <c r="H126" s="36">
        <v>3342.3999999999996</v>
      </c>
      <c r="I126" s="36">
        <v>3407.8499999999995</v>
      </c>
      <c r="J126" s="36">
        <v>3448.7</v>
      </c>
      <c r="K126" s="31">
        <v>3367</v>
      </c>
      <c r="L126" s="31">
        <v>3260.7</v>
      </c>
      <c r="M126" s="31">
        <v>3.2793600000000001</v>
      </c>
      <c r="N126" s="1"/>
      <c r="O126" s="1"/>
    </row>
    <row r="127" spans="1:15" ht="12.75" customHeight="1">
      <c r="A127" s="33">
        <v>117</v>
      </c>
      <c r="B127" s="53" t="s">
        <v>866</v>
      </c>
      <c r="C127" s="31">
        <v>1578.55</v>
      </c>
      <c r="D127" s="36">
        <v>1593.1833333333334</v>
      </c>
      <c r="E127" s="36">
        <v>1545.3666666666668</v>
      </c>
      <c r="F127" s="36">
        <v>1512.1833333333334</v>
      </c>
      <c r="G127" s="36">
        <v>1464.3666666666668</v>
      </c>
      <c r="H127" s="36">
        <v>1626.3666666666668</v>
      </c>
      <c r="I127" s="36">
        <v>1674.1833333333334</v>
      </c>
      <c r="J127" s="36">
        <v>1707.3666666666668</v>
      </c>
      <c r="K127" s="31">
        <v>1641</v>
      </c>
      <c r="L127" s="31">
        <v>1560</v>
      </c>
      <c r="M127" s="31">
        <v>0.36004000000000003</v>
      </c>
      <c r="N127" s="1"/>
      <c r="O127" s="1"/>
    </row>
    <row r="128" spans="1:15" ht="12.75" customHeight="1">
      <c r="A128" s="33">
        <v>118</v>
      </c>
      <c r="B128" s="53" t="s">
        <v>95</v>
      </c>
      <c r="C128" s="31">
        <v>1032.3499999999999</v>
      </c>
      <c r="D128" s="36">
        <v>1043.0333333333333</v>
      </c>
      <c r="E128" s="36">
        <v>1017.0666666666666</v>
      </c>
      <c r="F128" s="36">
        <v>1001.7833333333333</v>
      </c>
      <c r="G128" s="36">
        <v>975.81666666666661</v>
      </c>
      <c r="H128" s="36">
        <v>1058.3166666666666</v>
      </c>
      <c r="I128" s="36">
        <v>1084.2833333333333</v>
      </c>
      <c r="J128" s="36">
        <v>1099.5666666666666</v>
      </c>
      <c r="K128" s="31">
        <v>1069</v>
      </c>
      <c r="L128" s="31">
        <v>1027.75</v>
      </c>
      <c r="M128" s="31">
        <v>12.902979999999999</v>
      </c>
      <c r="N128" s="1"/>
      <c r="O128" s="1"/>
    </row>
    <row r="129" spans="1:15" ht="12.75" customHeight="1">
      <c r="A129" s="33">
        <v>119</v>
      </c>
      <c r="B129" s="53" t="s">
        <v>96</v>
      </c>
      <c r="C129" s="31">
        <v>1222.4000000000001</v>
      </c>
      <c r="D129" s="36">
        <v>1214.9666666666669</v>
      </c>
      <c r="E129" s="36">
        <v>1200.4833333333338</v>
      </c>
      <c r="F129" s="36">
        <v>1178.5666666666668</v>
      </c>
      <c r="G129" s="36">
        <v>1164.0833333333337</v>
      </c>
      <c r="H129" s="36">
        <v>1236.8833333333339</v>
      </c>
      <c r="I129" s="36">
        <v>1251.366666666667</v>
      </c>
      <c r="J129" s="36">
        <v>1273.283333333334</v>
      </c>
      <c r="K129" s="31">
        <v>1229.45</v>
      </c>
      <c r="L129" s="31">
        <v>1193.05</v>
      </c>
      <c r="M129" s="31">
        <v>3.3946900000000002</v>
      </c>
      <c r="N129" s="1"/>
      <c r="O129" s="1"/>
    </row>
    <row r="130" spans="1:15" ht="12.75" customHeight="1">
      <c r="A130" s="33">
        <v>120</v>
      </c>
      <c r="B130" s="53" t="s">
        <v>827</v>
      </c>
      <c r="C130" s="31">
        <v>4329.25</v>
      </c>
      <c r="D130" s="36">
        <v>4353.083333333333</v>
      </c>
      <c r="E130" s="36">
        <v>4276.1666666666661</v>
      </c>
      <c r="F130" s="36">
        <v>4223.083333333333</v>
      </c>
      <c r="G130" s="36">
        <v>4146.1666666666661</v>
      </c>
      <c r="H130" s="36">
        <v>4406.1666666666661</v>
      </c>
      <c r="I130" s="36">
        <v>4483.0833333333321</v>
      </c>
      <c r="J130" s="36">
        <v>4536.1666666666661</v>
      </c>
      <c r="K130" s="31">
        <v>4430</v>
      </c>
      <c r="L130" s="31">
        <v>4300</v>
      </c>
      <c r="M130" s="31">
        <v>0.47656999999999999</v>
      </c>
      <c r="N130" s="1"/>
      <c r="O130" s="1"/>
    </row>
    <row r="131" spans="1:15" ht="12.75" customHeight="1">
      <c r="A131" s="33">
        <v>121</v>
      </c>
      <c r="B131" s="53" t="s">
        <v>362</v>
      </c>
      <c r="C131" s="31">
        <v>1434.55</v>
      </c>
      <c r="D131" s="36">
        <v>1448.4833333333333</v>
      </c>
      <c r="E131" s="36">
        <v>1413.0666666666666</v>
      </c>
      <c r="F131" s="36">
        <v>1391.5833333333333</v>
      </c>
      <c r="G131" s="36">
        <v>1356.1666666666665</v>
      </c>
      <c r="H131" s="36">
        <v>1469.9666666666667</v>
      </c>
      <c r="I131" s="36">
        <v>1505.3833333333332</v>
      </c>
      <c r="J131" s="36">
        <v>1526.8666666666668</v>
      </c>
      <c r="K131" s="31">
        <v>1483.9</v>
      </c>
      <c r="L131" s="31">
        <v>1427</v>
      </c>
      <c r="M131" s="31">
        <v>1.1110500000000001</v>
      </c>
      <c r="N131" s="1"/>
      <c r="O131" s="1"/>
    </row>
    <row r="132" spans="1:15" ht="12.75" customHeight="1">
      <c r="A132" s="33">
        <v>122</v>
      </c>
      <c r="B132" s="53" t="s">
        <v>97</v>
      </c>
      <c r="C132" s="31">
        <v>323.45</v>
      </c>
      <c r="D132" s="36">
        <v>326.16666666666669</v>
      </c>
      <c r="E132" s="36">
        <v>318.33333333333337</v>
      </c>
      <c r="F132" s="36">
        <v>313.2166666666667</v>
      </c>
      <c r="G132" s="36">
        <v>305.38333333333338</v>
      </c>
      <c r="H132" s="36">
        <v>331.28333333333336</v>
      </c>
      <c r="I132" s="36">
        <v>339.11666666666673</v>
      </c>
      <c r="J132" s="36">
        <v>344.23333333333335</v>
      </c>
      <c r="K132" s="31">
        <v>334</v>
      </c>
      <c r="L132" s="31">
        <v>321.05</v>
      </c>
      <c r="M132" s="31">
        <v>49.282589999999999</v>
      </c>
      <c r="N132" s="1"/>
      <c r="O132" s="1"/>
    </row>
    <row r="133" spans="1:15" ht="12.75" customHeight="1">
      <c r="A133" s="33">
        <v>123</v>
      </c>
      <c r="B133" s="53" t="s">
        <v>99</v>
      </c>
      <c r="C133" s="31">
        <v>3409.8</v>
      </c>
      <c r="D133" s="36">
        <v>3401.2333333333336</v>
      </c>
      <c r="E133" s="36">
        <v>3370.3166666666671</v>
      </c>
      <c r="F133" s="36">
        <v>3330.8333333333335</v>
      </c>
      <c r="G133" s="36">
        <v>3299.916666666667</v>
      </c>
      <c r="H133" s="36">
        <v>3440.7166666666672</v>
      </c>
      <c r="I133" s="36">
        <v>3471.6333333333332</v>
      </c>
      <c r="J133" s="36">
        <v>3511.1166666666672</v>
      </c>
      <c r="K133" s="31">
        <v>3432.15</v>
      </c>
      <c r="L133" s="31">
        <v>3361.75</v>
      </c>
      <c r="M133" s="31">
        <v>5.1187699999999996</v>
      </c>
      <c r="N133" s="1"/>
      <c r="O133" s="1"/>
    </row>
    <row r="134" spans="1:15" ht="12.75" customHeight="1">
      <c r="A134" s="33">
        <v>124</v>
      </c>
      <c r="B134" s="53" t="s">
        <v>363</v>
      </c>
      <c r="C134" s="31">
        <v>1768.45</v>
      </c>
      <c r="D134" s="36">
        <v>1784.0333333333335</v>
      </c>
      <c r="E134" s="36">
        <v>1750.0666666666671</v>
      </c>
      <c r="F134" s="36">
        <v>1731.6833333333336</v>
      </c>
      <c r="G134" s="36">
        <v>1697.7166666666672</v>
      </c>
      <c r="H134" s="36">
        <v>1802.416666666667</v>
      </c>
      <c r="I134" s="36">
        <v>1836.3833333333337</v>
      </c>
      <c r="J134" s="36">
        <v>1854.7666666666669</v>
      </c>
      <c r="K134" s="31">
        <v>1818</v>
      </c>
      <c r="L134" s="31">
        <v>1765.65</v>
      </c>
      <c r="M134" s="31">
        <v>3.36328</v>
      </c>
      <c r="N134" s="1"/>
      <c r="O134" s="1"/>
    </row>
    <row r="135" spans="1:15" ht="12.75" customHeight="1">
      <c r="A135" s="33">
        <v>125</v>
      </c>
      <c r="B135" s="53" t="s">
        <v>364</v>
      </c>
      <c r="C135" s="31">
        <v>1015.3</v>
      </c>
      <c r="D135" s="36">
        <v>1004.5333333333333</v>
      </c>
      <c r="E135" s="36">
        <v>979.56666666666661</v>
      </c>
      <c r="F135" s="36">
        <v>943.83333333333326</v>
      </c>
      <c r="G135" s="36">
        <v>918.86666666666656</v>
      </c>
      <c r="H135" s="36">
        <v>1040.2666666666667</v>
      </c>
      <c r="I135" s="36">
        <v>1065.2333333333333</v>
      </c>
      <c r="J135" s="36">
        <v>1100.9666666666667</v>
      </c>
      <c r="K135" s="31">
        <v>1029.5</v>
      </c>
      <c r="L135" s="31">
        <v>968.8</v>
      </c>
      <c r="M135" s="31">
        <v>4.43072</v>
      </c>
      <c r="N135" s="1"/>
      <c r="O135" s="1"/>
    </row>
    <row r="136" spans="1:15" ht="12.75" customHeight="1">
      <c r="A136" s="33">
        <v>126</v>
      </c>
      <c r="B136" s="53" t="s">
        <v>107</v>
      </c>
      <c r="C136" s="31">
        <v>887.1</v>
      </c>
      <c r="D136" s="36">
        <v>888.43333333333339</v>
      </c>
      <c r="E136" s="36">
        <v>874.86666666666679</v>
      </c>
      <c r="F136" s="36">
        <v>862.63333333333344</v>
      </c>
      <c r="G136" s="36">
        <v>849.06666666666683</v>
      </c>
      <c r="H136" s="36">
        <v>900.66666666666674</v>
      </c>
      <c r="I136" s="36">
        <v>914.23333333333335</v>
      </c>
      <c r="J136" s="36">
        <v>926.4666666666667</v>
      </c>
      <c r="K136" s="31">
        <v>902</v>
      </c>
      <c r="L136" s="31">
        <v>876.2</v>
      </c>
      <c r="M136" s="31">
        <v>53.172539999999998</v>
      </c>
      <c r="N136" s="1"/>
      <c r="O136" s="1"/>
    </row>
    <row r="137" spans="1:15" ht="12.75" customHeight="1">
      <c r="A137" s="33">
        <v>127</v>
      </c>
      <c r="B137" s="53" t="s">
        <v>100</v>
      </c>
      <c r="C137" s="31">
        <v>530.79999999999995</v>
      </c>
      <c r="D137" s="36">
        <v>530.18333333333328</v>
      </c>
      <c r="E137" s="36">
        <v>524.86666666666656</v>
      </c>
      <c r="F137" s="36">
        <v>518.93333333333328</v>
      </c>
      <c r="G137" s="36">
        <v>513.61666666666656</v>
      </c>
      <c r="H137" s="36">
        <v>536.11666666666656</v>
      </c>
      <c r="I137" s="36">
        <v>541.43333333333339</v>
      </c>
      <c r="J137" s="36">
        <v>547.36666666666656</v>
      </c>
      <c r="K137" s="31">
        <v>535.5</v>
      </c>
      <c r="L137" s="31">
        <v>524.25</v>
      </c>
      <c r="M137" s="31">
        <v>31.72072</v>
      </c>
      <c r="N137" s="1"/>
      <c r="O137" s="1"/>
    </row>
    <row r="138" spans="1:15" ht="12.75" customHeight="1">
      <c r="A138" s="33">
        <v>128</v>
      </c>
      <c r="B138" s="53" t="s">
        <v>101</v>
      </c>
      <c r="C138" s="31">
        <v>1794.45</v>
      </c>
      <c r="D138" s="36">
        <v>1795.8833333333332</v>
      </c>
      <c r="E138" s="36">
        <v>1775.6666666666665</v>
      </c>
      <c r="F138" s="36">
        <v>1756.8833333333332</v>
      </c>
      <c r="G138" s="36">
        <v>1736.6666666666665</v>
      </c>
      <c r="H138" s="36">
        <v>1814.6666666666665</v>
      </c>
      <c r="I138" s="36">
        <v>1834.8833333333332</v>
      </c>
      <c r="J138" s="36">
        <v>1853.6666666666665</v>
      </c>
      <c r="K138" s="31">
        <v>1816.1</v>
      </c>
      <c r="L138" s="31">
        <v>1777.1</v>
      </c>
      <c r="M138" s="31">
        <v>1.90341</v>
      </c>
      <c r="N138" s="1"/>
      <c r="O138" s="1"/>
    </row>
    <row r="139" spans="1:15" ht="12.75" customHeight="1">
      <c r="A139" s="33">
        <v>129</v>
      </c>
      <c r="B139" s="53" t="s">
        <v>828</v>
      </c>
      <c r="C139" s="31">
        <v>2820.65</v>
      </c>
      <c r="D139" s="36">
        <v>2834.8833333333332</v>
      </c>
      <c r="E139" s="36">
        <v>2760.7666666666664</v>
      </c>
      <c r="F139" s="36">
        <v>2700.8833333333332</v>
      </c>
      <c r="G139" s="36">
        <v>2626.7666666666664</v>
      </c>
      <c r="H139" s="36">
        <v>2894.7666666666664</v>
      </c>
      <c r="I139" s="36">
        <v>2968.8833333333332</v>
      </c>
      <c r="J139" s="36">
        <v>3028.7666666666664</v>
      </c>
      <c r="K139" s="31">
        <v>2909</v>
      </c>
      <c r="L139" s="31">
        <v>2775</v>
      </c>
      <c r="M139" s="31">
        <v>2.8872599999999999</v>
      </c>
      <c r="N139" s="1"/>
      <c r="O139" s="1"/>
    </row>
    <row r="140" spans="1:15" ht="12.75" customHeight="1">
      <c r="A140" s="33">
        <v>130</v>
      </c>
      <c r="B140" s="53" t="s">
        <v>365</v>
      </c>
      <c r="C140" s="31">
        <v>578.65</v>
      </c>
      <c r="D140" s="36">
        <v>580.83333333333337</v>
      </c>
      <c r="E140" s="36">
        <v>568.66666666666674</v>
      </c>
      <c r="F140" s="36">
        <v>558.68333333333339</v>
      </c>
      <c r="G140" s="36">
        <v>546.51666666666677</v>
      </c>
      <c r="H140" s="36">
        <v>590.81666666666672</v>
      </c>
      <c r="I140" s="36">
        <v>602.98333333333346</v>
      </c>
      <c r="J140" s="36">
        <v>612.9666666666667</v>
      </c>
      <c r="K140" s="31">
        <v>593</v>
      </c>
      <c r="L140" s="31">
        <v>570.85</v>
      </c>
      <c r="M140" s="31">
        <v>3.71807</v>
      </c>
      <c r="N140" s="1"/>
      <c r="O140" s="1"/>
    </row>
    <row r="141" spans="1:15" ht="12.75" customHeight="1">
      <c r="A141" s="33">
        <v>131</v>
      </c>
      <c r="B141" s="53" t="s">
        <v>102</v>
      </c>
      <c r="C141" s="31">
        <v>2564.0500000000002</v>
      </c>
      <c r="D141" s="36">
        <v>2564.9500000000003</v>
      </c>
      <c r="E141" s="36">
        <v>2510.1000000000004</v>
      </c>
      <c r="F141" s="36">
        <v>2456.15</v>
      </c>
      <c r="G141" s="36">
        <v>2401.3000000000002</v>
      </c>
      <c r="H141" s="36">
        <v>2618.9000000000005</v>
      </c>
      <c r="I141" s="36">
        <v>2673.75</v>
      </c>
      <c r="J141" s="36">
        <v>2727.7000000000007</v>
      </c>
      <c r="K141" s="31">
        <v>2619.8000000000002</v>
      </c>
      <c r="L141" s="31">
        <v>2511</v>
      </c>
      <c r="M141" s="31">
        <v>21.120660000000001</v>
      </c>
      <c r="N141" s="1"/>
      <c r="O141" s="1"/>
    </row>
    <row r="142" spans="1:15" ht="12.75" customHeight="1">
      <c r="A142" s="33">
        <v>132</v>
      </c>
      <c r="B142" s="53" t="s">
        <v>270</v>
      </c>
      <c r="C142" s="31">
        <v>450</v>
      </c>
      <c r="D142" s="36">
        <v>451.93333333333334</v>
      </c>
      <c r="E142" s="36">
        <v>446.06666666666666</v>
      </c>
      <c r="F142" s="36">
        <v>442.13333333333333</v>
      </c>
      <c r="G142" s="36">
        <v>436.26666666666665</v>
      </c>
      <c r="H142" s="36">
        <v>455.86666666666667</v>
      </c>
      <c r="I142" s="36">
        <v>461.73333333333335</v>
      </c>
      <c r="J142" s="36">
        <v>465.66666666666669</v>
      </c>
      <c r="K142" s="31">
        <v>457.8</v>
      </c>
      <c r="L142" s="31">
        <v>448</v>
      </c>
      <c r="M142" s="31">
        <v>6.7095599999999997</v>
      </c>
      <c r="N142" s="1"/>
      <c r="O142" s="1"/>
    </row>
    <row r="143" spans="1:15" ht="12.75" customHeight="1">
      <c r="A143" s="33">
        <v>133</v>
      </c>
      <c r="B143" s="53" t="s">
        <v>103</v>
      </c>
      <c r="C143" s="31">
        <v>121.9</v>
      </c>
      <c r="D143" s="36">
        <v>122.03333333333335</v>
      </c>
      <c r="E143" s="36">
        <v>120.26666666666669</v>
      </c>
      <c r="F143" s="36">
        <v>118.63333333333335</v>
      </c>
      <c r="G143" s="36">
        <v>116.8666666666667</v>
      </c>
      <c r="H143" s="36">
        <v>123.66666666666669</v>
      </c>
      <c r="I143" s="36">
        <v>125.43333333333334</v>
      </c>
      <c r="J143" s="36">
        <v>127.06666666666668</v>
      </c>
      <c r="K143" s="31">
        <v>123.8</v>
      </c>
      <c r="L143" s="31">
        <v>120.4</v>
      </c>
      <c r="M143" s="31">
        <v>10.13611</v>
      </c>
      <c r="N143" s="1"/>
      <c r="O143" s="1"/>
    </row>
    <row r="144" spans="1:15" ht="12.75" customHeight="1">
      <c r="A144" s="33">
        <v>134</v>
      </c>
      <c r="B144" s="53" t="s">
        <v>366</v>
      </c>
      <c r="C144" s="31">
        <v>162.85</v>
      </c>
      <c r="D144" s="36">
        <v>164.2</v>
      </c>
      <c r="E144" s="36">
        <v>160.94999999999999</v>
      </c>
      <c r="F144" s="36">
        <v>159.05000000000001</v>
      </c>
      <c r="G144" s="36">
        <v>155.80000000000001</v>
      </c>
      <c r="H144" s="36">
        <v>166.09999999999997</v>
      </c>
      <c r="I144" s="36">
        <v>169.34999999999997</v>
      </c>
      <c r="J144" s="36">
        <v>171.24999999999994</v>
      </c>
      <c r="K144" s="31">
        <v>167.45</v>
      </c>
      <c r="L144" s="31">
        <v>162.30000000000001</v>
      </c>
      <c r="M144" s="31">
        <v>7.0762700000000001</v>
      </c>
      <c r="N144" s="1"/>
      <c r="O144" s="1"/>
    </row>
    <row r="145" spans="1:15" ht="12.75" customHeight="1">
      <c r="A145" s="33">
        <v>135</v>
      </c>
      <c r="B145" s="53" t="s">
        <v>104</v>
      </c>
      <c r="C145" s="31">
        <v>3963</v>
      </c>
      <c r="D145" s="36">
        <v>3951.0499999999997</v>
      </c>
      <c r="E145" s="36">
        <v>3913.0999999999995</v>
      </c>
      <c r="F145" s="36">
        <v>3863.2</v>
      </c>
      <c r="G145" s="36">
        <v>3825.2499999999995</v>
      </c>
      <c r="H145" s="36">
        <v>4000.9499999999994</v>
      </c>
      <c r="I145" s="36">
        <v>4038.8999999999992</v>
      </c>
      <c r="J145" s="36">
        <v>4088.7999999999993</v>
      </c>
      <c r="K145" s="31">
        <v>3989</v>
      </c>
      <c r="L145" s="31">
        <v>3901.15</v>
      </c>
      <c r="M145" s="31">
        <v>2.7125400000000002</v>
      </c>
      <c r="N145" s="1"/>
      <c r="O145" s="1"/>
    </row>
    <row r="146" spans="1:15" ht="12.75" customHeight="1">
      <c r="A146" s="33">
        <v>136</v>
      </c>
      <c r="B146" s="53" t="s">
        <v>105</v>
      </c>
      <c r="C146" s="31">
        <v>8414.4</v>
      </c>
      <c r="D146" s="36">
        <v>8409.9833333333336</v>
      </c>
      <c r="E146" s="36">
        <v>8316.9666666666672</v>
      </c>
      <c r="F146" s="36">
        <v>8219.5333333333328</v>
      </c>
      <c r="G146" s="36">
        <v>8126.5166666666664</v>
      </c>
      <c r="H146" s="36">
        <v>8507.4166666666679</v>
      </c>
      <c r="I146" s="36">
        <v>8600.4333333333343</v>
      </c>
      <c r="J146" s="36">
        <v>8697.8666666666686</v>
      </c>
      <c r="K146" s="31">
        <v>8503</v>
      </c>
      <c r="L146" s="31">
        <v>8312.5499999999993</v>
      </c>
      <c r="M146" s="31">
        <v>1.2957000000000001</v>
      </c>
      <c r="N146" s="1"/>
      <c r="O146" s="1"/>
    </row>
    <row r="147" spans="1:15" ht="12.75" customHeight="1">
      <c r="A147" s="33">
        <v>137</v>
      </c>
      <c r="B147" s="53" t="s">
        <v>161</v>
      </c>
      <c r="C147" s="31">
        <v>2339.6</v>
      </c>
      <c r="D147" s="36">
        <v>2336.85</v>
      </c>
      <c r="E147" s="36">
        <v>2304.75</v>
      </c>
      <c r="F147" s="36">
        <v>2269.9</v>
      </c>
      <c r="G147" s="36">
        <v>2237.8000000000002</v>
      </c>
      <c r="H147" s="36">
        <v>2371.6999999999998</v>
      </c>
      <c r="I147" s="36">
        <v>2403.7999999999993</v>
      </c>
      <c r="J147" s="36">
        <v>2438.6499999999996</v>
      </c>
      <c r="K147" s="31">
        <v>2368.9499999999998</v>
      </c>
      <c r="L147" s="31">
        <v>2302</v>
      </c>
      <c r="M147" s="31">
        <v>0.70860999999999996</v>
      </c>
      <c r="N147" s="1"/>
      <c r="O147" s="1"/>
    </row>
    <row r="148" spans="1:15" ht="12.75" customHeight="1">
      <c r="A148" s="33">
        <v>138</v>
      </c>
      <c r="B148" s="53" t="s">
        <v>108</v>
      </c>
      <c r="C148" s="31">
        <v>6293.45</v>
      </c>
      <c r="D148" s="36">
        <v>6306.6000000000013</v>
      </c>
      <c r="E148" s="36">
        <v>6233.2000000000025</v>
      </c>
      <c r="F148" s="36">
        <v>6172.9500000000016</v>
      </c>
      <c r="G148" s="36">
        <v>6099.5500000000029</v>
      </c>
      <c r="H148" s="36">
        <v>6366.8500000000022</v>
      </c>
      <c r="I148" s="36">
        <v>6440.2500000000018</v>
      </c>
      <c r="J148" s="36">
        <v>6500.5000000000018</v>
      </c>
      <c r="K148" s="31">
        <v>6380</v>
      </c>
      <c r="L148" s="31">
        <v>6246.35</v>
      </c>
      <c r="M148" s="31">
        <v>4.5275400000000001</v>
      </c>
      <c r="N148" s="1"/>
      <c r="O148" s="1"/>
    </row>
    <row r="149" spans="1:15" ht="12.75" customHeight="1">
      <c r="A149" s="33">
        <v>139</v>
      </c>
      <c r="B149" s="53" t="s">
        <v>367</v>
      </c>
      <c r="C149" s="31">
        <v>613.65</v>
      </c>
      <c r="D149" s="36">
        <v>616.43333333333328</v>
      </c>
      <c r="E149" s="36">
        <v>605.16666666666652</v>
      </c>
      <c r="F149" s="36">
        <v>596.68333333333328</v>
      </c>
      <c r="G149" s="36">
        <v>585.41666666666652</v>
      </c>
      <c r="H149" s="36">
        <v>624.91666666666652</v>
      </c>
      <c r="I149" s="36">
        <v>636.18333333333317</v>
      </c>
      <c r="J149" s="36">
        <v>644.66666666666652</v>
      </c>
      <c r="K149" s="31">
        <v>627.70000000000005</v>
      </c>
      <c r="L149" s="31">
        <v>607.95000000000005</v>
      </c>
      <c r="M149" s="31">
        <v>2.6632799999999999</v>
      </c>
      <c r="N149" s="1"/>
      <c r="O149" s="1"/>
    </row>
    <row r="150" spans="1:15" ht="12.75" customHeight="1">
      <c r="A150" s="33">
        <v>140</v>
      </c>
      <c r="B150" s="53" t="s">
        <v>368</v>
      </c>
      <c r="C150" s="31">
        <v>482.35</v>
      </c>
      <c r="D150" s="36">
        <v>485.11666666666662</v>
      </c>
      <c r="E150" s="36">
        <v>474.23333333333323</v>
      </c>
      <c r="F150" s="36">
        <v>466.11666666666662</v>
      </c>
      <c r="G150" s="36">
        <v>455.23333333333323</v>
      </c>
      <c r="H150" s="36">
        <v>493.23333333333323</v>
      </c>
      <c r="I150" s="36">
        <v>504.11666666666656</v>
      </c>
      <c r="J150" s="36">
        <v>512.23333333333323</v>
      </c>
      <c r="K150" s="31">
        <v>496</v>
      </c>
      <c r="L150" s="31">
        <v>477</v>
      </c>
      <c r="M150" s="31">
        <v>11.068680000000001</v>
      </c>
      <c r="N150" s="1"/>
      <c r="O150" s="1"/>
    </row>
    <row r="151" spans="1:15" ht="12.75" customHeight="1">
      <c r="A151" s="33">
        <v>141</v>
      </c>
      <c r="B151" s="53" t="s">
        <v>369</v>
      </c>
      <c r="C151" s="31">
        <v>194.5</v>
      </c>
      <c r="D151" s="36">
        <v>191.16666666666666</v>
      </c>
      <c r="E151" s="36">
        <v>185.33333333333331</v>
      </c>
      <c r="F151" s="36">
        <v>176.16666666666666</v>
      </c>
      <c r="G151" s="36">
        <v>170.33333333333331</v>
      </c>
      <c r="H151" s="36">
        <v>200.33333333333331</v>
      </c>
      <c r="I151" s="36">
        <v>206.16666666666663</v>
      </c>
      <c r="J151" s="36">
        <v>215.33333333333331</v>
      </c>
      <c r="K151" s="31">
        <v>197</v>
      </c>
      <c r="L151" s="31">
        <v>182</v>
      </c>
      <c r="M151" s="31">
        <v>57.063049999999997</v>
      </c>
      <c r="N151" s="1"/>
      <c r="O151" s="1"/>
    </row>
    <row r="152" spans="1:15" ht="12.75" customHeight="1">
      <c r="A152" s="33">
        <v>142</v>
      </c>
      <c r="B152" s="53" t="s">
        <v>370</v>
      </c>
      <c r="C152" s="31">
        <v>46.05</v>
      </c>
      <c r="D152" s="36">
        <v>46.233333333333327</v>
      </c>
      <c r="E152" s="36">
        <v>45.466666666666654</v>
      </c>
      <c r="F152" s="36">
        <v>44.883333333333326</v>
      </c>
      <c r="G152" s="36">
        <v>44.116666666666653</v>
      </c>
      <c r="H152" s="36">
        <v>46.816666666666656</v>
      </c>
      <c r="I152" s="36">
        <v>47.583333333333321</v>
      </c>
      <c r="J152" s="36">
        <v>48.166666666666657</v>
      </c>
      <c r="K152" s="31">
        <v>47</v>
      </c>
      <c r="L152" s="31">
        <v>45.65</v>
      </c>
      <c r="M152" s="31">
        <v>156.17703</v>
      </c>
      <c r="N152" s="1"/>
      <c r="O152" s="1"/>
    </row>
    <row r="153" spans="1:15" ht="12.75" customHeight="1">
      <c r="A153" s="33">
        <v>143</v>
      </c>
      <c r="B153" s="53" t="s">
        <v>109</v>
      </c>
      <c r="C153" s="31">
        <v>4599</v>
      </c>
      <c r="D153" s="36">
        <v>4616.3499999999995</v>
      </c>
      <c r="E153" s="36">
        <v>4563.8999999999987</v>
      </c>
      <c r="F153" s="36">
        <v>4528.7999999999993</v>
      </c>
      <c r="G153" s="36">
        <v>4476.3499999999985</v>
      </c>
      <c r="H153" s="36">
        <v>4651.4499999999989</v>
      </c>
      <c r="I153" s="36">
        <v>4703.8999999999996</v>
      </c>
      <c r="J153" s="36">
        <v>4738.9999999999991</v>
      </c>
      <c r="K153" s="31">
        <v>4668.8</v>
      </c>
      <c r="L153" s="31">
        <v>4581.25</v>
      </c>
      <c r="M153" s="31">
        <v>7.1653599999999997</v>
      </c>
      <c r="N153" s="1"/>
      <c r="O153" s="1"/>
    </row>
    <row r="154" spans="1:15" ht="12.75" customHeight="1">
      <c r="A154" s="33">
        <v>144</v>
      </c>
      <c r="B154" s="53" t="s">
        <v>371</v>
      </c>
      <c r="C154" s="31">
        <v>664.4</v>
      </c>
      <c r="D154" s="36">
        <v>661.6</v>
      </c>
      <c r="E154" s="36">
        <v>650.30000000000007</v>
      </c>
      <c r="F154" s="36">
        <v>636.20000000000005</v>
      </c>
      <c r="G154" s="36">
        <v>624.90000000000009</v>
      </c>
      <c r="H154" s="36">
        <v>675.7</v>
      </c>
      <c r="I154" s="36">
        <v>687</v>
      </c>
      <c r="J154" s="36">
        <v>701.1</v>
      </c>
      <c r="K154" s="31">
        <v>672.9</v>
      </c>
      <c r="L154" s="31">
        <v>647.5</v>
      </c>
      <c r="M154" s="31">
        <v>19.677810000000001</v>
      </c>
      <c r="N154" s="1"/>
      <c r="O154" s="1"/>
    </row>
    <row r="155" spans="1:15" ht="12.75" customHeight="1">
      <c r="A155" s="33">
        <v>145</v>
      </c>
      <c r="B155" s="53" t="s">
        <v>271</v>
      </c>
      <c r="C155" s="31">
        <v>504.45</v>
      </c>
      <c r="D155" s="36">
        <v>501.0333333333333</v>
      </c>
      <c r="E155" s="36">
        <v>495.56666666666661</v>
      </c>
      <c r="F155" s="36">
        <v>486.68333333333328</v>
      </c>
      <c r="G155" s="36">
        <v>481.21666666666658</v>
      </c>
      <c r="H155" s="36">
        <v>509.91666666666663</v>
      </c>
      <c r="I155" s="36">
        <v>515.38333333333333</v>
      </c>
      <c r="J155" s="36">
        <v>524.26666666666665</v>
      </c>
      <c r="K155" s="31">
        <v>506.5</v>
      </c>
      <c r="L155" s="31">
        <v>492.15</v>
      </c>
      <c r="M155" s="31">
        <v>13.9735</v>
      </c>
      <c r="N155" s="1"/>
      <c r="O155" s="1"/>
    </row>
    <row r="156" spans="1:15" ht="12.75" customHeight="1">
      <c r="A156" s="33">
        <v>146</v>
      </c>
      <c r="B156" s="53" t="s">
        <v>372</v>
      </c>
      <c r="C156" s="31">
        <v>1969.95</v>
      </c>
      <c r="D156" s="36">
        <v>1959.9166666666667</v>
      </c>
      <c r="E156" s="36">
        <v>1940.2333333333336</v>
      </c>
      <c r="F156" s="36">
        <v>1910.5166666666669</v>
      </c>
      <c r="G156" s="36">
        <v>1890.8333333333337</v>
      </c>
      <c r="H156" s="36">
        <v>1989.6333333333334</v>
      </c>
      <c r="I156" s="36">
        <v>2009.3166666666664</v>
      </c>
      <c r="J156" s="36">
        <v>2039.0333333333333</v>
      </c>
      <c r="K156" s="31">
        <v>1979.6</v>
      </c>
      <c r="L156" s="31">
        <v>1930.2</v>
      </c>
      <c r="M156" s="31">
        <v>1.03284</v>
      </c>
      <c r="N156" s="1"/>
      <c r="O156" s="1"/>
    </row>
    <row r="157" spans="1:15" ht="12.75" customHeight="1">
      <c r="A157" s="33">
        <v>147</v>
      </c>
      <c r="B157" s="53" t="s">
        <v>373</v>
      </c>
      <c r="C157" s="31">
        <v>233.5</v>
      </c>
      <c r="D157" s="36">
        <v>235.5</v>
      </c>
      <c r="E157" s="36">
        <v>226.35</v>
      </c>
      <c r="F157" s="36">
        <v>219.2</v>
      </c>
      <c r="G157" s="36">
        <v>210.04999999999998</v>
      </c>
      <c r="H157" s="36">
        <v>242.65</v>
      </c>
      <c r="I157" s="36">
        <v>251.79999999999998</v>
      </c>
      <c r="J157" s="36">
        <v>258.95000000000005</v>
      </c>
      <c r="K157" s="31">
        <v>244.65</v>
      </c>
      <c r="L157" s="31">
        <v>228.35</v>
      </c>
      <c r="M157" s="31">
        <v>50.68553</v>
      </c>
      <c r="N157" s="1"/>
      <c r="O157" s="1"/>
    </row>
    <row r="158" spans="1:15" ht="12.75" customHeight="1">
      <c r="A158" s="33">
        <v>148</v>
      </c>
      <c r="B158" s="53" t="s">
        <v>845</v>
      </c>
      <c r="C158" s="31">
        <v>1290.8</v>
      </c>
      <c r="D158" s="36">
        <v>1296.75</v>
      </c>
      <c r="E158" s="36">
        <v>1273.5</v>
      </c>
      <c r="F158" s="36">
        <v>1256.2</v>
      </c>
      <c r="G158" s="36">
        <v>1232.95</v>
      </c>
      <c r="H158" s="36">
        <v>1314.05</v>
      </c>
      <c r="I158" s="36">
        <v>1337.3</v>
      </c>
      <c r="J158" s="36">
        <v>1354.6</v>
      </c>
      <c r="K158" s="31">
        <v>1320</v>
      </c>
      <c r="L158" s="31">
        <v>1279.45</v>
      </c>
      <c r="M158" s="31">
        <v>0.42022999999999999</v>
      </c>
      <c r="N158" s="1"/>
      <c r="O158" s="1"/>
    </row>
    <row r="159" spans="1:15" ht="12.75" customHeight="1">
      <c r="A159" s="33">
        <v>149</v>
      </c>
      <c r="B159" s="53" t="s">
        <v>374</v>
      </c>
      <c r="C159" s="31">
        <v>95.85</v>
      </c>
      <c r="D159" s="36">
        <v>96.016666666666666</v>
      </c>
      <c r="E159" s="36">
        <v>94.333333333333329</v>
      </c>
      <c r="F159" s="36">
        <v>92.816666666666663</v>
      </c>
      <c r="G159" s="36">
        <v>91.133333333333326</v>
      </c>
      <c r="H159" s="36">
        <v>97.533333333333331</v>
      </c>
      <c r="I159" s="36">
        <v>99.216666666666669</v>
      </c>
      <c r="J159" s="36">
        <v>100.73333333333333</v>
      </c>
      <c r="K159" s="31">
        <v>97.7</v>
      </c>
      <c r="L159" s="31">
        <v>94.5</v>
      </c>
      <c r="M159" s="31">
        <v>30.8794</v>
      </c>
      <c r="N159" s="1"/>
      <c r="O159" s="1"/>
    </row>
    <row r="160" spans="1:15" ht="12.75" customHeight="1">
      <c r="A160" s="33">
        <v>150</v>
      </c>
      <c r="B160" s="53" t="s">
        <v>829</v>
      </c>
      <c r="C160" s="31">
        <v>871.2</v>
      </c>
      <c r="D160" s="36">
        <v>876.66666666666663</v>
      </c>
      <c r="E160" s="36">
        <v>863.5333333333333</v>
      </c>
      <c r="F160" s="36">
        <v>855.86666666666667</v>
      </c>
      <c r="G160" s="36">
        <v>842.73333333333335</v>
      </c>
      <c r="H160" s="36">
        <v>884.33333333333326</v>
      </c>
      <c r="I160" s="36">
        <v>897.4666666666667</v>
      </c>
      <c r="J160" s="36">
        <v>905.13333333333321</v>
      </c>
      <c r="K160" s="31">
        <v>889.8</v>
      </c>
      <c r="L160" s="31">
        <v>869</v>
      </c>
      <c r="M160" s="31">
        <v>0.69079000000000002</v>
      </c>
      <c r="N160" s="1"/>
      <c r="O160" s="1"/>
    </row>
    <row r="161" spans="1:15" ht="12.75" customHeight="1">
      <c r="A161" s="33">
        <v>151</v>
      </c>
      <c r="B161" s="53" t="s">
        <v>110</v>
      </c>
      <c r="C161" s="31">
        <v>3474.1</v>
      </c>
      <c r="D161" s="36">
        <v>3478.3166666666671</v>
      </c>
      <c r="E161" s="36">
        <v>3436.7833333333342</v>
      </c>
      <c r="F161" s="36">
        <v>3399.4666666666672</v>
      </c>
      <c r="G161" s="36">
        <v>3357.9333333333343</v>
      </c>
      <c r="H161" s="36">
        <v>3515.6333333333341</v>
      </c>
      <c r="I161" s="36">
        <v>3557.166666666667</v>
      </c>
      <c r="J161" s="36">
        <v>3594.483333333334</v>
      </c>
      <c r="K161" s="31">
        <v>3519.85</v>
      </c>
      <c r="L161" s="31">
        <v>3441</v>
      </c>
      <c r="M161" s="31">
        <v>1.9923</v>
      </c>
      <c r="N161" s="1"/>
      <c r="O161" s="1"/>
    </row>
    <row r="162" spans="1:15" ht="12.75" customHeight="1">
      <c r="A162" s="33">
        <v>152</v>
      </c>
      <c r="B162" s="53" t="s">
        <v>111</v>
      </c>
      <c r="C162" s="31">
        <v>460.5</v>
      </c>
      <c r="D162" s="36">
        <v>461.81666666666661</v>
      </c>
      <c r="E162" s="36">
        <v>451.8333333333332</v>
      </c>
      <c r="F162" s="36">
        <v>443.16666666666657</v>
      </c>
      <c r="G162" s="36">
        <v>433.18333333333317</v>
      </c>
      <c r="H162" s="36">
        <v>470.48333333333323</v>
      </c>
      <c r="I162" s="36">
        <v>480.46666666666658</v>
      </c>
      <c r="J162" s="36">
        <v>489.13333333333327</v>
      </c>
      <c r="K162" s="31">
        <v>471.8</v>
      </c>
      <c r="L162" s="31">
        <v>453.15</v>
      </c>
      <c r="M162" s="31">
        <v>33.177810000000001</v>
      </c>
      <c r="N162" s="1"/>
      <c r="O162" s="1"/>
    </row>
    <row r="163" spans="1:15" ht="12.75" customHeight="1">
      <c r="A163" s="33">
        <v>153</v>
      </c>
      <c r="B163" s="53" t="s">
        <v>375</v>
      </c>
      <c r="C163" s="31">
        <v>448.6</v>
      </c>
      <c r="D163" s="36">
        <v>446.41666666666669</v>
      </c>
      <c r="E163" s="36">
        <v>441.33333333333337</v>
      </c>
      <c r="F163" s="36">
        <v>434.06666666666666</v>
      </c>
      <c r="G163" s="36">
        <v>428.98333333333335</v>
      </c>
      <c r="H163" s="36">
        <v>453.68333333333339</v>
      </c>
      <c r="I163" s="36">
        <v>458.76666666666677</v>
      </c>
      <c r="J163" s="36">
        <v>466.03333333333342</v>
      </c>
      <c r="K163" s="31">
        <v>451.5</v>
      </c>
      <c r="L163" s="31">
        <v>439.15</v>
      </c>
      <c r="M163" s="31">
        <v>1.0237499999999999</v>
      </c>
      <c r="N163" s="1"/>
      <c r="O163" s="1"/>
    </row>
    <row r="164" spans="1:15" ht="12.75" customHeight="1">
      <c r="A164" s="33">
        <v>154</v>
      </c>
      <c r="B164" s="53" t="s">
        <v>272</v>
      </c>
      <c r="C164" s="31">
        <v>168.8</v>
      </c>
      <c r="D164" s="36">
        <v>170.26666666666668</v>
      </c>
      <c r="E164" s="36">
        <v>166.13333333333335</v>
      </c>
      <c r="F164" s="36">
        <v>163.46666666666667</v>
      </c>
      <c r="G164" s="36">
        <v>159.33333333333334</v>
      </c>
      <c r="H164" s="36">
        <v>172.93333333333337</v>
      </c>
      <c r="I164" s="36">
        <v>177.06666666666669</v>
      </c>
      <c r="J164" s="36">
        <v>179.73333333333338</v>
      </c>
      <c r="K164" s="31">
        <v>174.4</v>
      </c>
      <c r="L164" s="31">
        <v>167.6</v>
      </c>
      <c r="M164" s="31">
        <v>26.513570000000001</v>
      </c>
      <c r="N164" s="1"/>
      <c r="O164" s="1"/>
    </row>
    <row r="165" spans="1:15" ht="12.75" customHeight="1">
      <c r="A165" s="33">
        <v>155</v>
      </c>
      <c r="B165" s="53" t="s">
        <v>112</v>
      </c>
      <c r="C165" s="31">
        <v>163.69999999999999</v>
      </c>
      <c r="D165" s="36">
        <v>163.98333333333332</v>
      </c>
      <c r="E165" s="36">
        <v>160.26666666666665</v>
      </c>
      <c r="F165" s="36">
        <v>156.83333333333334</v>
      </c>
      <c r="G165" s="36">
        <v>153.11666666666667</v>
      </c>
      <c r="H165" s="36">
        <v>167.41666666666663</v>
      </c>
      <c r="I165" s="36">
        <v>171.13333333333327</v>
      </c>
      <c r="J165" s="36">
        <v>174.56666666666661</v>
      </c>
      <c r="K165" s="31">
        <v>167.7</v>
      </c>
      <c r="L165" s="31">
        <v>160.55000000000001</v>
      </c>
      <c r="M165" s="31">
        <v>196.60309000000001</v>
      </c>
      <c r="N165" s="1"/>
      <c r="O165" s="1"/>
    </row>
    <row r="166" spans="1:15" ht="12.75" customHeight="1">
      <c r="A166" s="33">
        <v>156</v>
      </c>
      <c r="B166" s="53" t="s">
        <v>376</v>
      </c>
      <c r="C166" s="31">
        <v>691.55</v>
      </c>
      <c r="D166" s="36">
        <v>697.38333333333333</v>
      </c>
      <c r="E166" s="36">
        <v>679.76666666666665</v>
      </c>
      <c r="F166" s="36">
        <v>667.98333333333335</v>
      </c>
      <c r="G166" s="36">
        <v>650.36666666666667</v>
      </c>
      <c r="H166" s="36">
        <v>709.16666666666663</v>
      </c>
      <c r="I166" s="36">
        <v>726.78333333333319</v>
      </c>
      <c r="J166" s="36">
        <v>738.56666666666661</v>
      </c>
      <c r="K166" s="31">
        <v>715</v>
      </c>
      <c r="L166" s="31">
        <v>685.6</v>
      </c>
      <c r="M166" s="31">
        <v>1.92618</v>
      </c>
      <c r="N166" s="1"/>
      <c r="O166" s="1"/>
    </row>
    <row r="167" spans="1:15" ht="12.75" customHeight="1">
      <c r="A167" s="33">
        <v>157</v>
      </c>
      <c r="B167" s="53" t="s">
        <v>377</v>
      </c>
      <c r="C167" s="31">
        <v>4271.45</v>
      </c>
      <c r="D167" s="36">
        <v>4282.2833333333338</v>
      </c>
      <c r="E167" s="36">
        <v>4231.8166666666675</v>
      </c>
      <c r="F167" s="36">
        <v>4192.1833333333334</v>
      </c>
      <c r="G167" s="36">
        <v>4141.7166666666672</v>
      </c>
      <c r="H167" s="36">
        <v>4321.9166666666679</v>
      </c>
      <c r="I167" s="36">
        <v>4372.3833333333332</v>
      </c>
      <c r="J167" s="36">
        <v>4412.0166666666682</v>
      </c>
      <c r="K167" s="31">
        <v>4332.75</v>
      </c>
      <c r="L167" s="31">
        <v>4242.6499999999996</v>
      </c>
      <c r="M167" s="31">
        <v>0.18740999999999999</v>
      </c>
      <c r="N167" s="1"/>
      <c r="O167" s="1"/>
    </row>
    <row r="168" spans="1:15" ht="12.75" customHeight="1">
      <c r="A168" s="33">
        <v>158</v>
      </c>
      <c r="B168" s="53" t="s">
        <v>378</v>
      </c>
      <c r="C168" s="31">
        <v>1032.0999999999999</v>
      </c>
      <c r="D168" s="36">
        <v>1038.7</v>
      </c>
      <c r="E168" s="36">
        <v>1021.4000000000001</v>
      </c>
      <c r="F168" s="36">
        <v>1010.7</v>
      </c>
      <c r="G168" s="36">
        <v>993.40000000000009</v>
      </c>
      <c r="H168" s="36">
        <v>1049.4000000000001</v>
      </c>
      <c r="I168" s="36">
        <v>1066.6999999999998</v>
      </c>
      <c r="J168" s="36">
        <v>1077.4000000000001</v>
      </c>
      <c r="K168" s="31">
        <v>1056</v>
      </c>
      <c r="L168" s="31">
        <v>1028</v>
      </c>
      <c r="M168" s="31">
        <v>1.21116</v>
      </c>
      <c r="N168" s="1"/>
      <c r="O168" s="1"/>
    </row>
    <row r="169" spans="1:15" ht="12.75" customHeight="1">
      <c r="A169" s="33">
        <v>159</v>
      </c>
      <c r="B169" s="53" t="s">
        <v>379</v>
      </c>
      <c r="C169" s="31">
        <v>272.39999999999998</v>
      </c>
      <c r="D169" s="36">
        <v>271.7833333333333</v>
      </c>
      <c r="E169" s="36">
        <v>268.91666666666663</v>
      </c>
      <c r="F169" s="36">
        <v>265.43333333333334</v>
      </c>
      <c r="G169" s="36">
        <v>262.56666666666666</v>
      </c>
      <c r="H169" s="36">
        <v>275.26666666666659</v>
      </c>
      <c r="I169" s="36">
        <v>278.13333333333327</v>
      </c>
      <c r="J169" s="36">
        <v>281.61666666666656</v>
      </c>
      <c r="K169" s="31">
        <v>274.64999999999998</v>
      </c>
      <c r="L169" s="31">
        <v>268.3</v>
      </c>
      <c r="M169" s="31">
        <v>9.0975300000000008</v>
      </c>
      <c r="N169" s="1"/>
      <c r="O169" s="1"/>
    </row>
    <row r="170" spans="1:15" ht="12.75" customHeight="1">
      <c r="A170" s="33">
        <v>160</v>
      </c>
      <c r="B170" s="53" t="s">
        <v>380</v>
      </c>
      <c r="C170" s="31">
        <v>197.55</v>
      </c>
      <c r="D170" s="36">
        <v>200.81666666666669</v>
      </c>
      <c r="E170" s="36">
        <v>192.48333333333338</v>
      </c>
      <c r="F170" s="36">
        <v>187.41666666666669</v>
      </c>
      <c r="G170" s="36">
        <v>179.08333333333337</v>
      </c>
      <c r="H170" s="36">
        <v>205.88333333333338</v>
      </c>
      <c r="I170" s="36">
        <v>214.2166666666667</v>
      </c>
      <c r="J170" s="36">
        <v>219.28333333333339</v>
      </c>
      <c r="K170" s="31">
        <v>209.15</v>
      </c>
      <c r="L170" s="31">
        <v>195.75</v>
      </c>
      <c r="M170" s="31">
        <v>21.967980000000001</v>
      </c>
      <c r="N170" s="1"/>
      <c r="O170" s="1"/>
    </row>
    <row r="171" spans="1:15" ht="12.75" customHeight="1">
      <c r="A171" s="33">
        <v>161</v>
      </c>
      <c r="B171" s="53" t="s">
        <v>830</v>
      </c>
      <c r="C171" s="31">
        <v>781.15</v>
      </c>
      <c r="D171" s="36">
        <v>779.06666666666661</v>
      </c>
      <c r="E171" s="36">
        <v>768.13333333333321</v>
      </c>
      <c r="F171" s="36">
        <v>755.11666666666656</v>
      </c>
      <c r="G171" s="36">
        <v>744.18333333333317</v>
      </c>
      <c r="H171" s="36">
        <v>792.08333333333326</v>
      </c>
      <c r="I171" s="36">
        <v>803.01666666666665</v>
      </c>
      <c r="J171" s="36">
        <v>816.0333333333333</v>
      </c>
      <c r="K171" s="31">
        <v>790</v>
      </c>
      <c r="L171" s="31">
        <v>766.05</v>
      </c>
      <c r="M171" s="31">
        <v>8.1451100000000007</v>
      </c>
      <c r="N171" s="1"/>
      <c r="O171" s="1"/>
    </row>
    <row r="172" spans="1:15" ht="12.75" customHeight="1">
      <c r="A172" s="33">
        <v>162</v>
      </c>
      <c r="B172" s="53" t="s">
        <v>273</v>
      </c>
      <c r="C172" s="31">
        <v>461.4</v>
      </c>
      <c r="D172" s="36">
        <v>462.13333333333338</v>
      </c>
      <c r="E172" s="36">
        <v>453.76666666666677</v>
      </c>
      <c r="F172" s="36">
        <v>446.13333333333338</v>
      </c>
      <c r="G172" s="36">
        <v>437.76666666666677</v>
      </c>
      <c r="H172" s="36">
        <v>469.76666666666677</v>
      </c>
      <c r="I172" s="36">
        <v>478.13333333333344</v>
      </c>
      <c r="J172" s="36">
        <v>485.76666666666677</v>
      </c>
      <c r="K172" s="31">
        <v>470.5</v>
      </c>
      <c r="L172" s="31">
        <v>454.5</v>
      </c>
      <c r="M172" s="31">
        <v>19.272279999999999</v>
      </c>
      <c r="N172" s="1"/>
      <c r="O172" s="1"/>
    </row>
    <row r="173" spans="1:15" ht="12.75" customHeight="1">
      <c r="A173" s="33">
        <v>163</v>
      </c>
      <c r="B173" s="53" t="s">
        <v>381</v>
      </c>
      <c r="C173" s="31">
        <v>1369.85</v>
      </c>
      <c r="D173" s="36">
        <v>1379.9833333333333</v>
      </c>
      <c r="E173" s="36">
        <v>1355.9666666666667</v>
      </c>
      <c r="F173" s="36">
        <v>1342.0833333333333</v>
      </c>
      <c r="G173" s="36">
        <v>1318.0666666666666</v>
      </c>
      <c r="H173" s="36">
        <v>1393.8666666666668</v>
      </c>
      <c r="I173" s="36">
        <v>1417.8833333333337</v>
      </c>
      <c r="J173" s="36">
        <v>1431.7666666666669</v>
      </c>
      <c r="K173" s="31">
        <v>1404</v>
      </c>
      <c r="L173" s="31">
        <v>1366.1</v>
      </c>
      <c r="M173" s="31">
        <v>0.37232999999999999</v>
      </c>
      <c r="N173" s="1"/>
      <c r="O173" s="1"/>
    </row>
    <row r="174" spans="1:15" ht="12.75" customHeight="1">
      <c r="A174" s="33">
        <v>164</v>
      </c>
      <c r="B174" s="53" t="s">
        <v>113</v>
      </c>
      <c r="C174" s="31">
        <v>197.8</v>
      </c>
      <c r="D174" s="36">
        <v>199.46666666666667</v>
      </c>
      <c r="E174" s="36">
        <v>194.43333333333334</v>
      </c>
      <c r="F174" s="36">
        <v>191.06666666666666</v>
      </c>
      <c r="G174" s="36">
        <v>186.03333333333333</v>
      </c>
      <c r="H174" s="36">
        <v>202.83333333333334</v>
      </c>
      <c r="I174" s="36">
        <v>207.8666666666667</v>
      </c>
      <c r="J174" s="36">
        <v>211.23333333333335</v>
      </c>
      <c r="K174" s="31">
        <v>204.5</v>
      </c>
      <c r="L174" s="31">
        <v>196.1</v>
      </c>
      <c r="M174" s="31">
        <v>250.482</v>
      </c>
      <c r="N174" s="1"/>
      <c r="O174" s="1"/>
    </row>
    <row r="175" spans="1:15" ht="12.75" customHeight="1">
      <c r="A175" s="33">
        <v>165</v>
      </c>
      <c r="B175" s="53" t="s">
        <v>382</v>
      </c>
      <c r="C175" s="31">
        <v>1382.1</v>
      </c>
      <c r="D175" s="36">
        <v>1387.3500000000001</v>
      </c>
      <c r="E175" s="36">
        <v>1364.7000000000003</v>
      </c>
      <c r="F175" s="36">
        <v>1347.3000000000002</v>
      </c>
      <c r="G175" s="36">
        <v>1324.6500000000003</v>
      </c>
      <c r="H175" s="36">
        <v>1404.7500000000002</v>
      </c>
      <c r="I175" s="36">
        <v>1427.4000000000003</v>
      </c>
      <c r="J175" s="36">
        <v>1444.8000000000002</v>
      </c>
      <c r="K175" s="31">
        <v>1410</v>
      </c>
      <c r="L175" s="31">
        <v>1369.95</v>
      </c>
      <c r="M175" s="31">
        <v>0.91057999999999995</v>
      </c>
      <c r="N175" s="1"/>
      <c r="O175" s="1"/>
    </row>
    <row r="176" spans="1:15" ht="12.75" customHeight="1">
      <c r="A176" s="33">
        <v>166</v>
      </c>
      <c r="B176" s="53" t="s">
        <v>116</v>
      </c>
      <c r="C176" s="31">
        <v>83.3</v>
      </c>
      <c r="D176" s="36">
        <v>83.649999999999991</v>
      </c>
      <c r="E176" s="36">
        <v>81.34999999999998</v>
      </c>
      <c r="F176" s="36">
        <v>79.399999999999991</v>
      </c>
      <c r="G176" s="36">
        <v>77.09999999999998</v>
      </c>
      <c r="H176" s="36">
        <v>85.59999999999998</v>
      </c>
      <c r="I176" s="36">
        <v>87.899999999999991</v>
      </c>
      <c r="J176" s="36">
        <v>89.84999999999998</v>
      </c>
      <c r="K176" s="31">
        <v>85.95</v>
      </c>
      <c r="L176" s="31">
        <v>81.7</v>
      </c>
      <c r="M176" s="31">
        <v>238.11978999999999</v>
      </c>
      <c r="N176" s="1"/>
      <c r="O176" s="1"/>
    </row>
    <row r="177" spans="1:15" ht="12.75" customHeight="1">
      <c r="A177" s="33">
        <v>167</v>
      </c>
      <c r="B177" s="53" t="s">
        <v>383</v>
      </c>
      <c r="C177" s="31">
        <v>2511.1</v>
      </c>
      <c r="D177" s="36">
        <v>2525.6833333333329</v>
      </c>
      <c r="E177" s="36">
        <v>2485.4166666666661</v>
      </c>
      <c r="F177" s="36">
        <v>2459.7333333333331</v>
      </c>
      <c r="G177" s="36">
        <v>2419.4666666666662</v>
      </c>
      <c r="H177" s="36">
        <v>2551.3666666666659</v>
      </c>
      <c r="I177" s="36">
        <v>2591.6333333333332</v>
      </c>
      <c r="J177" s="36">
        <v>2617.3166666666657</v>
      </c>
      <c r="K177" s="31">
        <v>2565.9499999999998</v>
      </c>
      <c r="L177" s="31">
        <v>2500</v>
      </c>
      <c r="M177" s="31">
        <v>8.1979999999999997E-2</v>
      </c>
      <c r="N177" s="1"/>
      <c r="O177" s="1"/>
    </row>
    <row r="178" spans="1:15" ht="12.75" customHeight="1">
      <c r="A178" s="33">
        <v>168</v>
      </c>
      <c r="B178" s="53" t="s">
        <v>384</v>
      </c>
      <c r="C178" s="31">
        <v>331.9</v>
      </c>
      <c r="D178" s="36">
        <v>334.36666666666662</v>
      </c>
      <c r="E178" s="36">
        <v>325.83333333333326</v>
      </c>
      <c r="F178" s="36">
        <v>319.76666666666665</v>
      </c>
      <c r="G178" s="36">
        <v>311.23333333333329</v>
      </c>
      <c r="H178" s="36">
        <v>340.43333333333322</v>
      </c>
      <c r="I178" s="36">
        <v>348.96666666666664</v>
      </c>
      <c r="J178" s="36">
        <v>355.03333333333319</v>
      </c>
      <c r="K178" s="31">
        <v>342.9</v>
      </c>
      <c r="L178" s="31">
        <v>328.3</v>
      </c>
      <c r="M178" s="31">
        <v>7.3902200000000002</v>
      </c>
      <c r="N178" s="1"/>
      <c r="O178" s="1"/>
    </row>
    <row r="179" spans="1:15" ht="12.75" customHeight="1">
      <c r="A179" s="33">
        <v>169</v>
      </c>
      <c r="B179" s="53" t="s">
        <v>867</v>
      </c>
      <c r="C179" s="31">
        <v>6618.5</v>
      </c>
      <c r="D179" s="36">
        <v>6640.7833333333328</v>
      </c>
      <c r="E179" s="36">
        <v>6525.8166666666657</v>
      </c>
      <c r="F179" s="36">
        <v>6433.1333333333332</v>
      </c>
      <c r="G179" s="36">
        <v>6318.1666666666661</v>
      </c>
      <c r="H179" s="36">
        <v>6733.4666666666653</v>
      </c>
      <c r="I179" s="36">
        <v>6848.4333333333325</v>
      </c>
      <c r="J179" s="36">
        <v>6941.116666666665</v>
      </c>
      <c r="K179" s="31">
        <v>6755.75</v>
      </c>
      <c r="L179" s="31">
        <v>6548.1</v>
      </c>
      <c r="M179" s="31">
        <v>0.16261999999999999</v>
      </c>
      <c r="N179" s="1"/>
      <c r="O179" s="1"/>
    </row>
    <row r="180" spans="1:15" ht="12.75" customHeight="1">
      <c r="A180" s="33">
        <v>170</v>
      </c>
      <c r="B180" s="53" t="s">
        <v>274</v>
      </c>
      <c r="C180" s="31">
        <v>1703.3</v>
      </c>
      <c r="D180" s="36">
        <v>1693.0666666666666</v>
      </c>
      <c r="E180" s="36">
        <v>1676.2333333333331</v>
      </c>
      <c r="F180" s="36">
        <v>1649.1666666666665</v>
      </c>
      <c r="G180" s="36">
        <v>1632.333333333333</v>
      </c>
      <c r="H180" s="36">
        <v>1720.1333333333332</v>
      </c>
      <c r="I180" s="36">
        <v>1736.9666666666667</v>
      </c>
      <c r="J180" s="36">
        <v>1764.0333333333333</v>
      </c>
      <c r="K180" s="31">
        <v>1709.9</v>
      </c>
      <c r="L180" s="31">
        <v>1666</v>
      </c>
      <c r="M180" s="31">
        <v>2.93241</v>
      </c>
      <c r="N180" s="1"/>
      <c r="O180" s="1"/>
    </row>
    <row r="181" spans="1:15" ht="12.75" customHeight="1">
      <c r="A181" s="33">
        <v>171</v>
      </c>
      <c r="B181" s="53" t="s">
        <v>385</v>
      </c>
      <c r="C181" s="31">
        <v>2082.5500000000002</v>
      </c>
      <c r="D181" s="36">
        <v>2088.3666666666668</v>
      </c>
      <c r="E181" s="36">
        <v>2055.7333333333336</v>
      </c>
      <c r="F181" s="36">
        <v>2028.916666666667</v>
      </c>
      <c r="G181" s="36">
        <v>1996.2833333333338</v>
      </c>
      <c r="H181" s="36">
        <v>2115.1833333333334</v>
      </c>
      <c r="I181" s="36">
        <v>2147.8166666666666</v>
      </c>
      <c r="J181" s="36">
        <v>2174.6333333333332</v>
      </c>
      <c r="K181" s="31">
        <v>2121</v>
      </c>
      <c r="L181" s="31">
        <v>2061.5500000000002</v>
      </c>
      <c r="M181" s="31">
        <v>0.71914999999999996</v>
      </c>
      <c r="N181" s="1"/>
      <c r="O181" s="1"/>
    </row>
    <row r="182" spans="1:15" ht="12.75" customHeight="1">
      <c r="A182" s="33">
        <v>172</v>
      </c>
      <c r="B182" s="53" t="s">
        <v>868</v>
      </c>
      <c r="C182" s="31">
        <v>830.95</v>
      </c>
      <c r="D182" s="36">
        <v>832.28333333333342</v>
      </c>
      <c r="E182" s="36">
        <v>817.21666666666681</v>
      </c>
      <c r="F182" s="36">
        <v>803.48333333333335</v>
      </c>
      <c r="G182" s="36">
        <v>788.41666666666674</v>
      </c>
      <c r="H182" s="36">
        <v>846.01666666666688</v>
      </c>
      <c r="I182" s="36">
        <v>861.08333333333348</v>
      </c>
      <c r="J182" s="36">
        <v>874.81666666666695</v>
      </c>
      <c r="K182" s="31">
        <v>847.35</v>
      </c>
      <c r="L182" s="31">
        <v>818.55</v>
      </c>
      <c r="M182" s="31">
        <v>0.87051999999999996</v>
      </c>
      <c r="N182" s="1"/>
      <c r="O182" s="1"/>
    </row>
    <row r="183" spans="1:15" ht="12.75" customHeight="1">
      <c r="A183" s="33">
        <v>173</v>
      </c>
      <c r="B183" s="53" t="s">
        <v>114</v>
      </c>
      <c r="C183" s="31">
        <v>1040.6500000000001</v>
      </c>
      <c r="D183" s="36">
        <v>1045.5333333333333</v>
      </c>
      <c r="E183" s="36">
        <v>1028.7666666666667</v>
      </c>
      <c r="F183" s="36">
        <v>1016.8833333333334</v>
      </c>
      <c r="G183" s="36">
        <v>1000.1166666666668</v>
      </c>
      <c r="H183" s="36">
        <v>1057.4166666666665</v>
      </c>
      <c r="I183" s="36">
        <v>1074.1833333333329</v>
      </c>
      <c r="J183" s="36">
        <v>1086.0666666666664</v>
      </c>
      <c r="K183" s="31">
        <v>1062.3</v>
      </c>
      <c r="L183" s="31">
        <v>1033.6500000000001</v>
      </c>
      <c r="M183" s="31">
        <v>4.1489599999999998</v>
      </c>
      <c r="N183" s="1"/>
      <c r="O183" s="1"/>
    </row>
    <row r="184" spans="1:15" ht="12.75" customHeight="1">
      <c r="A184" s="33">
        <v>174</v>
      </c>
      <c r="B184" s="53" t="s">
        <v>834</v>
      </c>
      <c r="C184" s="31">
        <v>1400.45</v>
      </c>
      <c r="D184" s="36">
        <v>1403.9833333333333</v>
      </c>
      <c r="E184" s="36">
        <v>1381.9166666666667</v>
      </c>
      <c r="F184" s="36">
        <v>1363.3833333333334</v>
      </c>
      <c r="G184" s="36">
        <v>1341.3166666666668</v>
      </c>
      <c r="H184" s="36">
        <v>1422.5166666666667</v>
      </c>
      <c r="I184" s="36">
        <v>1444.5833333333333</v>
      </c>
      <c r="J184" s="36">
        <v>1463.1166666666666</v>
      </c>
      <c r="K184" s="31">
        <v>1426.05</v>
      </c>
      <c r="L184" s="31">
        <v>1385.45</v>
      </c>
      <c r="M184" s="31">
        <v>2.9834399999999999</v>
      </c>
      <c r="N184" s="1"/>
      <c r="O184" s="1"/>
    </row>
    <row r="185" spans="1:15" ht="12.75" customHeight="1">
      <c r="A185" s="33">
        <v>175</v>
      </c>
      <c r="B185" s="53" t="s">
        <v>386</v>
      </c>
      <c r="C185" s="31">
        <v>1000</v>
      </c>
      <c r="D185" s="36">
        <v>1016.7166666666667</v>
      </c>
      <c r="E185" s="36">
        <v>978.43333333333339</v>
      </c>
      <c r="F185" s="36">
        <v>956.86666666666667</v>
      </c>
      <c r="G185" s="36">
        <v>918.58333333333337</v>
      </c>
      <c r="H185" s="36">
        <v>1038.2833333333333</v>
      </c>
      <c r="I185" s="36">
        <v>1076.5666666666666</v>
      </c>
      <c r="J185" s="36">
        <v>1098.1333333333334</v>
      </c>
      <c r="K185" s="31">
        <v>1055</v>
      </c>
      <c r="L185" s="31">
        <v>995.15</v>
      </c>
      <c r="M185" s="31">
        <v>2.1306600000000002</v>
      </c>
      <c r="N185" s="1"/>
      <c r="O185" s="1"/>
    </row>
    <row r="186" spans="1:15" ht="12.75" customHeight="1">
      <c r="A186" s="33">
        <v>176</v>
      </c>
      <c r="B186" s="53" t="s">
        <v>869</v>
      </c>
      <c r="C186" s="31">
        <v>901.55</v>
      </c>
      <c r="D186" s="36">
        <v>907.21666666666658</v>
      </c>
      <c r="E186" s="36">
        <v>889.53333333333319</v>
      </c>
      <c r="F186" s="36">
        <v>877.51666666666665</v>
      </c>
      <c r="G186" s="36">
        <v>859.83333333333326</v>
      </c>
      <c r="H186" s="36">
        <v>919.23333333333312</v>
      </c>
      <c r="I186" s="36">
        <v>936.91666666666652</v>
      </c>
      <c r="J186" s="36">
        <v>948.93333333333305</v>
      </c>
      <c r="K186" s="31">
        <v>924.9</v>
      </c>
      <c r="L186" s="31">
        <v>895.2</v>
      </c>
      <c r="M186" s="31">
        <v>2.8887700000000001</v>
      </c>
      <c r="N186" s="1"/>
      <c r="O186" s="1"/>
    </row>
    <row r="187" spans="1:15" ht="12.75" customHeight="1">
      <c r="A187" s="33">
        <v>177</v>
      </c>
      <c r="B187" s="53" t="s">
        <v>387</v>
      </c>
      <c r="C187" s="31">
        <v>3283.05</v>
      </c>
      <c r="D187" s="36">
        <v>3319.0666666666671</v>
      </c>
      <c r="E187" s="36">
        <v>3228.983333333334</v>
      </c>
      <c r="F187" s="36">
        <v>3174.916666666667</v>
      </c>
      <c r="G187" s="36">
        <v>3084.8333333333339</v>
      </c>
      <c r="H187" s="36">
        <v>3373.1333333333341</v>
      </c>
      <c r="I187" s="36">
        <v>3463.2166666666672</v>
      </c>
      <c r="J187" s="36">
        <v>3517.2833333333342</v>
      </c>
      <c r="K187" s="31">
        <v>3409.15</v>
      </c>
      <c r="L187" s="31">
        <v>3265</v>
      </c>
      <c r="M187" s="31">
        <v>0.43783</v>
      </c>
      <c r="N187" s="1"/>
      <c r="O187" s="1"/>
    </row>
    <row r="188" spans="1:15" ht="12.75" customHeight="1">
      <c r="A188" s="33">
        <v>178</v>
      </c>
      <c r="B188" s="53" t="s">
        <v>118</v>
      </c>
      <c r="C188" s="31">
        <v>1250.1500000000001</v>
      </c>
      <c r="D188" s="36">
        <v>1249.6666666666667</v>
      </c>
      <c r="E188" s="36">
        <v>1229.3333333333335</v>
      </c>
      <c r="F188" s="36">
        <v>1208.5166666666667</v>
      </c>
      <c r="G188" s="36">
        <v>1188.1833333333334</v>
      </c>
      <c r="H188" s="36">
        <v>1270.4833333333336</v>
      </c>
      <c r="I188" s="36">
        <v>1290.8166666666671</v>
      </c>
      <c r="J188" s="36">
        <v>1311.6333333333337</v>
      </c>
      <c r="K188" s="31">
        <v>1270</v>
      </c>
      <c r="L188" s="31">
        <v>1228.8499999999999</v>
      </c>
      <c r="M188" s="31">
        <v>8.3760600000000007</v>
      </c>
      <c r="N188" s="1"/>
      <c r="O188" s="1"/>
    </row>
    <row r="189" spans="1:15" ht="12.75" customHeight="1">
      <c r="A189" s="33">
        <v>179</v>
      </c>
      <c r="B189" s="53" t="s">
        <v>388</v>
      </c>
      <c r="C189" s="31">
        <v>885.3</v>
      </c>
      <c r="D189" s="36">
        <v>880.33333333333337</v>
      </c>
      <c r="E189" s="36">
        <v>865.06666666666672</v>
      </c>
      <c r="F189" s="36">
        <v>844.83333333333337</v>
      </c>
      <c r="G189" s="36">
        <v>829.56666666666672</v>
      </c>
      <c r="H189" s="36">
        <v>900.56666666666672</v>
      </c>
      <c r="I189" s="36">
        <v>915.83333333333337</v>
      </c>
      <c r="J189" s="36">
        <v>936.06666666666672</v>
      </c>
      <c r="K189" s="31">
        <v>895.6</v>
      </c>
      <c r="L189" s="31">
        <v>860.1</v>
      </c>
      <c r="M189" s="31">
        <v>7.4392899999999997</v>
      </c>
      <c r="N189" s="1"/>
      <c r="O189" s="1"/>
    </row>
    <row r="190" spans="1:15" ht="12.75" customHeight="1">
      <c r="A190" s="33">
        <v>180</v>
      </c>
      <c r="B190" s="53" t="s">
        <v>119</v>
      </c>
      <c r="C190" s="31">
        <v>2842.75</v>
      </c>
      <c r="D190" s="36">
        <v>2779.2666666666664</v>
      </c>
      <c r="E190" s="36">
        <v>2708.5333333333328</v>
      </c>
      <c r="F190" s="36">
        <v>2574.3166666666666</v>
      </c>
      <c r="G190" s="36">
        <v>2503.583333333333</v>
      </c>
      <c r="H190" s="36">
        <v>2913.4833333333327</v>
      </c>
      <c r="I190" s="36">
        <v>2984.2166666666662</v>
      </c>
      <c r="J190" s="36">
        <v>3118.4333333333325</v>
      </c>
      <c r="K190" s="31">
        <v>2850</v>
      </c>
      <c r="L190" s="31">
        <v>2645.05</v>
      </c>
      <c r="M190" s="31">
        <v>58.607689999999998</v>
      </c>
      <c r="N190" s="1"/>
      <c r="O190" s="1"/>
    </row>
    <row r="191" spans="1:15" ht="12.75" customHeight="1">
      <c r="A191" s="33">
        <v>181</v>
      </c>
      <c r="B191" s="53" t="s">
        <v>120</v>
      </c>
      <c r="C191" s="31">
        <v>422.5</v>
      </c>
      <c r="D191" s="36">
        <v>421.83333333333331</v>
      </c>
      <c r="E191" s="36">
        <v>417.66666666666663</v>
      </c>
      <c r="F191" s="36">
        <v>412.83333333333331</v>
      </c>
      <c r="G191" s="36">
        <v>408.66666666666663</v>
      </c>
      <c r="H191" s="36">
        <v>426.66666666666663</v>
      </c>
      <c r="I191" s="36">
        <v>430.83333333333326</v>
      </c>
      <c r="J191" s="36">
        <v>435.66666666666663</v>
      </c>
      <c r="K191" s="31">
        <v>426</v>
      </c>
      <c r="L191" s="31">
        <v>417</v>
      </c>
      <c r="M191" s="31">
        <v>4.3048599999999997</v>
      </c>
      <c r="N191" s="1"/>
      <c r="O191" s="1"/>
    </row>
    <row r="192" spans="1:15" ht="12.75" customHeight="1">
      <c r="A192" s="33">
        <v>182</v>
      </c>
      <c r="B192" s="53" t="s">
        <v>389</v>
      </c>
      <c r="C192" s="31">
        <v>648.9</v>
      </c>
      <c r="D192" s="36">
        <v>651</v>
      </c>
      <c r="E192" s="36">
        <v>638.9</v>
      </c>
      <c r="F192" s="36">
        <v>628.9</v>
      </c>
      <c r="G192" s="36">
        <v>616.79999999999995</v>
      </c>
      <c r="H192" s="36">
        <v>661</v>
      </c>
      <c r="I192" s="36">
        <v>673.09999999999991</v>
      </c>
      <c r="J192" s="36">
        <v>683.1</v>
      </c>
      <c r="K192" s="31">
        <v>663.1</v>
      </c>
      <c r="L192" s="31">
        <v>641</v>
      </c>
      <c r="M192" s="31">
        <v>10.968629999999999</v>
      </c>
      <c r="N192" s="1"/>
      <c r="O192" s="1"/>
    </row>
    <row r="193" spans="1:15" ht="12.75" customHeight="1">
      <c r="A193" s="33">
        <v>183</v>
      </c>
      <c r="B193" s="53" t="s">
        <v>121</v>
      </c>
      <c r="C193" s="31">
        <v>2453.3000000000002</v>
      </c>
      <c r="D193" s="36">
        <v>2461.4166666666665</v>
      </c>
      <c r="E193" s="36">
        <v>2433.083333333333</v>
      </c>
      <c r="F193" s="36">
        <v>2412.8666666666663</v>
      </c>
      <c r="G193" s="36">
        <v>2384.5333333333328</v>
      </c>
      <c r="H193" s="36">
        <v>2481.6333333333332</v>
      </c>
      <c r="I193" s="36">
        <v>2509.9666666666662</v>
      </c>
      <c r="J193" s="36">
        <v>2530.1833333333334</v>
      </c>
      <c r="K193" s="31">
        <v>2489.75</v>
      </c>
      <c r="L193" s="31">
        <v>2441.1999999999998</v>
      </c>
      <c r="M193" s="31">
        <v>6.0683299999999996</v>
      </c>
      <c r="N193" s="1"/>
      <c r="O193" s="1"/>
    </row>
    <row r="194" spans="1:15" ht="12.75" customHeight="1">
      <c r="A194" s="33">
        <v>184</v>
      </c>
      <c r="B194" s="53" t="s">
        <v>390</v>
      </c>
      <c r="C194" s="31">
        <v>1004.9</v>
      </c>
      <c r="D194" s="36">
        <v>1020.5833333333334</v>
      </c>
      <c r="E194" s="36">
        <v>981.31666666666683</v>
      </c>
      <c r="F194" s="36">
        <v>957.73333333333346</v>
      </c>
      <c r="G194" s="36">
        <v>918.46666666666692</v>
      </c>
      <c r="H194" s="36">
        <v>1044.1666666666667</v>
      </c>
      <c r="I194" s="36">
        <v>1083.4333333333334</v>
      </c>
      <c r="J194" s="36">
        <v>1107.0166666666667</v>
      </c>
      <c r="K194" s="31">
        <v>1059.8499999999999</v>
      </c>
      <c r="L194" s="31">
        <v>997</v>
      </c>
      <c r="M194" s="31">
        <v>4.19198</v>
      </c>
      <c r="N194" s="1"/>
      <c r="O194" s="1"/>
    </row>
    <row r="195" spans="1:15" ht="12.75" customHeight="1">
      <c r="A195" s="33">
        <v>185</v>
      </c>
      <c r="B195" s="53" t="s">
        <v>391</v>
      </c>
      <c r="C195" s="31">
        <v>2197.25</v>
      </c>
      <c r="D195" s="36">
        <v>2182.35</v>
      </c>
      <c r="E195" s="36">
        <v>2104.6999999999998</v>
      </c>
      <c r="F195" s="36">
        <v>2012.15</v>
      </c>
      <c r="G195" s="36">
        <v>1934.5</v>
      </c>
      <c r="H195" s="36">
        <v>2274.8999999999996</v>
      </c>
      <c r="I195" s="36">
        <v>2352.5500000000002</v>
      </c>
      <c r="J195" s="36">
        <v>2445.0999999999995</v>
      </c>
      <c r="K195" s="31">
        <v>2260</v>
      </c>
      <c r="L195" s="31">
        <v>2089.8000000000002</v>
      </c>
      <c r="M195" s="31">
        <v>3.4934799999999999</v>
      </c>
      <c r="N195" s="1"/>
      <c r="O195" s="1"/>
    </row>
    <row r="196" spans="1:15" ht="12.75" customHeight="1">
      <c r="A196" s="33">
        <v>186</v>
      </c>
      <c r="B196" s="53" t="s">
        <v>392</v>
      </c>
      <c r="C196" s="31">
        <v>784.1</v>
      </c>
      <c r="D196" s="36">
        <v>786.1</v>
      </c>
      <c r="E196" s="36">
        <v>773</v>
      </c>
      <c r="F196" s="36">
        <v>761.9</v>
      </c>
      <c r="G196" s="36">
        <v>748.8</v>
      </c>
      <c r="H196" s="36">
        <v>797.2</v>
      </c>
      <c r="I196" s="36">
        <v>810.30000000000018</v>
      </c>
      <c r="J196" s="36">
        <v>821.40000000000009</v>
      </c>
      <c r="K196" s="31">
        <v>799.2</v>
      </c>
      <c r="L196" s="31">
        <v>775</v>
      </c>
      <c r="M196" s="31">
        <v>0.40281</v>
      </c>
      <c r="N196" s="1"/>
      <c r="O196" s="1"/>
    </row>
    <row r="197" spans="1:15" ht="12.75" customHeight="1">
      <c r="A197" s="33">
        <v>187</v>
      </c>
      <c r="B197" s="53" t="s">
        <v>393</v>
      </c>
      <c r="C197" s="31">
        <v>159.85</v>
      </c>
      <c r="D197" s="36">
        <v>160.75</v>
      </c>
      <c r="E197" s="36">
        <v>156.25</v>
      </c>
      <c r="F197" s="36">
        <v>152.65</v>
      </c>
      <c r="G197" s="36">
        <v>148.15</v>
      </c>
      <c r="H197" s="36">
        <v>164.35</v>
      </c>
      <c r="I197" s="36">
        <v>168.85</v>
      </c>
      <c r="J197" s="36">
        <v>172.45</v>
      </c>
      <c r="K197" s="31">
        <v>165.25</v>
      </c>
      <c r="L197" s="31">
        <v>157.15</v>
      </c>
      <c r="M197" s="31">
        <v>7.7963699999999996</v>
      </c>
      <c r="N197" s="1"/>
      <c r="O197" s="1"/>
    </row>
    <row r="198" spans="1:15" ht="12.75" customHeight="1">
      <c r="A198" s="33">
        <v>188</v>
      </c>
      <c r="B198" s="53" t="s">
        <v>394</v>
      </c>
      <c r="C198" s="31">
        <v>3638.1</v>
      </c>
      <c r="D198" s="36">
        <v>3612.7333333333336</v>
      </c>
      <c r="E198" s="36">
        <v>3565.416666666667</v>
      </c>
      <c r="F198" s="36">
        <v>3492.7333333333336</v>
      </c>
      <c r="G198" s="36">
        <v>3445.416666666667</v>
      </c>
      <c r="H198" s="36">
        <v>3685.416666666667</v>
      </c>
      <c r="I198" s="36">
        <v>3732.7333333333336</v>
      </c>
      <c r="J198" s="36">
        <v>3805.416666666667</v>
      </c>
      <c r="K198" s="31">
        <v>3660.05</v>
      </c>
      <c r="L198" s="31">
        <v>3540.05</v>
      </c>
      <c r="M198" s="31">
        <v>0.61736999999999997</v>
      </c>
      <c r="N198" s="1"/>
      <c r="O198" s="1"/>
    </row>
    <row r="199" spans="1:15" ht="12.75" customHeight="1">
      <c r="A199" s="33">
        <v>189</v>
      </c>
      <c r="B199" s="53" t="s">
        <v>122</v>
      </c>
      <c r="C199" s="31">
        <v>548.20000000000005</v>
      </c>
      <c r="D199" s="36">
        <v>547.55000000000007</v>
      </c>
      <c r="E199" s="36">
        <v>533.30000000000018</v>
      </c>
      <c r="F199" s="36">
        <v>518.40000000000009</v>
      </c>
      <c r="G199" s="36">
        <v>504.1500000000002</v>
      </c>
      <c r="H199" s="36">
        <v>562.45000000000016</v>
      </c>
      <c r="I199" s="36">
        <v>576.69999999999993</v>
      </c>
      <c r="J199" s="36">
        <v>591.60000000000014</v>
      </c>
      <c r="K199" s="31">
        <v>561.79999999999995</v>
      </c>
      <c r="L199" s="31">
        <v>532.65</v>
      </c>
      <c r="M199" s="31">
        <v>36.714530000000003</v>
      </c>
      <c r="N199" s="1"/>
      <c r="O199" s="1"/>
    </row>
    <row r="200" spans="1:15" ht="12.75" customHeight="1">
      <c r="A200" s="33">
        <v>190</v>
      </c>
      <c r="B200" s="53" t="s">
        <v>117</v>
      </c>
      <c r="C200" s="31">
        <v>678.65</v>
      </c>
      <c r="D200" s="36">
        <v>678.93333333333328</v>
      </c>
      <c r="E200" s="36">
        <v>667.71666666666658</v>
      </c>
      <c r="F200" s="36">
        <v>656.7833333333333</v>
      </c>
      <c r="G200" s="36">
        <v>645.56666666666661</v>
      </c>
      <c r="H200" s="36">
        <v>689.86666666666656</v>
      </c>
      <c r="I200" s="36">
        <v>701.08333333333326</v>
      </c>
      <c r="J200" s="36">
        <v>712.01666666666654</v>
      </c>
      <c r="K200" s="31">
        <v>690.15</v>
      </c>
      <c r="L200" s="31">
        <v>668</v>
      </c>
      <c r="M200" s="31">
        <v>4.8859000000000004</v>
      </c>
      <c r="N200" s="1"/>
      <c r="O200" s="1"/>
    </row>
    <row r="201" spans="1:15" ht="12.75" customHeight="1">
      <c r="A201" s="33">
        <v>191</v>
      </c>
      <c r="B201" s="53" t="s">
        <v>395</v>
      </c>
      <c r="C201" s="31">
        <v>204.25</v>
      </c>
      <c r="D201" s="36">
        <v>207.25</v>
      </c>
      <c r="E201" s="36">
        <v>199.85</v>
      </c>
      <c r="F201" s="36">
        <v>195.45</v>
      </c>
      <c r="G201" s="36">
        <v>188.04999999999998</v>
      </c>
      <c r="H201" s="36">
        <v>211.65</v>
      </c>
      <c r="I201" s="36">
        <v>219.04999999999998</v>
      </c>
      <c r="J201" s="36">
        <v>223.45000000000002</v>
      </c>
      <c r="K201" s="31">
        <v>214.65</v>
      </c>
      <c r="L201" s="31">
        <v>202.85</v>
      </c>
      <c r="M201" s="31">
        <v>36.503250000000001</v>
      </c>
      <c r="N201" s="1"/>
      <c r="O201" s="1"/>
    </row>
    <row r="202" spans="1:15" ht="12.75" customHeight="1">
      <c r="A202" s="33">
        <v>192</v>
      </c>
      <c r="B202" s="53" t="s">
        <v>396</v>
      </c>
      <c r="C202" s="31">
        <v>238.3</v>
      </c>
      <c r="D202" s="36">
        <v>238.26666666666665</v>
      </c>
      <c r="E202" s="36">
        <v>232.7833333333333</v>
      </c>
      <c r="F202" s="36">
        <v>227.26666666666665</v>
      </c>
      <c r="G202" s="36">
        <v>221.7833333333333</v>
      </c>
      <c r="H202" s="36">
        <v>243.7833333333333</v>
      </c>
      <c r="I202" s="36">
        <v>249.26666666666665</v>
      </c>
      <c r="J202" s="36">
        <v>254.7833333333333</v>
      </c>
      <c r="K202" s="31">
        <v>243.75</v>
      </c>
      <c r="L202" s="31">
        <v>232.75</v>
      </c>
      <c r="M202" s="31">
        <v>44.273780000000002</v>
      </c>
      <c r="N202" s="1"/>
      <c r="O202" s="1"/>
    </row>
    <row r="203" spans="1:15" ht="12.75" customHeight="1">
      <c r="A203" s="33">
        <v>193</v>
      </c>
      <c r="B203" s="53" t="s">
        <v>275</v>
      </c>
      <c r="C203" s="31">
        <v>292.2</v>
      </c>
      <c r="D203" s="36">
        <v>294.41666666666669</v>
      </c>
      <c r="E203" s="36">
        <v>289.33333333333337</v>
      </c>
      <c r="F203" s="36">
        <v>286.4666666666667</v>
      </c>
      <c r="G203" s="36">
        <v>281.38333333333338</v>
      </c>
      <c r="H203" s="36">
        <v>297.28333333333336</v>
      </c>
      <c r="I203" s="36">
        <v>302.36666666666673</v>
      </c>
      <c r="J203" s="36">
        <v>305.23333333333335</v>
      </c>
      <c r="K203" s="31">
        <v>299.5</v>
      </c>
      <c r="L203" s="31">
        <v>291.55</v>
      </c>
      <c r="M203" s="31">
        <v>39.216970000000003</v>
      </c>
      <c r="N203" s="1"/>
      <c r="O203" s="1"/>
    </row>
    <row r="204" spans="1:15" ht="12.75" customHeight="1">
      <c r="A204" s="33">
        <v>194</v>
      </c>
      <c r="B204" s="53" t="s">
        <v>397</v>
      </c>
      <c r="C204" s="31">
        <v>2412.1999999999998</v>
      </c>
      <c r="D204" s="36">
        <v>2393.6666666666665</v>
      </c>
      <c r="E204" s="36">
        <v>2338.5333333333328</v>
      </c>
      <c r="F204" s="36">
        <v>2264.8666666666663</v>
      </c>
      <c r="G204" s="36">
        <v>2209.7333333333327</v>
      </c>
      <c r="H204" s="36">
        <v>2467.333333333333</v>
      </c>
      <c r="I204" s="36">
        <v>2522.4666666666672</v>
      </c>
      <c r="J204" s="36">
        <v>2596.1333333333332</v>
      </c>
      <c r="K204" s="31">
        <v>2448.8000000000002</v>
      </c>
      <c r="L204" s="31">
        <v>2320</v>
      </c>
      <c r="M204" s="31">
        <v>5.8176100000000002</v>
      </c>
      <c r="N204" s="1"/>
      <c r="O204" s="1"/>
    </row>
    <row r="205" spans="1:15" ht="12.75" customHeight="1">
      <c r="A205" s="33">
        <v>195</v>
      </c>
      <c r="B205" s="53" t="s">
        <v>125</v>
      </c>
      <c r="C205" s="31">
        <v>1358.8</v>
      </c>
      <c r="D205" s="36">
        <v>1357.4333333333334</v>
      </c>
      <c r="E205" s="36">
        <v>1349.8666666666668</v>
      </c>
      <c r="F205" s="36">
        <v>1340.9333333333334</v>
      </c>
      <c r="G205" s="36">
        <v>1333.3666666666668</v>
      </c>
      <c r="H205" s="36">
        <v>1366.3666666666668</v>
      </c>
      <c r="I205" s="36">
        <v>1373.9333333333334</v>
      </c>
      <c r="J205" s="36">
        <v>1382.8666666666668</v>
      </c>
      <c r="K205" s="31">
        <v>1365</v>
      </c>
      <c r="L205" s="31">
        <v>1348.5</v>
      </c>
      <c r="M205" s="31">
        <v>25.04082</v>
      </c>
      <c r="N205" s="1"/>
      <c r="O205" s="1"/>
    </row>
    <row r="206" spans="1:15" ht="12.75" customHeight="1">
      <c r="A206" s="33">
        <v>196</v>
      </c>
      <c r="B206" s="53" t="s">
        <v>126</v>
      </c>
      <c r="C206" s="31">
        <v>3887.7</v>
      </c>
      <c r="D206" s="36">
        <v>3903.3833333333337</v>
      </c>
      <c r="E206" s="36">
        <v>3856.8666666666672</v>
      </c>
      <c r="F206" s="36">
        <v>3826.0333333333338</v>
      </c>
      <c r="G206" s="36">
        <v>3779.5166666666673</v>
      </c>
      <c r="H206" s="36">
        <v>3934.2166666666672</v>
      </c>
      <c r="I206" s="36">
        <v>3980.7333333333336</v>
      </c>
      <c r="J206" s="36">
        <v>4011.5666666666671</v>
      </c>
      <c r="K206" s="31">
        <v>3949.9</v>
      </c>
      <c r="L206" s="31">
        <v>3872.55</v>
      </c>
      <c r="M206" s="31">
        <v>2.23516</v>
      </c>
      <c r="N206" s="1"/>
      <c r="O206" s="1"/>
    </row>
    <row r="207" spans="1:15" ht="12.75" customHeight="1">
      <c r="A207" s="33">
        <v>197</v>
      </c>
      <c r="B207" s="53" t="s">
        <v>127</v>
      </c>
      <c r="C207" s="31">
        <v>1522.65</v>
      </c>
      <c r="D207" s="36">
        <v>1524.7666666666667</v>
      </c>
      <c r="E207" s="36">
        <v>1515.0333333333333</v>
      </c>
      <c r="F207" s="36">
        <v>1507.4166666666667</v>
      </c>
      <c r="G207" s="36">
        <v>1497.6833333333334</v>
      </c>
      <c r="H207" s="36">
        <v>1532.3833333333332</v>
      </c>
      <c r="I207" s="36">
        <v>1542.1166666666663</v>
      </c>
      <c r="J207" s="36">
        <v>1549.7333333333331</v>
      </c>
      <c r="K207" s="31">
        <v>1534.5</v>
      </c>
      <c r="L207" s="31">
        <v>1517.15</v>
      </c>
      <c r="M207" s="31">
        <v>143.96698000000001</v>
      </c>
      <c r="N207" s="1"/>
      <c r="O207" s="1"/>
    </row>
    <row r="208" spans="1:15" ht="12.75" customHeight="1">
      <c r="A208" s="33">
        <v>198</v>
      </c>
      <c r="B208" s="53" t="s">
        <v>128</v>
      </c>
      <c r="C208" s="31">
        <v>555.04999999999995</v>
      </c>
      <c r="D208" s="36">
        <v>558.38333333333333</v>
      </c>
      <c r="E208" s="36">
        <v>546.86666666666667</v>
      </c>
      <c r="F208" s="36">
        <v>538.68333333333339</v>
      </c>
      <c r="G208" s="36">
        <v>527.16666666666674</v>
      </c>
      <c r="H208" s="36">
        <v>566.56666666666661</v>
      </c>
      <c r="I208" s="36">
        <v>578.08333333333326</v>
      </c>
      <c r="J208" s="36">
        <v>586.26666666666654</v>
      </c>
      <c r="K208" s="31">
        <v>569.9</v>
      </c>
      <c r="L208" s="31">
        <v>550.20000000000005</v>
      </c>
      <c r="M208" s="31">
        <v>87.590270000000004</v>
      </c>
      <c r="N208" s="1"/>
      <c r="O208" s="1"/>
    </row>
    <row r="209" spans="1:15" ht="12.75" customHeight="1">
      <c r="A209" s="33">
        <v>199</v>
      </c>
      <c r="B209" s="53" t="s">
        <v>398</v>
      </c>
      <c r="C209" s="31">
        <v>98</v>
      </c>
      <c r="D209" s="36">
        <v>99.316666666666663</v>
      </c>
      <c r="E209" s="36">
        <v>96.033333333333331</v>
      </c>
      <c r="F209" s="36">
        <v>94.066666666666663</v>
      </c>
      <c r="G209" s="36">
        <v>90.783333333333331</v>
      </c>
      <c r="H209" s="36">
        <v>101.28333333333333</v>
      </c>
      <c r="I209" s="36">
        <v>104.56666666666666</v>
      </c>
      <c r="J209" s="36">
        <v>106.53333333333333</v>
      </c>
      <c r="K209" s="31">
        <v>102.6</v>
      </c>
      <c r="L209" s="31">
        <v>97.35</v>
      </c>
      <c r="M209" s="31">
        <v>224.85869</v>
      </c>
      <c r="N209" s="1"/>
      <c r="O209" s="1"/>
    </row>
    <row r="210" spans="1:15" ht="12.75" customHeight="1">
      <c r="A210" s="33">
        <v>200</v>
      </c>
      <c r="B210" s="53" t="s">
        <v>399</v>
      </c>
      <c r="C210" s="31">
        <v>448.85</v>
      </c>
      <c r="D210" s="36">
        <v>449.55</v>
      </c>
      <c r="E210" s="36">
        <v>444.1</v>
      </c>
      <c r="F210" s="36">
        <v>439.35</v>
      </c>
      <c r="G210" s="36">
        <v>433.90000000000003</v>
      </c>
      <c r="H210" s="36">
        <v>454.3</v>
      </c>
      <c r="I210" s="36">
        <v>459.74999999999994</v>
      </c>
      <c r="J210" s="36">
        <v>464.5</v>
      </c>
      <c r="K210" s="31">
        <v>455</v>
      </c>
      <c r="L210" s="31">
        <v>444.8</v>
      </c>
      <c r="M210" s="31">
        <v>0.26634999999999998</v>
      </c>
      <c r="N210" s="1"/>
      <c r="O210" s="1"/>
    </row>
    <row r="211" spans="1:15" ht="12.75" customHeight="1">
      <c r="A211" s="33">
        <v>201</v>
      </c>
      <c r="B211" s="53" t="s">
        <v>400</v>
      </c>
      <c r="C211" s="31">
        <v>805.7</v>
      </c>
      <c r="D211" s="36">
        <v>806.9</v>
      </c>
      <c r="E211" s="36">
        <v>798.8</v>
      </c>
      <c r="F211" s="36">
        <v>791.9</v>
      </c>
      <c r="G211" s="36">
        <v>783.8</v>
      </c>
      <c r="H211" s="36">
        <v>813.8</v>
      </c>
      <c r="I211" s="36">
        <v>821.90000000000009</v>
      </c>
      <c r="J211" s="36">
        <v>828.8</v>
      </c>
      <c r="K211" s="31">
        <v>815</v>
      </c>
      <c r="L211" s="31">
        <v>800</v>
      </c>
      <c r="M211" s="31">
        <v>1.9265399999999999</v>
      </c>
      <c r="N211" s="1"/>
      <c r="O211" s="1"/>
    </row>
    <row r="212" spans="1:15" ht="12.75" customHeight="1">
      <c r="A212" s="33">
        <v>202</v>
      </c>
      <c r="B212" s="53" t="s">
        <v>124</v>
      </c>
      <c r="C212" s="31">
        <v>1675.2</v>
      </c>
      <c r="D212" s="36">
        <v>1678.6333333333332</v>
      </c>
      <c r="E212" s="36">
        <v>1663.2666666666664</v>
      </c>
      <c r="F212" s="36">
        <v>1651.3333333333333</v>
      </c>
      <c r="G212" s="36">
        <v>1635.9666666666665</v>
      </c>
      <c r="H212" s="36">
        <v>1690.5666666666664</v>
      </c>
      <c r="I212" s="36">
        <v>1705.9333333333332</v>
      </c>
      <c r="J212" s="36">
        <v>1717.8666666666663</v>
      </c>
      <c r="K212" s="31">
        <v>1694</v>
      </c>
      <c r="L212" s="31">
        <v>1666.7</v>
      </c>
      <c r="M212" s="31">
        <v>13.72662</v>
      </c>
      <c r="N212" s="1"/>
      <c r="O212" s="1"/>
    </row>
    <row r="213" spans="1:15" ht="12.75" customHeight="1">
      <c r="A213" s="33">
        <v>203</v>
      </c>
      <c r="B213" s="53" t="s">
        <v>129</v>
      </c>
      <c r="C213" s="31">
        <v>4509.75</v>
      </c>
      <c r="D213" s="36">
        <v>4519.3166666666666</v>
      </c>
      <c r="E213" s="36">
        <v>4455.9333333333334</v>
      </c>
      <c r="F213" s="36">
        <v>4402.1166666666668</v>
      </c>
      <c r="G213" s="36">
        <v>4338.7333333333336</v>
      </c>
      <c r="H213" s="36">
        <v>4573.1333333333332</v>
      </c>
      <c r="I213" s="36">
        <v>4636.5166666666664</v>
      </c>
      <c r="J213" s="36">
        <v>4690.333333333333</v>
      </c>
      <c r="K213" s="31">
        <v>4582.7</v>
      </c>
      <c r="L213" s="31">
        <v>4465.5</v>
      </c>
      <c r="M213" s="31">
        <v>2.4104899999999998</v>
      </c>
      <c r="N213" s="1"/>
      <c r="O213" s="1"/>
    </row>
    <row r="214" spans="1:15" ht="12.75" customHeight="1">
      <c r="A214" s="33">
        <v>204</v>
      </c>
      <c r="B214" s="53" t="s">
        <v>131</v>
      </c>
      <c r="C214" s="31">
        <v>638.79999999999995</v>
      </c>
      <c r="D214" s="36">
        <v>641.0333333333333</v>
      </c>
      <c r="E214" s="36">
        <v>627.06666666666661</v>
      </c>
      <c r="F214" s="36">
        <v>615.33333333333326</v>
      </c>
      <c r="G214" s="36">
        <v>601.36666666666656</v>
      </c>
      <c r="H214" s="36">
        <v>652.76666666666665</v>
      </c>
      <c r="I214" s="36">
        <v>666.73333333333335</v>
      </c>
      <c r="J214" s="36">
        <v>678.4666666666667</v>
      </c>
      <c r="K214" s="31">
        <v>655</v>
      </c>
      <c r="L214" s="31">
        <v>629.29999999999995</v>
      </c>
      <c r="M214" s="31">
        <v>100.94421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3816.4</v>
      </c>
      <c r="D215" s="36">
        <v>3846.6166666666668</v>
      </c>
      <c r="E215" s="36">
        <v>3754.8333333333335</v>
      </c>
      <c r="F215" s="36">
        <v>3693.2666666666669</v>
      </c>
      <c r="G215" s="36">
        <v>3601.4833333333336</v>
      </c>
      <c r="H215" s="36">
        <v>3908.1833333333334</v>
      </c>
      <c r="I215" s="36">
        <v>3999.9666666666662</v>
      </c>
      <c r="J215" s="36">
        <v>4061.5333333333333</v>
      </c>
      <c r="K215" s="31">
        <v>3938.4</v>
      </c>
      <c r="L215" s="31">
        <v>3785.05</v>
      </c>
      <c r="M215" s="31">
        <v>16.131430000000002</v>
      </c>
      <c r="N215" s="1"/>
      <c r="O215" s="1"/>
    </row>
    <row r="216" spans="1:15" ht="12.75" customHeight="1">
      <c r="A216" s="33">
        <v>206</v>
      </c>
      <c r="B216" s="53" t="s">
        <v>132</v>
      </c>
      <c r="C216" s="31">
        <v>377.7</v>
      </c>
      <c r="D216" s="36">
        <v>380.08333333333331</v>
      </c>
      <c r="E216" s="36">
        <v>367.66666666666663</v>
      </c>
      <c r="F216" s="36">
        <v>357.63333333333333</v>
      </c>
      <c r="G216" s="36">
        <v>345.21666666666664</v>
      </c>
      <c r="H216" s="36">
        <v>390.11666666666662</v>
      </c>
      <c r="I216" s="36">
        <v>402.53333333333325</v>
      </c>
      <c r="J216" s="36">
        <v>412.56666666666661</v>
      </c>
      <c r="K216" s="31">
        <v>392.5</v>
      </c>
      <c r="L216" s="31">
        <v>370.05</v>
      </c>
      <c r="M216" s="31">
        <v>147.24178000000001</v>
      </c>
      <c r="N216" s="1"/>
      <c r="O216" s="1"/>
    </row>
    <row r="217" spans="1:15" ht="12.75" customHeight="1">
      <c r="A217" s="33">
        <v>207</v>
      </c>
      <c r="B217" s="53" t="s">
        <v>133</v>
      </c>
      <c r="C217" s="31">
        <v>513.79999999999995</v>
      </c>
      <c r="D217" s="36">
        <v>521.51666666666677</v>
      </c>
      <c r="E217" s="36">
        <v>504.93333333333351</v>
      </c>
      <c r="F217" s="36">
        <v>496.06666666666672</v>
      </c>
      <c r="G217" s="36">
        <v>479.48333333333346</v>
      </c>
      <c r="H217" s="36">
        <v>530.38333333333355</v>
      </c>
      <c r="I217" s="36">
        <v>546.96666666666681</v>
      </c>
      <c r="J217" s="36">
        <v>555.8333333333336</v>
      </c>
      <c r="K217" s="31">
        <v>538.1</v>
      </c>
      <c r="L217" s="31">
        <v>512.65</v>
      </c>
      <c r="M217" s="31">
        <v>45.943809999999999</v>
      </c>
      <c r="N217" s="1"/>
      <c r="O217" s="1"/>
    </row>
    <row r="218" spans="1:15" ht="12.75" customHeight="1">
      <c r="A218" s="33">
        <v>208</v>
      </c>
      <c r="B218" s="53" t="s">
        <v>134</v>
      </c>
      <c r="C218" s="31">
        <v>2256.1999999999998</v>
      </c>
      <c r="D218" s="36">
        <v>2243.2333333333331</v>
      </c>
      <c r="E218" s="36">
        <v>2224.9666666666662</v>
      </c>
      <c r="F218" s="36">
        <v>2193.7333333333331</v>
      </c>
      <c r="G218" s="36">
        <v>2175.4666666666662</v>
      </c>
      <c r="H218" s="36">
        <v>2274.4666666666662</v>
      </c>
      <c r="I218" s="36">
        <v>2292.7333333333336</v>
      </c>
      <c r="J218" s="36">
        <v>2323.9666666666662</v>
      </c>
      <c r="K218" s="31">
        <v>2261.5</v>
      </c>
      <c r="L218" s="31">
        <v>2212</v>
      </c>
      <c r="M218" s="31">
        <v>16.19256</v>
      </c>
      <c r="N218" s="1"/>
      <c r="O218" s="1"/>
    </row>
    <row r="219" spans="1:15" ht="12.75" customHeight="1">
      <c r="A219" s="33">
        <v>209</v>
      </c>
      <c r="B219" s="53" t="s">
        <v>276</v>
      </c>
      <c r="C219" s="31">
        <v>464.25</v>
      </c>
      <c r="D219" s="36">
        <v>461.38333333333338</v>
      </c>
      <c r="E219" s="36">
        <v>445.96666666666675</v>
      </c>
      <c r="F219" s="36">
        <v>427.68333333333339</v>
      </c>
      <c r="G219" s="36">
        <v>412.26666666666677</v>
      </c>
      <c r="H219" s="36">
        <v>479.66666666666674</v>
      </c>
      <c r="I219" s="36">
        <v>495.08333333333337</v>
      </c>
      <c r="J219" s="36">
        <v>513.36666666666679</v>
      </c>
      <c r="K219" s="31">
        <v>476.8</v>
      </c>
      <c r="L219" s="31">
        <v>443.1</v>
      </c>
      <c r="M219" s="31">
        <v>53.869210000000002</v>
      </c>
      <c r="N219" s="1"/>
      <c r="O219" s="1"/>
    </row>
    <row r="220" spans="1:15" ht="12.75" customHeight="1">
      <c r="A220" s="33">
        <v>210</v>
      </c>
      <c r="B220" s="53" t="s">
        <v>402</v>
      </c>
      <c r="C220" s="31">
        <v>9235.25</v>
      </c>
      <c r="D220" s="36">
        <v>9384.85</v>
      </c>
      <c r="E220" s="36">
        <v>9006.75</v>
      </c>
      <c r="F220" s="36">
        <v>8778.25</v>
      </c>
      <c r="G220" s="36">
        <v>8400.15</v>
      </c>
      <c r="H220" s="36">
        <v>9613.35</v>
      </c>
      <c r="I220" s="36">
        <v>9991.4500000000025</v>
      </c>
      <c r="J220" s="36">
        <v>10219.950000000001</v>
      </c>
      <c r="K220" s="31">
        <v>9762.9500000000007</v>
      </c>
      <c r="L220" s="31">
        <v>9156.35</v>
      </c>
      <c r="M220" s="31">
        <v>0.80862000000000001</v>
      </c>
      <c r="N220" s="1"/>
      <c r="O220" s="1"/>
    </row>
    <row r="221" spans="1:15" ht="12.75" customHeight="1">
      <c r="A221" s="33">
        <v>211</v>
      </c>
      <c r="B221" s="53" t="s">
        <v>403</v>
      </c>
      <c r="C221" s="31">
        <v>898.3</v>
      </c>
      <c r="D221" s="36">
        <v>902.11666666666667</v>
      </c>
      <c r="E221" s="36">
        <v>889.2833333333333</v>
      </c>
      <c r="F221" s="36">
        <v>880.26666666666665</v>
      </c>
      <c r="G221" s="36">
        <v>867.43333333333328</v>
      </c>
      <c r="H221" s="36">
        <v>911.13333333333333</v>
      </c>
      <c r="I221" s="36">
        <v>923.96666666666658</v>
      </c>
      <c r="J221" s="36">
        <v>932.98333333333335</v>
      </c>
      <c r="K221" s="31">
        <v>914.95</v>
      </c>
      <c r="L221" s="31">
        <v>893.1</v>
      </c>
      <c r="M221" s="31">
        <v>0.80110999999999999</v>
      </c>
      <c r="N221" s="1"/>
      <c r="O221" s="1"/>
    </row>
    <row r="222" spans="1:15" ht="12.75" customHeight="1">
      <c r="A222" s="33">
        <v>212</v>
      </c>
      <c r="B222" s="53" t="s">
        <v>277</v>
      </c>
      <c r="C222" s="31">
        <v>44256.4</v>
      </c>
      <c r="D222" s="36">
        <v>44618.816666666673</v>
      </c>
      <c r="E222" s="36">
        <v>43737.633333333346</v>
      </c>
      <c r="F222" s="36">
        <v>43218.866666666676</v>
      </c>
      <c r="G222" s="36">
        <v>42337.683333333349</v>
      </c>
      <c r="H222" s="36">
        <v>45137.583333333343</v>
      </c>
      <c r="I222" s="36">
        <v>46018.766666666677</v>
      </c>
      <c r="J222" s="36">
        <v>46537.53333333334</v>
      </c>
      <c r="K222" s="31">
        <v>45500</v>
      </c>
      <c r="L222" s="31">
        <v>44100.05</v>
      </c>
      <c r="M222" s="31">
        <v>3.109E-2</v>
      </c>
      <c r="N222" s="1"/>
      <c r="O222" s="1"/>
    </row>
    <row r="223" spans="1:15" ht="12.75" customHeight="1">
      <c r="A223" s="33">
        <v>213</v>
      </c>
      <c r="B223" s="53" t="s">
        <v>404</v>
      </c>
      <c r="C223" s="31">
        <v>213.8</v>
      </c>
      <c r="D223" s="36">
        <v>214.4</v>
      </c>
      <c r="E223" s="36">
        <v>207.4</v>
      </c>
      <c r="F223" s="36">
        <v>201</v>
      </c>
      <c r="G223" s="36">
        <v>194</v>
      </c>
      <c r="H223" s="36">
        <v>220.8</v>
      </c>
      <c r="I223" s="36">
        <v>227.8</v>
      </c>
      <c r="J223" s="36">
        <v>234.20000000000002</v>
      </c>
      <c r="K223" s="31">
        <v>221.4</v>
      </c>
      <c r="L223" s="31">
        <v>208</v>
      </c>
      <c r="M223" s="31">
        <v>173.99161000000001</v>
      </c>
      <c r="N223" s="1"/>
      <c r="O223" s="1"/>
    </row>
    <row r="224" spans="1:15" ht="12.75" customHeight="1">
      <c r="A224" s="33">
        <v>214</v>
      </c>
      <c r="B224" s="53" t="s">
        <v>136</v>
      </c>
      <c r="C224" s="31">
        <v>1146.3</v>
      </c>
      <c r="D224" s="36">
        <v>1147.6166666666666</v>
      </c>
      <c r="E224" s="36">
        <v>1136.7833333333331</v>
      </c>
      <c r="F224" s="36">
        <v>1127.2666666666664</v>
      </c>
      <c r="G224" s="36">
        <v>1116.4333333333329</v>
      </c>
      <c r="H224" s="36">
        <v>1157.1333333333332</v>
      </c>
      <c r="I224" s="36">
        <v>1167.9666666666667</v>
      </c>
      <c r="J224" s="36">
        <v>1177.4833333333333</v>
      </c>
      <c r="K224" s="31">
        <v>1158.45</v>
      </c>
      <c r="L224" s="31">
        <v>1138.0999999999999</v>
      </c>
      <c r="M224" s="31">
        <v>149.70524</v>
      </c>
      <c r="N224" s="1"/>
      <c r="O224" s="1"/>
    </row>
    <row r="225" spans="1:15" ht="12.75" customHeight="1">
      <c r="A225" s="33">
        <v>215</v>
      </c>
      <c r="B225" s="53" t="s">
        <v>137</v>
      </c>
      <c r="C225" s="31">
        <v>1681.35</v>
      </c>
      <c r="D225" s="36">
        <v>1673.8166666666666</v>
      </c>
      <c r="E225" s="36">
        <v>1659.7833333333333</v>
      </c>
      <c r="F225" s="36">
        <v>1638.2166666666667</v>
      </c>
      <c r="G225" s="36">
        <v>1624.1833333333334</v>
      </c>
      <c r="H225" s="36">
        <v>1695.3833333333332</v>
      </c>
      <c r="I225" s="36">
        <v>1709.4166666666665</v>
      </c>
      <c r="J225" s="36">
        <v>1730.9833333333331</v>
      </c>
      <c r="K225" s="31">
        <v>1687.85</v>
      </c>
      <c r="L225" s="31">
        <v>1652.25</v>
      </c>
      <c r="M225" s="31">
        <v>8.4731699999999996</v>
      </c>
      <c r="N225" s="1"/>
      <c r="O225" s="1"/>
    </row>
    <row r="226" spans="1:15" ht="12.75" customHeight="1">
      <c r="A226" s="33">
        <v>216</v>
      </c>
      <c r="B226" s="53" t="s">
        <v>138</v>
      </c>
      <c r="C226" s="31">
        <v>574.29999999999995</v>
      </c>
      <c r="D226" s="36">
        <v>575.4</v>
      </c>
      <c r="E226" s="36">
        <v>567.69999999999993</v>
      </c>
      <c r="F226" s="36">
        <v>561.09999999999991</v>
      </c>
      <c r="G226" s="36">
        <v>553.39999999999986</v>
      </c>
      <c r="H226" s="36">
        <v>582</v>
      </c>
      <c r="I226" s="36">
        <v>589.70000000000005</v>
      </c>
      <c r="J226" s="36">
        <v>596.30000000000007</v>
      </c>
      <c r="K226" s="31">
        <v>583.1</v>
      </c>
      <c r="L226" s="31">
        <v>568.79999999999995</v>
      </c>
      <c r="M226" s="31">
        <v>5.9455099999999996</v>
      </c>
      <c r="N226" s="1"/>
      <c r="O226" s="1"/>
    </row>
    <row r="227" spans="1:15" ht="12.75" customHeight="1">
      <c r="A227" s="33">
        <v>217</v>
      </c>
      <c r="B227" s="53" t="s">
        <v>278</v>
      </c>
      <c r="C227" s="31">
        <v>751.45</v>
      </c>
      <c r="D227" s="36">
        <v>752.51666666666677</v>
      </c>
      <c r="E227" s="36">
        <v>747.53333333333353</v>
      </c>
      <c r="F227" s="36">
        <v>743.61666666666679</v>
      </c>
      <c r="G227" s="36">
        <v>738.63333333333355</v>
      </c>
      <c r="H227" s="36">
        <v>756.43333333333351</v>
      </c>
      <c r="I227" s="36">
        <v>761.41666666666686</v>
      </c>
      <c r="J227" s="36">
        <v>765.33333333333348</v>
      </c>
      <c r="K227" s="31">
        <v>757.5</v>
      </c>
      <c r="L227" s="31">
        <v>748.6</v>
      </c>
      <c r="M227" s="31">
        <v>5.7901499999999997</v>
      </c>
      <c r="N227" s="1"/>
      <c r="O227" s="1"/>
    </row>
    <row r="228" spans="1:15" ht="12.75" customHeight="1">
      <c r="A228" s="33">
        <v>218</v>
      </c>
      <c r="B228" s="53" t="s">
        <v>405</v>
      </c>
      <c r="C228" s="31">
        <v>88.8</v>
      </c>
      <c r="D228" s="36">
        <v>90.116666666666674</v>
      </c>
      <c r="E228" s="36">
        <v>86.983333333333348</v>
      </c>
      <c r="F228" s="36">
        <v>85.166666666666671</v>
      </c>
      <c r="G228" s="36">
        <v>82.033333333333346</v>
      </c>
      <c r="H228" s="36">
        <v>91.933333333333351</v>
      </c>
      <c r="I228" s="36">
        <v>95.066666666666677</v>
      </c>
      <c r="J228" s="36">
        <v>96.883333333333354</v>
      </c>
      <c r="K228" s="31">
        <v>93.25</v>
      </c>
      <c r="L228" s="31">
        <v>88.3</v>
      </c>
      <c r="M228" s="31">
        <v>206.75513000000001</v>
      </c>
      <c r="N228" s="1"/>
      <c r="O228" s="1"/>
    </row>
    <row r="229" spans="1:15" ht="12.75" customHeight="1">
      <c r="A229" s="33">
        <v>219</v>
      </c>
      <c r="B229" s="53" t="s">
        <v>141</v>
      </c>
      <c r="C229" s="31">
        <v>80.05</v>
      </c>
      <c r="D229" s="36">
        <v>80.466666666666669</v>
      </c>
      <c r="E229" s="36">
        <v>79.483333333333334</v>
      </c>
      <c r="F229" s="36">
        <v>78.916666666666671</v>
      </c>
      <c r="G229" s="36">
        <v>77.933333333333337</v>
      </c>
      <c r="H229" s="36">
        <v>81.033333333333331</v>
      </c>
      <c r="I229" s="36">
        <v>82.01666666666668</v>
      </c>
      <c r="J229" s="36">
        <v>82.583333333333329</v>
      </c>
      <c r="K229" s="31">
        <v>81.45</v>
      </c>
      <c r="L229" s="31">
        <v>79.900000000000006</v>
      </c>
      <c r="M229" s="31">
        <v>333.03</v>
      </c>
      <c r="N229" s="1"/>
      <c r="O229" s="1"/>
    </row>
    <row r="230" spans="1:15" ht="12.75" customHeight="1">
      <c r="A230" s="33">
        <v>220</v>
      </c>
      <c r="B230" s="53" t="s">
        <v>140</v>
      </c>
      <c r="C230" s="31">
        <v>118.15</v>
      </c>
      <c r="D230" s="36">
        <v>118.71666666666665</v>
      </c>
      <c r="E230" s="36">
        <v>117.33333333333331</v>
      </c>
      <c r="F230" s="36">
        <v>116.51666666666667</v>
      </c>
      <c r="G230" s="36">
        <v>115.13333333333333</v>
      </c>
      <c r="H230" s="36">
        <v>119.5333333333333</v>
      </c>
      <c r="I230" s="36">
        <v>120.91666666666666</v>
      </c>
      <c r="J230" s="36">
        <v>121.73333333333329</v>
      </c>
      <c r="K230" s="31">
        <v>120.1</v>
      </c>
      <c r="L230" s="31">
        <v>117.9</v>
      </c>
      <c r="M230" s="31">
        <v>47.87021</v>
      </c>
      <c r="N230" s="1"/>
      <c r="O230" s="1"/>
    </row>
    <row r="231" spans="1:15" ht="12.75" customHeight="1">
      <c r="A231" s="33">
        <v>221</v>
      </c>
      <c r="B231" s="53" t="s">
        <v>407</v>
      </c>
      <c r="C231" s="31">
        <v>381</v>
      </c>
      <c r="D231" s="36">
        <v>383.91666666666669</v>
      </c>
      <c r="E231" s="36">
        <v>363.63333333333338</v>
      </c>
      <c r="F231" s="36">
        <v>346.26666666666671</v>
      </c>
      <c r="G231" s="36">
        <v>325.98333333333341</v>
      </c>
      <c r="H231" s="36">
        <v>401.28333333333336</v>
      </c>
      <c r="I231" s="36">
        <v>421.56666666666666</v>
      </c>
      <c r="J231" s="36">
        <v>438.93333333333334</v>
      </c>
      <c r="K231" s="31">
        <v>404.2</v>
      </c>
      <c r="L231" s="31">
        <v>366.55</v>
      </c>
      <c r="M231" s="31">
        <v>14.668089999999999</v>
      </c>
      <c r="N231" s="1"/>
      <c r="O231" s="1"/>
    </row>
    <row r="232" spans="1:15" ht="12.75" customHeight="1">
      <c r="A232" s="33">
        <v>222</v>
      </c>
      <c r="B232" s="53" t="s">
        <v>408</v>
      </c>
      <c r="C232" s="31">
        <v>67.650000000000006</v>
      </c>
      <c r="D232" s="36">
        <v>67.733333333333334</v>
      </c>
      <c r="E232" s="36">
        <v>65.166666666666671</v>
      </c>
      <c r="F232" s="36">
        <v>62.683333333333337</v>
      </c>
      <c r="G232" s="36">
        <v>60.116666666666674</v>
      </c>
      <c r="H232" s="36">
        <v>70.216666666666669</v>
      </c>
      <c r="I232" s="36">
        <v>72.783333333333331</v>
      </c>
      <c r="J232" s="36">
        <v>75.266666666666666</v>
      </c>
      <c r="K232" s="31">
        <v>70.3</v>
      </c>
      <c r="L232" s="31">
        <v>65.25</v>
      </c>
      <c r="M232" s="31">
        <v>282.54815000000002</v>
      </c>
      <c r="N232" s="1"/>
      <c r="O232" s="1"/>
    </row>
    <row r="233" spans="1:15" ht="12.75" customHeight="1">
      <c r="A233" s="33">
        <v>223</v>
      </c>
      <c r="B233" s="53" t="s">
        <v>812</v>
      </c>
      <c r="C233" s="31">
        <v>245.85</v>
      </c>
      <c r="D233" s="36">
        <v>246.70000000000002</v>
      </c>
      <c r="E233" s="36">
        <v>242.15000000000003</v>
      </c>
      <c r="F233" s="36">
        <v>238.45000000000002</v>
      </c>
      <c r="G233" s="36">
        <v>233.90000000000003</v>
      </c>
      <c r="H233" s="36">
        <v>250.40000000000003</v>
      </c>
      <c r="I233" s="36">
        <v>254.95000000000005</v>
      </c>
      <c r="J233" s="36">
        <v>258.65000000000003</v>
      </c>
      <c r="K233" s="31">
        <v>251.25</v>
      </c>
      <c r="L233" s="31">
        <v>243</v>
      </c>
      <c r="M233" s="31">
        <v>83.675039999999996</v>
      </c>
      <c r="N233" s="1"/>
      <c r="O233" s="1"/>
    </row>
    <row r="234" spans="1:15" ht="12.75" customHeight="1">
      <c r="A234" s="33">
        <v>224</v>
      </c>
      <c r="B234" s="53" t="s">
        <v>155</v>
      </c>
      <c r="C234" s="31">
        <v>434.75</v>
      </c>
      <c r="D234" s="36">
        <v>436.18333333333339</v>
      </c>
      <c r="E234" s="36">
        <v>431.9166666666668</v>
      </c>
      <c r="F234" s="36">
        <v>429.08333333333343</v>
      </c>
      <c r="G234" s="36">
        <v>424.81666666666683</v>
      </c>
      <c r="H234" s="36">
        <v>439.01666666666677</v>
      </c>
      <c r="I234" s="36">
        <v>443.28333333333342</v>
      </c>
      <c r="J234" s="36">
        <v>446.11666666666673</v>
      </c>
      <c r="K234" s="31">
        <v>440.45</v>
      </c>
      <c r="L234" s="31">
        <v>433.35</v>
      </c>
      <c r="M234" s="31">
        <v>103.55056</v>
      </c>
      <c r="N234" s="1"/>
      <c r="O234" s="1"/>
    </row>
    <row r="235" spans="1:15" ht="12.75" customHeight="1">
      <c r="A235" s="33">
        <v>225</v>
      </c>
      <c r="B235" s="53" t="s">
        <v>409</v>
      </c>
      <c r="C235" s="31">
        <v>292.35000000000002</v>
      </c>
      <c r="D235" s="36">
        <v>293.91666666666669</v>
      </c>
      <c r="E235" s="36">
        <v>285.18333333333339</v>
      </c>
      <c r="F235" s="36">
        <v>278.01666666666671</v>
      </c>
      <c r="G235" s="36">
        <v>269.28333333333342</v>
      </c>
      <c r="H235" s="36">
        <v>301.08333333333337</v>
      </c>
      <c r="I235" s="36">
        <v>309.81666666666661</v>
      </c>
      <c r="J235" s="36">
        <v>316.98333333333335</v>
      </c>
      <c r="K235" s="31">
        <v>302.64999999999998</v>
      </c>
      <c r="L235" s="31">
        <v>286.75</v>
      </c>
      <c r="M235" s="31">
        <v>12.89095</v>
      </c>
      <c r="N235" s="1"/>
      <c r="O235" s="1"/>
    </row>
    <row r="236" spans="1:15" ht="12.75" customHeight="1">
      <c r="A236" s="33">
        <v>226</v>
      </c>
      <c r="B236" s="53" t="s">
        <v>145</v>
      </c>
      <c r="C236" s="31">
        <v>216.6</v>
      </c>
      <c r="D236" s="36">
        <v>219.1</v>
      </c>
      <c r="E236" s="36">
        <v>213.5</v>
      </c>
      <c r="F236" s="36">
        <v>210.4</v>
      </c>
      <c r="G236" s="36">
        <v>204.8</v>
      </c>
      <c r="H236" s="36">
        <v>222.2</v>
      </c>
      <c r="I236" s="36">
        <v>227.79999999999995</v>
      </c>
      <c r="J236" s="36">
        <v>230.89999999999998</v>
      </c>
      <c r="K236" s="31">
        <v>224.7</v>
      </c>
      <c r="L236" s="31">
        <v>216</v>
      </c>
      <c r="M236" s="31">
        <v>18.41113</v>
      </c>
      <c r="N236" s="1"/>
      <c r="O236" s="1"/>
    </row>
    <row r="237" spans="1:15" ht="12.75" customHeight="1">
      <c r="A237" s="33">
        <v>227</v>
      </c>
      <c r="B237" s="53" t="s">
        <v>135</v>
      </c>
      <c r="C237" s="31">
        <v>165.75</v>
      </c>
      <c r="D237" s="36">
        <v>166.35</v>
      </c>
      <c r="E237" s="36">
        <v>163.04999999999998</v>
      </c>
      <c r="F237" s="36">
        <v>160.35</v>
      </c>
      <c r="G237" s="36">
        <v>157.04999999999998</v>
      </c>
      <c r="H237" s="36">
        <v>169.04999999999998</v>
      </c>
      <c r="I237" s="36">
        <v>172.35</v>
      </c>
      <c r="J237" s="36">
        <v>175.04999999999998</v>
      </c>
      <c r="K237" s="31">
        <v>169.65</v>
      </c>
      <c r="L237" s="31">
        <v>163.65</v>
      </c>
      <c r="M237" s="31">
        <v>48.865220000000001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2783.3</v>
      </c>
      <c r="D238" s="36">
        <v>2785.9</v>
      </c>
      <c r="E238" s="36">
        <v>2750.4</v>
      </c>
      <c r="F238" s="36">
        <v>2717.5</v>
      </c>
      <c r="G238" s="36">
        <v>2682</v>
      </c>
      <c r="H238" s="36">
        <v>2818.8</v>
      </c>
      <c r="I238" s="36">
        <v>2854.3</v>
      </c>
      <c r="J238" s="36">
        <v>2887.2000000000003</v>
      </c>
      <c r="K238" s="31">
        <v>2821.4</v>
      </c>
      <c r="L238" s="31">
        <v>2753</v>
      </c>
      <c r="M238" s="31">
        <v>1.8586100000000001</v>
      </c>
      <c r="N238" s="1"/>
      <c r="O238" s="1"/>
    </row>
    <row r="239" spans="1:15" ht="12.75" customHeight="1">
      <c r="A239" s="33">
        <v>229</v>
      </c>
      <c r="B239" s="53" t="s">
        <v>279</v>
      </c>
      <c r="C239" s="31">
        <v>531.79999999999995</v>
      </c>
      <c r="D239" s="36">
        <v>536.58333333333337</v>
      </c>
      <c r="E239" s="36">
        <v>521.86666666666679</v>
      </c>
      <c r="F239" s="36">
        <v>511.93333333333339</v>
      </c>
      <c r="G239" s="36">
        <v>497.21666666666681</v>
      </c>
      <c r="H239" s="36">
        <v>546.51666666666677</v>
      </c>
      <c r="I239" s="36">
        <v>561.23333333333323</v>
      </c>
      <c r="J239" s="36">
        <v>571.16666666666674</v>
      </c>
      <c r="K239" s="31">
        <v>551.29999999999995</v>
      </c>
      <c r="L239" s="31">
        <v>526.65</v>
      </c>
      <c r="M239" s="31">
        <v>45.795909999999999</v>
      </c>
      <c r="N239" s="1"/>
      <c r="O239" s="1"/>
    </row>
    <row r="240" spans="1:15" ht="12.75" customHeight="1">
      <c r="A240" s="33">
        <v>230</v>
      </c>
      <c r="B240" s="53" t="s">
        <v>142</v>
      </c>
      <c r="C240" s="31">
        <v>152.94999999999999</v>
      </c>
      <c r="D240" s="36">
        <v>154.38333333333333</v>
      </c>
      <c r="E240" s="36">
        <v>149.01666666666665</v>
      </c>
      <c r="F240" s="36">
        <v>145.08333333333331</v>
      </c>
      <c r="G240" s="36">
        <v>139.71666666666664</v>
      </c>
      <c r="H240" s="36">
        <v>158.31666666666666</v>
      </c>
      <c r="I240" s="36">
        <v>163.68333333333334</v>
      </c>
      <c r="J240" s="36">
        <v>167.61666666666667</v>
      </c>
      <c r="K240" s="31">
        <v>159.75</v>
      </c>
      <c r="L240" s="31">
        <v>150.44999999999999</v>
      </c>
      <c r="M240" s="31">
        <v>103.26367999999999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571.29999999999995</v>
      </c>
      <c r="D241" s="36">
        <v>573.31666666666661</v>
      </c>
      <c r="E241" s="36">
        <v>568.13333333333321</v>
      </c>
      <c r="F241" s="36">
        <v>564.96666666666658</v>
      </c>
      <c r="G241" s="36">
        <v>559.78333333333319</v>
      </c>
      <c r="H241" s="36">
        <v>576.48333333333323</v>
      </c>
      <c r="I241" s="36">
        <v>581.66666666666663</v>
      </c>
      <c r="J241" s="36">
        <v>584.83333333333326</v>
      </c>
      <c r="K241" s="31">
        <v>578.5</v>
      </c>
      <c r="L241" s="31">
        <v>570.15</v>
      </c>
      <c r="M241" s="31">
        <v>19.005839999999999</v>
      </c>
      <c r="N241" s="1"/>
      <c r="O241" s="1"/>
    </row>
    <row r="242" spans="1:15" ht="12.75" customHeight="1">
      <c r="A242" s="33">
        <v>232</v>
      </c>
      <c r="B242" s="53" t="s">
        <v>152</v>
      </c>
      <c r="C242" s="31">
        <v>166.25</v>
      </c>
      <c r="D242" s="36">
        <v>167.78333333333333</v>
      </c>
      <c r="E242" s="36">
        <v>163.56666666666666</v>
      </c>
      <c r="F242" s="36">
        <v>160.88333333333333</v>
      </c>
      <c r="G242" s="36">
        <v>156.66666666666666</v>
      </c>
      <c r="H242" s="36">
        <v>170.46666666666667</v>
      </c>
      <c r="I242" s="36">
        <v>174.68333333333331</v>
      </c>
      <c r="J242" s="36">
        <v>177.36666666666667</v>
      </c>
      <c r="K242" s="31">
        <v>172</v>
      </c>
      <c r="L242" s="31">
        <v>165.1</v>
      </c>
      <c r="M242" s="31">
        <v>286.86099999999999</v>
      </c>
      <c r="N242" s="1"/>
      <c r="O242" s="1"/>
    </row>
    <row r="243" spans="1:15" ht="12.75" customHeight="1">
      <c r="A243" s="33">
        <v>233</v>
      </c>
      <c r="B243" s="53" t="s">
        <v>410</v>
      </c>
      <c r="C243" s="31">
        <v>64.75</v>
      </c>
      <c r="D243" s="36">
        <v>65.016666666666666</v>
      </c>
      <c r="E243" s="36">
        <v>63.433333333333337</v>
      </c>
      <c r="F243" s="36">
        <v>62.116666666666674</v>
      </c>
      <c r="G243" s="36">
        <v>60.533333333333346</v>
      </c>
      <c r="H243" s="36">
        <v>66.333333333333329</v>
      </c>
      <c r="I243" s="36">
        <v>67.916666666666671</v>
      </c>
      <c r="J243" s="36">
        <v>69.23333333333332</v>
      </c>
      <c r="K243" s="31">
        <v>66.599999999999994</v>
      </c>
      <c r="L243" s="31">
        <v>63.7</v>
      </c>
      <c r="M243" s="31">
        <v>130.26004</v>
      </c>
      <c r="N243" s="1"/>
      <c r="O243" s="1"/>
    </row>
    <row r="244" spans="1:15" ht="12.75" customHeight="1">
      <c r="A244" s="33">
        <v>234</v>
      </c>
      <c r="B244" s="53" t="s">
        <v>154</v>
      </c>
      <c r="C244" s="31">
        <v>1022.2</v>
      </c>
      <c r="D244" s="36">
        <v>1028.8500000000001</v>
      </c>
      <c r="E244" s="36">
        <v>1000.5000000000002</v>
      </c>
      <c r="F244" s="36">
        <v>978.80000000000007</v>
      </c>
      <c r="G244" s="36">
        <v>950.45000000000016</v>
      </c>
      <c r="H244" s="36">
        <v>1050.5500000000002</v>
      </c>
      <c r="I244" s="36">
        <v>1078.9000000000001</v>
      </c>
      <c r="J244" s="36">
        <v>1100.6000000000004</v>
      </c>
      <c r="K244" s="31">
        <v>1057.2</v>
      </c>
      <c r="L244" s="31">
        <v>1007.15</v>
      </c>
      <c r="M244" s="31">
        <v>36.526449999999997</v>
      </c>
      <c r="N244" s="1"/>
      <c r="O244" s="1"/>
    </row>
    <row r="245" spans="1:15" ht="12.75" customHeight="1">
      <c r="A245" s="33">
        <v>235</v>
      </c>
      <c r="B245" s="53" t="s">
        <v>411</v>
      </c>
      <c r="C245" s="31">
        <v>155.65</v>
      </c>
      <c r="D245" s="36">
        <v>155.11666666666667</v>
      </c>
      <c r="E245" s="36">
        <v>152.03333333333336</v>
      </c>
      <c r="F245" s="36">
        <v>148.41666666666669</v>
      </c>
      <c r="G245" s="36">
        <v>145.33333333333337</v>
      </c>
      <c r="H245" s="36">
        <v>158.73333333333335</v>
      </c>
      <c r="I245" s="36">
        <v>161.81666666666666</v>
      </c>
      <c r="J245" s="36">
        <v>165.43333333333334</v>
      </c>
      <c r="K245" s="31">
        <v>158.19999999999999</v>
      </c>
      <c r="L245" s="31">
        <v>151.5</v>
      </c>
      <c r="M245" s="31">
        <v>404.57121000000001</v>
      </c>
      <c r="N245" s="1"/>
      <c r="O245" s="1"/>
    </row>
    <row r="246" spans="1:15" ht="12.75" customHeight="1">
      <c r="A246" s="33">
        <v>236</v>
      </c>
      <c r="B246" s="53" t="s">
        <v>412</v>
      </c>
      <c r="C246" s="31">
        <v>1383.15</v>
      </c>
      <c r="D246" s="36">
        <v>1383.2333333333333</v>
      </c>
      <c r="E246" s="36">
        <v>1369.4666666666667</v>
      </c>
      <c r="F246" s="36">
        <v>1355.7833333333333</v>
      </c>
      <c r="G246" s="36">
        <v>1342.0166666666667</v>
      </c>
      <c r="H246" s="36">
        <v>1396.9166666666667</v>
      </c>
      <c r="I246" s="36">
        <v>1410.6833333333336</v>
      </c>
      <c r="J246" s="36">
        <v>1424.3666666666668</v>
      </c>
      <c r="K246" s="31">
        <v>1397</v>
      </c>
      <c r="L246" s="31">
        <v>1369.55</v>
      </c>
      <c r="M246" s="31">
        <v>0.44905</v>
      </c>
      <c r="N246" s="1"/>
      <c r="O246" s="1"/>
    </row>
    <row r="247" spans="1:15" ht="12.75" customHeight="1">
      <c r="A247" s="33">
        <v>237</v>
      </c>
      <c r="B247" s="53" t="s">
        <v>143</v>
      </c>
      <c r="C247" s="31">
        <v>442.95</v>
      </c>
      <c r="D247" s="36">
        <v>448.06666666666666</v>
      </c>
      <c r="E247" s="36">
        <v>436.88333333333333</v>
      </c>
      <c r="F247" s="36">
        <v>430.81666666666666</v>
      </c>
      <c r="G247" s="36">
        <v>419.63333333333333</v>
      </c>
      <c r="H247" s="36">
        <v>454.13333333333333</v>
      </c>
      <c r="I247" s="36">
        <v>465.31666666666661</v>
      </c>
      <c r="J247" s="36">
        <v>471.38333333333333</v>
      </c>
      <c r="K247" s="31">
        <v>459.25</v>
      </c>
      <c r="L247" s="31">
        <v>442</v>
      </c>
      <c r="M247" s="31">
        <v>22.821429999999999</v>
      </c>
      <c r="N247" s="1"/>
      <c r="O247" s="1"/>
    </row>
    <row r="248" spans="1:15" ht="12.75" customHeight="1">
      <c r="A248" s="33">
        <v>238</v>
      </c>
      <c r="B248" s="53" t="s">
        <v>149</v>
      </c>
      <c r="C248" s="31">
        <v>351.15</v>
      </c>
      <c r="D248" s="36">
        <v>350.86666666666662</v>
      </c>
      <c r="E248" s="36">
        <v>345.73333333333323</v>
      </c>
      <c r="F248" s="36">
        <v>340.31666666666661</v>
      </c>
      <c r="G248" s="36">
        <v>335.18333333333322</v>
      </c>
      <c r="H248" s="36">
        <v>356.28333333333325</v>
      </c>
      <c r="I248" s="36">
        <v>361.41666666666657</v>
      </c>
      <c r="J248" s="36">
        <v>366.83333333333326</v>
      </c>
      <c r="K248" s="31">
        <v>356</v>
      </c>
      <c r="L248" s="31">
        <v>345.45</v>
      </c>
      <c r="M248" s="31">
        <v>77.021540000000002</v>
      </c>
      <c r="N248" s="1"/>
      <c r="O248" s="1"/>
    </row>
    <row r="249" spans="1:15" ht="12.75" customHeight="1">
      <c r="A249" s="33">
        <v>239</v>
      </c>
      <c r="B249" s="53" t="s">
        <v>148</v>
      </c>
      <c r="C249" s="31">
        <v>1497.5</v>
      </c>
      <c r="D249" s="36">
        <v>1496.5166666666667</v>
      </c>
      <c r="E249" s="36">
        <v>1483.0333333333333</v>
      </c>
      <c r="F249" s="36">
        <v>1468.5666666666666</v>
      </c>
      <c r="G249" s="36">
        <v>1455.0833333333333</v>
      </c>
      <c r="H249" s="36">
        <v>1510.9833333333333</v>
      </c>
      <c r="I249" s="36">
        <v>1524.4666666666665</v>
      </c>
      <c r="J249" s="36">
        <v>1538.9333333333334</v>
      </c>
      <c r="K249" s="31">
        <v>1510</v>
      </c>
      <c r="L249" s="31">
        <v>1482.05</v>
      </c>
      <c r="M249" s="31">
        <v>26.0017</v>
      </c>
      <c r="N249" s="1"/>
      <c r="O249" s="1"/>
    </row>
    <row r="250" spans="1:15" ht="12.75" customHeight="1">
      <c r="A250" s="33">
        <v>240</v>
      </c>
      <c r="B250" s="53" t="s">
        <v>413</v>
      </c>
      <c r="C250" s="31">
        <v>33.049999999999997</v>
      </c>
      <c r="D250" s="36">
        <v>33.383333333333333</v>
      </c>
      <c r="E250" s="36">
        <v>32.516666666666666</v>
      </c>
      <c r="F250" s="36">
        <v>31.983333333333334</v>
      </c>
      <c r="G250" s="36">
        <v>31.116666666666667</v>
      </c>
      <c r="H250" s="36">
        <v>33.916666666666664</v>
      </c>
      <c r="I250" s="36">
        <v>34.783333333333324</v>
      </c>
      <c r="J250" s="36">
        <v>35.316666666666663</v>
      </c>
      <c r="K250" s="31">
        <v>34.25</v>
      </c>
      <c r="L250" s="31">
        <v>32.85</v>
      </c>
      <c r="M250" s="31">
        <v>188.19140999999999</v>
      </c>
      <c r="N250" s="1"/>
      <c r="O250" s="1"/>
    </row>
    <row r="251" spans="1:15" ht="12.75" customHeight="1">
      <c r="A251" s="33">
        <v>241</v>
      </c>
      <c r="B251" s="53" t="s">
        <v>183</v>
      </c>
      <c r="C251" s="31">
        <v>5986.15</v>
      </c>
      <c r="D251" s="36">
        <v>6000.3833333333341</v>
      </c>
      <c r="E251" s="36">
        <v>5946.7666666666682</v>
      </c>
      <c r="F251" s="36">
        <v>5907.3833333333341</v>
      </c>
      <c r="G251" s="36">
        <v>5853.7666666666682</v>
      </c>
      <c r="H251" s="36">
        <v>6039.7666666666682</v>
      </c>
      <c r="I251" s="36">
        <v>6093.383333333335</v>
      </c>
      <c r="J251" s="36">
        <v>6132.7666666666682</v>
      </c>
      <c r="K251" s="31">
        <v>6054</v>
      </c>
      <c r="L251" s="31">
        <v>5961</v>
      </c>
      <c r="M251" s="31">
        <v>0.98958999999999997</v>
      </c>
      <c r="N251" s="1"/>
      <c r="O251" s="1"/>
    </row>
    <row r="252" spans="1:15" ht="12.75" customHeight="1">
      <c r="A252" s="33">
        <v>242</v>
      </c>
      <c r="B252" s="53" t="s">
        <v>150</v>
      </c>
      <c r="C252" s="31">
        <v>1425.9</v>
      </c>
      <c r="D252" s="36">
        <v>1429.5666666666668</v>
      </c>
      <c r="E252" s="36">
        <v>1413.4333333333336</v>
      </c>
      <c r="F252" s="36">
        <v>1400.9666666666667</v>
      </c>
      <c r="G252" s="36">
        <v>1384.8333333333335</v>
      </c>
      <c r="H252" s="36">
        <v>1442.0333333333338</v>
      </c>
      <c r="I252" s="36">
        <v>1458.166666666667</v>
      </c>
      <c r="J252" s="36">
        <v>1470.6333333333339</v>
      </c>
      <c r="K252" s="31">
        <v>1445.7</v>
      </c>
      <c r="L252" s="31">
        <v>1417.1</v>
      </c>
      <c r="M252" s="31">
        <v>64.454220000000007</v>
      </c>
      <c r="N252" s="1"/>
      <c r="O252" s="1"/>
    </row>
    <row r="253" spans="1:15" ht="12.75" customHeight="1">
      <c r="A253" s="33">
        <v>243</v>
      </c>
      <c r="B253" s="53" t="s">
        <v>831</v>
      </c>
      <c r="C253" s="31">
        <v>4000.9</v>
      </c>
      <c r="D253" s="36">
        <v>3982.2000000000003</v>
      </c>
      <c r="E253" s="36">
        <v>3944.4500000000007</v>
      </c>
      <c r="F253" s="36">
        <v>3888.0000000000005</v>
      </c>
      <c r="G253" s="36">
        <v>3850.2500000000009</v>
      </c>
      <c r="H253" s="36">
        <v>4038.6500000000005</v>
      </c>
      <c r="I253" s="36">
        <v>4076.3999999999996</v>
      </c>
      <c r="J253" s="36">
        <v>4132.8500000000004</v>
      </c>
      <c r="K253" s="31">
        <v>4019.95</v>
      </c>
      <c r="L253" s="31">
        <v>3925.75</v>
      </c>
      <c r="M253" s="31">
        <v>7.6020000000000004E-2</v>
      </c>
      <c r="N253" s="1"/>
      <c r="O253" s="1"/>
    </row>
    <row r="254" spans="1:15" ht="12.75" customHeight="1">
      <c r="A254" s="33">
        <v>244</v>
      </c>
      <c r="B254" s="53" t="s">
        <v>151</v>
      </c>
      <c r="C254" s="31">
        <v>1048.1500000000001</v>
      </c>
      <c r="D254" s="36">
        <v>1041.5166666666667</v>
      </c>
      <c r="E254" s="36">
        <v>1027.0333333333333</v>
      </c>
      <c r="F254" s="36">
        <v>1005.9166666666666</v>
      </c>
      <c r="G254" s="36">
        <v>991.43333333333328</v>
      </c>
      <c r="H254" s="36">
        <v>1062.6333333333332</v>
      </c>
      <c r="I254" s="36">
        <v>1077.1166666666663</v>
      </c>
      <c r="J254" s="36">
        <v>1098.2333333333333</v>
      </c>
      <c r="K254" s="31">
        <v>1056</v>
      </c>
      <c r="L254" s="31">
        <v>1020.4</v>
      </c>
      <c r="M254" s="31">
        <v>2.4018899999999999</v>
      </c>
      <c r="N254" s="1"/>
      <c r="O254" s="1"/>
    </row>
    <row r="255" spans="1:15" ht="12.75" customHeight="1">
      <c r="A255" s="33">
        <v>245</v>
      </c>
      <c r="B255" s="53" t="s">
        <v>147</v>
      </c>
      <c r="C255" s="31">
        <v>3998.25</v>
      </c>
      <c r="D255" s="36">
        <v>3997.0833333333335</v>
      </c>
      <c r="E255" s="36">
        <v>3939.166666666667</v>
      </c>
      <c r="F255" s="36">
        <v>3880.0833333333335</v>
      </c>
      <c r="G255" s="36">
        <v>3822.166666666667</v>
      </c>
      <c r="H255" s="36">
        <v>4056.166666666667</v>
      </c>
      <c r="I255" s="36">
        <v>4114.0833333333339</v>
      </c>
      <c r="J255" s="36">
        <v>4173.166666666667</v>
      </c>
      <c r="K255" s="31">
        <v>4055</v>
      </c>
      <c r="L255" s="31">
        <v>3938</v>
      </c>
      <c r="M255" s="31">
        <v>5.3961800000000002</v>
      </c>
      <c r="N255" s="1"/>
      <c r="O255" s="1"/>
    </row>
    <row r="256" spans="1:15" ht="12.75" customHeight="1">
      <c r="A256" s="33">
        <v>246</v>
      </c>
      <c r="B256" s="53" t="s">
        <v>153</v>
      </c>
      <c r="C256" s="31">
        <v>1336.3</v>
      </c>
      <c r="D256" s="36">
        <v>1337.6</v>
      </c>
      <c r="E256" s="36">
        <v>1323.2999999999997</v>
      </c>
      <c r="F256" s="36">
        <v>1310.2999999999997</v>
      </c>
      <c r="G256" s="36">
        <v>1295.9999999999995</v>
      </c>
      <c r="H256" s="36">
        <v>1350.6</v>
      </c>
      <c r="I256" s="36">
        <v>1364.9</v>
      </c>
      <c r="J256" s="36">
        <v>1377.9</v>
      </c>
      <c r="K256" s="31">
        <v>1351.9</v>
      </c>
      <c r="L256" s="31">
        <v>1324.6</v>
      </c>
      <c r="M256" s="31">
        <v>1.94153</v>
      </c>
      <c r="N256" s="1"/>
      <c r="O256" s="1"/>
    </row>
    <row r="257" spans="1:15" ht="12.75" customHeight="1">
      <c r="A257" s="33">
        <v>247</v>
      </c>
      <c r="B257" s="53" t="s">
        <v>414</v>
      </c>
      <c r="C257" s="31">
        <v>1853.25</v>
      </c>
      <c r="D257" s="36">
        <v>1862.4333333333334</v>
      </c>
      <c r="E257" s="36">
        <v>1833.8666666666668</v>
      </c>
      <c r="F257" s="36">
        <v>1814.4833333333333</v>
      </c>
      <c r="G257" s="36">
        <v>1785.9166666666667</v>
      </c>
      <c r="H257" s="36">
        <v>1881.8166666666668</v>
      </c>
      <c r="I257" s="36">
        <v>1910.3833333333334</v>
      </c>
      <c r="J257" s="36">
        <v>1929.7666666666669</v>
      </c>
      <c r="K257" s="31">
        <v>1891</v>
      </c>
      <c r="L257" s="31">
        <v>1843.05</v>
      </c>
      <c r="M257" s="31">
        <v>0.25788</v>
      </c>
      <c r="N257" s="1"/>
      <c r="O257" s="1"/>
    </row>
    <row r="258" spans="1:15" ht="12.75" customHeight="1">
      <c r="A258" s="33">
        <v>248</v>
      </c>
      <c r="B258" s="53" t="s">
        <v>157</v>
      </c>
      <c r="C258" s="31">
        <v>3987.8</v>
      </c>
      <c r="D258" s="36">
        <v>3983.5666666666671</v>
      </c>
      <c r="E258" s="36">
        <v>3957.1333333333341</v>
      </c>
      <c r="F258" s="36">
        <v>3926.4666666666672</v>
      </c>
      <c r="G258" s="36">
        <v>3900.0333333333342</v>
      </c>
      <c r="H258" s="36">
        <v>4014.233333333334</v>
      </c>
      <c r="I258" s="36">
        <v>4040.6666666666674</v>
      </c>
      <c r="J258" s="36">
        <v>4071.3333333333339</v>
      </c>
      <c r="K258" s="31">
        <v>4010</v>
      </c>
      <c r="L258" s="31">
        <v>3952.9</v>
      </c>
      <c r="M258" s="31">
        <v>1.6621300000000001</v>
      </c>
      <c r="N258" s="1"/>
      <c r="O258" s="1"/>
    </row>
    <row r="259" spans="1:15" ht="12.75" customHeight="1">
      <c r="A259" s="33">
        <v>249</v>
      </c>
      <c r="B259" s="53" t="s">
        <v>415</v>
      </c>
      <c r="C259" s="31">
        <v>1920.15</v>
      </c>
      <c r="D259" s="36">
        <v>1931.6666666666667</v>
      </c>
      <c r="E259" s="36">
        <v>1879.3333333333335</v>
      </c>
      <c r="F259" s="36">
        <v>1838.5166666666667</v>
      </c>
      <c r="G259" s="36">
        <v>1786.1833333333334</v>
      </c>
      <c r="H259" s="36">
        <v>1972.4833333333336</v>
      </c>
      <c r="I259" s="36">
        <v>2024.8166666666671</v>
      </c>
      <c r="J259" s="36">
        <v>2065.6333333333337</v>
      </c>
      <c r="K259" s="31">
        <v>1984</v>
      </c>
      <c r="L259" s="31">
        <v>1890.85</v>
      </c>
      <c r="M259" s="31">
        <v>1.64795</v>
      </c>
      <c r="N259" s="1"/>
      <c r="O259" s="1"/>
    </row>
    <row r="260" spans="1:15" ht="12.75" customHeight="1">
      <c r="A260" s="33">
        <v>250</v>
      </c>
      <c r="B260" s="53" t="s">
        <v>416</v>
      </c>
      <c r="C260" s="31">
        <v>797.05</v>
      </c>
      <c r="D260" s="36">
        <v>797.98333333333323</v>
      </c>
      <c r="E260" s="36">
        <v>789.06666666666649</v>
      </c>
      <c r="F260" s="36">
        <v>781.08333333333326</v>
      </c>
      <c r="G260" s="36">
        <v>772.16666666666652</v>
      </c>
      <c r="H260" s="36">
        <v>805.96666666666647</v>
      </c>
      <c r="I260" s="36">
        <v>814.88333333333321</v>
      </c>
      <c r="J260" s="36">
        <v>822.86666666666645</v>
      </c>
      <c r="K260" s="31">
        <v>806.9</v>
      </c>
      <c r="L260" s="31">
        <v>790</v>
      </c>
      <c r="M260" s="31">
        <v>1.4236800000000001</v>
      </c>
      <c r="N260" s="1"/>
      <c r="O260" s="1"/>
    </row>
    <row r="261" spans="1:15" ht="12.75" customHeight="1">
      <c r="A261" s="33">
        <v>251</v>
      </c>
      <c r="B261" s="53" t="s">
        <v>417</v>
      </c>
      <c r="C261" s="31">
        <v>379.15</v>
      </c>
      <c r="D261" s="36">
        <v>381.15000000000003</v>
      </c>
      <c r="E261" s="36">
        <v>373.80000000000007</v>
      </c>
      <c r="F261" s="36">
        <v>368.45000000000005</v>
      </c>
      <c r="G261" s="36">
        <v>361.10000000000008</v>
      </c>
      <c r="H261" s="36">
        <v>386.50000000000006</v>
      </c>
      <c r="I261" s="36">
        <v>393.85000000000008</v>
      </c>
      <c r="J261" s="36">
        <v>399.20000000000005</v>
      </c>
      <c r="K261" s="31">
        <v>388.5</v>
      </c>
      <c r="L261" s="31">
        <v>375.8</v>
      </c>
      <c r="M261" s="31">
        <v>5.3742900000000002</v>
      </c>
      <c r="N261" s="1"/>
      <c r="O261" s="1"/>
    </row>
    <row r="262" spans="1:15" ht="12.75" customHeight="1">
      <c r="A262" s="33">
        <v>252</v>
      </c>
      <c r="B262" s="53" t="s">
        <v>418</v>
      </c>
      <c r="C262" s="31">
        <v>83.2</v>
      </c>
      <c r="D262" s="36">
        <v>83.916666666666671</v>
      </c>
      <c r="E262" s="36">
        <v>81.783333333333346</v>
      </c>
      <c r="F262" s="36">
        <v>80.366666666666674</v>
      </c>
      <c r="G262" s="36">
        <v>78.233333333333348</v>
      </c>
      <c r="H262" s="36">
        <v>85.333333333333343</v>
      </c>
      <c r="I262" s="36">
        <v>87.466666666666669</v>
      </c>
      <c r="J262" s="36">
        <v>88.88333333333334</v>
      </c>
      <c r="K262" s="31">
        <v>86.05</v>
      </c>
      <c r="L262" s="31">
        <v>82.5</v>
      </c>
      <c r="M262" s="31">
        <v>28.56851</v>
      </c>
      <c r="N262" s="1"/>
      <c r="O262" s="1"/>
    </row>
    <row r="263" spans="1:15" ht="12.75" customHeight="1">
      <c r="A263" s="33">
        <v>253</v>
      </c>
      <c r="B263" s="53" t="s">
        <v>280</v>
      </c>
      <c r="C263" s="31">
        <v>617.54999999999995</v>
      </c>
      <c r="D263" s="36">
        <v>623.94999999999993</v>
      </c>
      <c r="E263" s="36">
        <v>605.24999999999989</v>
      </c>
      <c r="F263" s="36">
        <v>592.94999999999993</v>
      </c>
      <c r="G263" s="36">
        <v>574.24999999999989</v>
      </c>
      <c r="H263" s="36">
        <v>636.24999999999989</v>
      </c>
      <c r="I263" s="36">
        <v>654.94999999999993</v>
      </c>
      <c r="J263" s="36">
        <v>667.24999999999989</v>
      </c>
      <c r="K263" s="31">
        <v>642.65</v>
      </c>
      <c r="L263" s="31">
        <v>611.65</v>
      </c>
      <c r="M263" s="31">
        <v>27.153469999999999</v>
      </c>
      <c r="N263" s="1"/>
      <c r="O263" s="1"/>
    </row>
    <row r="264" spans="1:15" ht="12.75" customHeight="1">
      <c r="A264" s="33">
        <v>254</v>
      </c>
      <c r="B264" s="53" t="s">
        <v>158</v>
      </c>
      <c r="C264" s="31">
        <v>880.65</v>
      </c>
      <c r="D264" s="36">
        <v>882.66666666666663</v>
      </c>
      <c r="E264" s="36">
        <v>872.33333333333326</v>
      </c>
      <c r="F264" s="36">
        <v>864.01666666666665</v>
      </c>
      <c r="G264" s="36">
        <v>853.68333333333328</v>
      </c>
      <c r="H264" s="36">
        <v>890.98333333333323</v>
      </c>
      <c r="I264" s="36">
        <v>901.31666666666649</v>
      </c>
      <c r="J264" s="36">
        <v>909.63333333333321</v>
      </c>
      <c r="K264" s="31">
        <v>893</v>
      </c>
      <c r="L264" s="31">
        <v>874.35</v>
      </c>
      <c r="M264" s="31">
        <v>25.561779999999999</v>
      </c>
      <c r="N264" s="1"/>
      <c r="O264" s="1"/>
    </row>
    <row r="265" spans="1:15" ht="12.75" customHeight="1">
      <c r="A265" s="33">
        <v>255</v>
      </c>
      <c r="B265" s="53" t="s">
        <v>419</v>
      </c>
      <c r="C265" s="31">
        <v>134.19999999999999</v>
      </c>
      <c r="D265" s="36">
        <v>135.1</v>
      </c>
      <c r="E265" s="36">
        <v>131.35</v>
      </c>
      <c r="F265" s="36">
        <v>128.5</v>
      </c>
      <c r="G265" s="36">
        <v>124.75</v>
      </c>
      <c r="H265" s="36">
        <v>137.94999999999999</v>
      </c>
      <c r="I265" s="36">
        <v>141.69999999999999</v>
      </c>
      <c r="J265" s="36">
        <v>144.54999999999998</v>
      </c>
      <c r="K265" s="31">
        <v>138.85</v>
      </c>
      <c r="L265" s="31">
        <v>132.25</v>
      </c>
      <c r="M265" s="31">
        <v>37.389150000000001</v>
      </c>
      <c r="N265" s="1"/>
      <c r="O265" s="1"/>
    </row>
    <row r="266" spans="1:15" ht="12.75" customHeight="1">
      <c r="A266" s="33">
        <v>256</v>
      </c>
      <c r="B266" s="53" t="s">
        <v>870</v>
      </c>
      <c r="C266" s="31">
        <v>588.79999999999995</v>
      </c>
      <c r="D266" s="36">
        <v>583.6</v>
      </c>
      <c r="E266" s="36">
        <v>569.20000000000005</v>
      </c>
      <c r="F266" s="36">
        <v>549.6</v>
      </c>
      <c r="G266" s="36">
        <v>535.20000000000005</v>
      </c>
      <c r="H266" s="36">
        <v>603.20000000000005</v>
      </c>
      <c r="I266" s="36">
        <v>617.59999999999991</v>
      </c>
      <c r="J266" s="36">
        <v>637.20000000000005</v>
      </c>
      <c r="K266" s="31">
        <v>598</v>
      </c>
      <c r="L266" s="31">
        <v>564</v>
      </c>
      <c r="M266" s="31">
        <v>35.711539999999999</v>
      </c>
      <c r="N266" s="1"/>
      <c r="O266" s="1"/>
    </row>
    <row r="267" spans="1:15" ht="12.75" customHeight="1">
      <c r="A267" s="33">
        <v>257</v>
      </c>
      <c r="B267" s="53" t="s">
        <v>420</v>
      </c>
      <c r="C267" s="31">
        <v>722.1</v>
      </c>
      <c r="D267" s="36">
        <v>723.61666666666667</v>
      </c>
      <c r="E267" s="36">
        <v>706.08333333333337</v>
      </c>
      <c r="F267" s="36">
        <v>690.06666666666672</v>
      </c>
      <c r="G267" s="36">
        <v>672.53333333333342</v>
      </c>
      <c r="H267" s="36">
        <v>739.63333333333333</v>
      </c>
      <c r="I267" s="36">
        <v>757.16666666666663</v>
      </c>
      <c r="J267" s="36">
        <v>773.18333333333328</v>
      </c>
      <c r="K267" s="31">
        <v>741.15</v>
      </c>
      <c r="L267" s="31">
        <v>707.6</v>
      </c>
      <c r="M267" s="31">
        <v>12.60392</v>
      </c>
      <c r="N267" s="1"/>
      <c r="O267" s="1"/>
    </row>
    <row r="268" spans="1:15" ht="12.75" customHeight="1">
      <c r="A268" s="33">
        <v>258</v>
      </c>
      <c r="B268" s="53" t="s">
        <v>156</v>
      </c>
      <c r="C268" s="31">
        <v>936</v>
      </c>
      <c r="D268" s="36">
        <v>934.36666666666667</v>
      </c>
      <c r="E268" s="36">
        <v>919.0333333333333</v>
      </c>
      <c r="F268" s="36">
        <v>902.06666666666661</v>
      </c>
      <c r="G268" s="36">
        <v>886.73333333333323</v>
      </c>
      <c r="H268" s="36">
        <v>951.33333333333337</v>
      </c>
      <c r="I268" s="36">
        <v>966.66666666666663</v>
      </c>
      <c r="J268" s="36">
        <v>983.63333333333344</v>
      </c>
      <c r="K268" s="31">
        <v>949.7</v>
      </c>
      <c r="L268" s="31">
        <v>917.4</v>
      </c>
      <c r="M268" s="31">
        <v>19.780419999999999</v>
      </c>
      <c r="N268" s="1"/>
      <c r="O268" s="1"/>
    </row>
    <row r="269" spans="1:15" ht="12.75" customHeight="1">
      <c r="A269" s="33">
        <v>259</v>
      </c>
      <c r="B269" s="53" t="s">
        <v>159</v>
      </c>
      <c r="C269" s="31">
        <v>472.65</v>
      </c>
      <c r="D269" s="36">
        <v>469.0333333333333</v>
      </c>
      <c r="E269" s="36">
        <v>461.86666666666662</v>
      </c>
      <c r="F269" s="36">
        <v>451.08333333333331</v>
      </c>
      <c r="G269" s="36">
        <v>443.91666666666663</v>
      </c>
      <c r="H269" s="36">
        <v>479.81666666666661</v>
      </c>
      <c r="I269" s="36">
        <v>486.98333333333335</v>
      </c>
      <c r="J269" s="36">
        <v>497.76666666666659</v>
      </c>
      <c r="K269" s="31">
        <v>476.2</v>
      </c>
      <c r="L269" s="31">
        <v>458.25</v>
      </c>
      <c r="M269" s="31">
        <v>65.678520000000006</v>
      </c>
      <c r="N269" s="1"/>
      <c r="O269" s="1"/>
    </row>
    <row r="270" spans="1:15" ht="12.75" customHeight="1">
      <c r="A270" s="33">
        <v>260</v>
      </c>
      <c r="B270" s="53" t="s">
        <v>421</v>
      </c>
      <c r="C270" s="31">
        <v>534.65</v>
      </c>
      <c r="D270" s="36">
        <v>538.63333333333333</v>
      </c>
      <c r="E270" s="36">
        <v>523.2166666666667</v>
      </c>
      <c r="F270" s="36">
        <v>511.78333333333342</v>
      </c>
      <c r="G270" s="36">
        <v>496.36666666666679</v>
      </c>
      <c r="H270" s="36">
        <v>550.06666666666661</v>
      </c>
      <c r="I270" s="36">
        <v>565.48333333333335</v>
      </c>
      <c r="J270" s="36">
        <v>576.91666666666652</v>
      </c>
      <c r="K270" s="31">
        <v>554.04999999999995</v>
      </c>
      <c r="L270" s="31">
        <v>527.20000000000005</v>
      </c>
      <c r="M270" s="31">
        <v>3.0020500000000001</v>
      </c>
      <c r="N270" s="1"/>
      <c r="O270" s="1"/>
    </row>
    <row r="271" spans="1:15" ht="12.75" customHeight="1">
      <c r="A271" s="33">
        <v>261</v>
      </c>
      <c r="B271" s="53" t="s">
        <v>422</v>
      </c>
      <c r="C271" s="31">
        <v>677.75</v>
      </c>
      <c r="D271" s="36">
        <v>683.28333333333342</v>
      </c>
      <c r="E271" s="36">
        <v>668.66666666666686</v>
      </c>
      <c r="F271" s="36">
        <v>659.58333333333348</v>
      </c>
      <c r="G271" s="36">
        <v>644.96666666666692</v>
      </c>
      <c r="H271" s="36">
        <v>692.36666666666679</v>
      </c>
      <c r="I271" s="36">
        <v>706.98333333333335</v>
      </c>
      <c r="J271" s="36">
        <v>716.06666666666672</v>
      </c>
      <c r="K271" s="31">
        <v>697.9</v>
      </c>
      <c r="L271" s="31">
        <v>674.2</v>
      </c>
      <c r="M271" s="31">
        <v>9.8672799999999992</v>
      </c>
      <c r="N271" s="1"/>
      <c r="O271" s="1"/>
    </row>
    <row r="272" spans="1:15" ht="12.75" customHeight="1">
      <c r="A272" s="33">
        <v>262</v>
      </c>
      <c r="B272" s="53" t="s">
        <v>423</v>
      </c>
      <c r="C272" s="31">
        <v>1096.3499999999999</v>
      </c>
      <c r="D272" s="36">
        <v>1096.0333333333333</v>
      </c>
      <c r="E272" s="36">
        <v>1073.4166666666665</v>
      </c>
      <c r="F272" s="36">
        <v>1050.4833333333331</v>
      </c>
      <c r="G272" s="36">
        <v>1027.8666666666663</v>
      </c>
      <c r="H272" s="36">
        <v>1118.9666666666667</v>
      </c>
      <c r="I272" s="36">
        <v>1141.5833333333335</v>
      </c>
      <c r="J272" s="36">
        <v>1164.5166666666669</v>
      </c>
      <c r="K272" s="31">
        <v>1118.6500000000001</v>
      </c>
      <c r="L272" s="31">
        <v>1073.0999999999999</v>
      </c>
      <c r="M272" s="31">
        <v>3.69048</v>
      </c>
      <c r="N272" s="1"/>
      <c r="O272" s="1"/>
    </row>
    <row r="273" spans="1:15" ht="12.75" customHeight="1">
      <c r="A273" s="33">
        <v>263</v>
      </c>
      <c r="B273" s="53" t="s">
        <v>424</v>
      </c>
      <c r="C273" s="31">
        <v>414.35</v>
      </c>
      <c r="D273" s="36">
        <v>418.18333333333334</v>
      </c>
      <c r="E273" s="36">
        <v>408.16666666666669</v>
      </c>
      <c r="F273" s="36">
        <v>401.98333333333335</v>
      </c>
      <c r="G273" s="36">
        <v>391.9666666666667</v>
      </c>
      <c r="H273" s="36">
        <v>424.36666666666667</v>
      </c>
      <c r="I273" s="36">
        <v>434.38333333333333</v>
      </c>
      <c r="J273" s="36">
        <v>440.56666666666666</v>
      </c>
      <c r="K273" s="31">
        <v>428.2</v>
      </c>
      <c r="L273" s="31">
        <v>412</v>
      </c>
      <c r="M273" s="31">
        <v>2.9491200000000002</v>
      </c>
      <c r="N273" s="1"/>
      <c r="O273" s="1"/>
    </row>
    <row r="274" spans="1:15" ht="12.75" customHeight="1">
      <c r="A274" s="33">
        <v>264</v>
      </c>
      <c r="B274" s="53" t="s">
        <v>425</v>
      </c>
      <c r="C274" s="31">
        <v>839.55</v>
      </c>
      <c r="D274" s="36">
        <v>844.98333333333323</v>
      </c>
      <c r="E274" s="36">
        <v>830.51666666666642</v>
      </c>
      <c r="F274" s="36">
        <v>821.48333333333323</v>
      </c>
      <c r="G274" s="36">
        <v>807.01666666666642</v>
      </c>
      <c r="H274" s="36">
        <v>854.01666666666642</v>
      </c>
      <c r="I274" s="36">
        <v>868.48333333333335</v>
      </c>
      <c r="J274" s="36">
        <v>877.51666666666642</v>
      </c>
      <c r="K274" s="31">
        <v>859.45</v>
      </c>
      <c r="L274" s="31">
        <v>835.95</v>
      </c>
      <c r="M274" s="31">
        <v>1.09511</v>
      </c>
      <c r="N274" s="1"/>
      <c r="O274" s="1"/>
    </row>
    <row r="275" spans="1:15" ht="12.75" customHeight="1">
      <c r="A275" s="33">
        <v>265</v>
      </c>
      <c r="B275" s="53" t="s">
        <v>426</v>
      </c>
      <c r="C275" s="31">
        <v>3798.15</v>
      </c>
      <c r="D275" s="36">
        <v>3833.1333333333332</v>
      </c>
      <c r="E275" s="36">
        <v>3727.2666666666664</v>
      </c>
      <c r="F275" s="36">
        <v>3656.3833333333332</v>
      </c>
      <c r="G275" s="36">
        <v>3550.5166666666664</v>
      </c>
      <c r="H275" s="36">
        <v>3904.0166666666664</v>
      </c>
      <c r="I275" s="36">
        <v>4009.8833333333332</v>
      </c>
      <c r="J275" s="36">
        <v>4080.7666666666664</v>
      </c>
      <c r="K275" s="31">
        <v>3939</v>
      </c>
      <c r="L275" s="31">
        <v>3762.25</v>
      </c>
      <c r="M275" s="31">
        <v>2.6336599999999999</v>
      </c>
      <c r="N275" s="1"/>
      <c r="O275" s="1"/>
    </row>
    <row r="276" spans="1:15" ht="12.75" customHeight="1">
      <c r="A276" s="33">
        <v>266</v>
      </c>
      <c r="B276" s="53" t="s">
        <v>427</v>
      </c>
      <c r="C276" s="31">
        <v>257.64999999999998</v>
      </c>
      <c r="D276" s="36">
        <v>259.43333333333334</v>
      </c>
      <c r="E276" s="36">
        <v>254.91666666666669</v>
      </c>
      <c r="F276" s="36">
        <v>252.18333333333334</v>
      </c>
      <c r="G276" s="36">
        <v>247.66666666666669</v>
      </c>
      <c r="H276" s="36">
        <v>262.16666666666669</v>
      </c>
      <c r="I276" s="36">
        <v>266.68333333333334</v>
      </c>
      <c r="J276" s="36">
        <v>269.41666666666669</v>
      </c>
      <c r="K276" s="31">
        <v>263.95</v>
      </c>
      <c r="L276" s="31">
        <v>256.7</v>
      </c>
      <c r="M276" s="31">
        <v>4.0175000000000001</v>
      </c>
      <c r="N276" s="1"/>
      <c r="O276" s="1"/>
    </row>
    <row r="277" spans="1:15" ht="12.75" customHeight="1">
      <c r="A277" s="33">
        <v>267</v>
      </c>
      <c r="B277" s="53" t="s">
        <v>428</v>
      </c>
      <c r="C277" s="31">
        <v>1513.6</v>
      </c>
      <c r="D277" s="36">
        <v>1521.3333333333333</v>
      </c>
      <c r="E277" s="36">
        <v>1497.7666666666664</v>
      </c>
      <c r="F277" s="36">
        <v>1481.9333333333332</v>
      </c>
      <c r="G277" s="36">
        <v>1458.3666666666663</v>
      </c>
      <c r="H277" s="36">
        <v>1537.1666666666665</v>
      </c>
      <c r="I277" s="36">
        <v>1560.7333333333336</v>
      </c>
      <c r="J277" s="36">
        <v>1576.5666666666666</v>
      </c>
      <c r="K277" s="31">
        <v>1544.9</v>
      </c>
      <c r="L277" s="31">
        <v>1505.5</v>
      </c>
      <c r="M277" s="31">
        <v>6.2292199999999998</v>
      </c>
      <c r="N277" s="1"/>
      <c r="O277" s="1"/>
    </row>
    <row r="278" spans="1:15" ht="12.75" customHeight="1">
      <c r="A278" s="33">
        <v>268</v>
      </c>
      <c r="B278" s="53" t="s">
        <v>429</v>
      </c>
      <c r="C278" s="31">
        <v>289.2</v>
      </c>
      <c r="D278" s="36">
        <v>290.40000000000003</v>
      </c>
      <c r="E278" s="36">
        <v>286.80000000000007</v>
      </c>
      <c r="F278" s="36">
        <v>284.40000000000003</v>
      </c>
      <c r="G278" s="36">
        <v>280.80000000000007</v>
      </c>
      <c r="H278" s="36">
        <v>292.80000000000007</v>
      </c>
      <c r="I278" s="36">
        <v>296.40000000000009</v>
      </c>
      <c r="J278" s="36">
        <v>298.80000000000007</v>
      </c>
      <c r="K278" s="31">
        <v>294</v>
      </c>
      <c r="L278" s="31">
        <v>288</v>
      </c>
      <c r="M278" s="31">
        <v>4.1831500000000004</v>
      </c>
      <c r="N278" s="1"/>
      <c r="O278" s="1"/>
    </row>
    <row r="279" spans="1:15" ht="12.75" customHeight="1">
      <c r="A279" s="33">
        <v>269</v>
      </c>
      <c r="B279" s="53" t="s">
        <v>833</v>
      </c>
      <c r="C279" s="31">
        <v>4531.8500000000004</v>
      </c>
      <c r="D279" s="36">
        <v>4583.0166666666664</v>
      </c>
      <c r="E279" s="36">
        <v>4448.833333333333</v>
      </c>
      <c r="F279" s="36">
        <v>4365.8166666666666</v>
      </c>
      <c r="G279" s="36">
        <v>4231.6333333333332</v>
      </c>
      <c r="H279" s="36">
        <v>4666.0333333333328</v>
      </c>
      <c r="I279" s="36">
        <v>4800.2166666666672</v>
      </c>
      <c r="J279" s="36">
        <v>4883.2333333333327</v>
      </c>
      <c r="K279" s="31">
        <v>4717.2</v>
      </c>
      <c r="L279" s="31">
        <v>4500</v>
      </c>
      <c r="M279" s="31">
        <v>0.24507000000000001</v>
      </c>
      <c r="N279" s="1"/>
      <c r="O279" s="1"/>
    </row>
    <row r="280" spans="1:15" ht="12.75" customHeight="1">
      <c r="A280" s="33">
        <v>270</v>
      </c>
      <c r="B280" s="53" t="s">
        <v>430</v>
      </c>
      <c r="C280" s="31">
        <v>1171.2</v>
      </c>
      <c r="D280" s="36">
        <v>1172.9166666666667</v>
      </c>
      <c r="E280" s="36">
        <v>1154.2833333333335</v>
      </c>
      <c r="F280" s="36">
        <v>1137.3666666666668</v>
      </c>
      <c r="G280" s="36">
        <v>1118.7333333333336</v>
      </c>
      <c r="H280" s="36">
        <v>1189.8333333333335</v>
      </c>
      <c r="I280" s="36">
        <v>1208.4666666666667</v>
      </c>
      <c r="J280" s="36">
        <v>1225.3833333333334</v>
      </c>
      <c r="K280" s="31">
        <v>1191.55</v>
      </c>
      <c r="L280" s="31">
        <v>1156</v>
      </c>
      <c r="M280" s="31">
        <v>1.20241</v>
      </c>
      <c r="N280" s="1"/>
      <c r="O280" s="1"/>
    </row>
    <row r="281" spans="1:15" ht="12.75" customHeight="1">
      <c r="A281" s="33">
        <v>271</v>
      </c>
      <c r="B281" s="53" t="s">
        <v>820</v>
      </c>
      <c r="C281" s="31">
        <v>1249.7</v>
      </c>
      <c r="D281" s="36">
        <v>1242.5666666666666</v>
      </c>
      <c r="E281" s="36">
        <v>1231.1833333333332</v>
      </c>
      <c r="F281" s="36">
        <v>1212.6666666666665</v>
      </c>
      <c r="G281" s="36">
        <v>1201.2833333333331</v>
      </c>
      <c r="H281" s="36">
        <v>1261.0833333333333</v>
      </c>
      <c r="I281" s="36">
        <v>1272.4666666666665</v>
      </c>
      <c r="J281" s="36">
        <v>1290.9833333333333</v>
      </c>
      <c r="K281" s="31">
        <v>1253.95</v>
      </c>
      <c r="L281" s="31">
        <v>1224.05</v>
      </c>
      <c r="M281" s="31">
        <v>1.2587200000000001</v>
      </c>
      <c r="N281" s="1"/>
      <c r="O281" s="1"/>
    </row>
    <row r="282" spans="1:15" ht="12.75" customHeight="1">
      <c r="A282" s="33">
        <v>272</v>
      </c>
      <c r="B282" s="53" t="s">
        <v>431</v>
      </c>
      <c r="C282" s="31">
        <v>400.05</v>
      </c>
      <c r="D282" s="36">
        <v>399.05</v>
      </c>
      <c r="E282" s="36">
        <v>390.1</v>
      </c>
      <c r="F282" s="36">
        <v>380.15000000000003</v>
      </c>
      <c r="G282" s="36">
        <v>371.20000000000005</v>
      </c>
      <c r="H282" s="36">
        <v>409</v>
      </c>
      <c r="I282" s="36">
        <v>417.94999999999993</v>
      </c>
      <c r="J282" s="36">
        <v>427.9</v>
      </c>
      <c r="K282" s="31">
        <v>408</v>
      </c>
      <c r="L282" s="31">
        <v>389.1</v>
      </c>
      <c r="M282" s="31">
        <v>25.56156</v>
      </c>
      <c r="N282" s="1"/>
      <c r="O282" s="1"/>
    </row>
    <row r="283" spans="1:15" ht="12.75" customHeight="1">
      <c r="A283" s="33">
        <v>273</v>
      </c>
      <c r="B283" s="53" t="s">
        <v>432</v>
      </c>
      <c r="C283" s="31">
        <v>287.75</v>
      </c>
      <c r="D283" s="36">
        <v>288.83333333333331</v>
      </c>
      <c r="E283" s="36">
        <v>282.91666666666663</v>
      </c>
      <c r="F283" s="36">
        <v>278.08333333333331</v>
      </c>
      <c r="G283" s="36">
        <v>272.16666666666663</v>
      </c>
      <c r="H283" s="36">
        <v>293.66666666666663</v>
      </c>
      <c r="I283" s="36">
        <v>299.58333333333326</v>
      </c>
      <c r="J283" s="36">
        <v>304.41666666666663</v>
      </c>
      <c r="K283" s="31">
        <v>294.75</v>
      </c>
      <c r="L283" s="31">
        <v>284</v>
      </c>
      <c r="M283" s="31">
        <v>5.9727800000000002</v>
      </c>
      <c r="N283" s="1"/>
      <c r="O283" s="1"/>
    </row>
    <row r="284" spans="1:15" ht="12.75" customHeight="1">
      <c r="A284" s="33">
        <v>274</v>
      </c>
      <c r="B284" s="53" t="s">
        <v>433</v>
      </c>
      <c r="C284" s="31">
        <v>195.2</v>
      </c>
      <c r="D284" s="36">
        <v>198.20000000000002</v>
      </c>
      <c r="E284" s="36">
        <v>190.65000000000003</v>
      </c>
      <c r="F284" s="36">
        <v>186.10000000000002</v>
      </c>
      <c r="G284" s="36">
        <v>178.55000000000004</v>
      </c>
      <c r="H284" s="36">
        <v>202.75000000000003</v>
      </c>
      <c r="I284" s="36">
        <v>210.30000000000004</v>
      </c>
      <c r="J284" s="36">
        <v>214.85000000000002</v>
      </c>
      <c r="K284" s="31">
        <v>205.75</v>
      </c>
      <c r="L284" s="31">
        <v>193.65</v>
      </c>
      <c r="M284" s="31">
        <v>23.818989999999999</v>
      </c>
      <c r="N284" s="1"/>
      <c r="O284" s="1"/>
    </row>
    <row r="285" spans="1:15" ht="12.75" customHeight="1">
      <c r="A285" s="33">
        <v>275</v>
      </c>
      <c r="B285" s="53" t="s">
        <v>871</v>
      </c>
      <c r="C285" s="31">
        <v>2500.4499999999998</v>
      </c>
      <c r="D285" s="36">
        <v>2517.15</v>
      </c>
      <c r="E285" s="36">
        <v>2458.3000000000002</v>
      </c>
      <c r="F285" s="36">
        <v>2416.15</v>
      </c>
      <c r="G285" s="36">
        <v>2357.3000000000002</v>
      </c>
      <c r="H285" s="36">
        <v>2559.3000000000002</v>
      </c>
      <c r="I285" s="36">
        <v>2618.1499999999996</v>
      </c>
      <c r="J285" s="36">
        <v>2660.3</v>
      </c>
      <c r="K285" s="31">
        <v>2576</v>
      </c>
      <c r="L285" s="31">
        <v>2475</v>
      </c>
      <c r="M285" s="31">
        <v>0.85053000000000001</v>
      </c>
      <c r="N285" s="1"/>
      <c r="O285" s="1"/>
    </row>
    <row r="286" spans="1:15" ht="12.75" customHeight="1">
      <c r="A286" s="33">
        <v>276</v>
      </c>
      <c r="B286" s="53" t="s">
        <v>434</v>
      </c>
      <c r="C286" s="31">
        <v>752</v>
      </c>
      <c r="D286" s="36">
        <v>747.16666666666663</v>
      </c>
      <c r="E286" s="36">
        <v>736.43333333333328</v>
      </c>
      <c r="F286" s="36">
        <v>720.86666666666667</v>
      </c>
      <c r="G286" s="36">
        <v>710.13333333333333</v>
      </c>
      <c r="H286" s="36">
        <v>762.73333333333323</v>
      </c>
      <c r="I286" s="36">
        <v>773.46666666666658</v>
      </c>
      <c r="J286" s="36">
        <v>789.03333333333319</v>
      </c>
      <c r="K286" s="31">
        <v>757.9</v>
      </c>
      <c r="L286" s="31">
        <v>731.6</v>
      </c>
      <c r="M286" s="31">
        <v>2.07544</v>
      </c>
      <c r="N286" s="1"/>
      <c r="O286" s="1"/>
    </row>
    <row r="287" spans="1:15" ht="12.75" customHeight="1">
      <c r="A287" s="33">
        <v>277</v>
      </c>
      <c r="B287" s="53" t="s">
        <v>832</v>
      </c>
      <c r="C287" s="31">
        <v>780.4</v>
      </c>
      <c r="D287" s="36">
        <v>780.48333333333323</v>
      </c>
      <c r="E287" s="36">
        <v>767.16666666666652</v>
      </c>
      <c r="F287" s="36">
        <v>753.93333333333328</v>
      </c>
      <c r="G287" s="36">
        <v>740.61666666666656</v>
      </c>
      <c r="H287" s="36">
        <v>793.71666666666647</v>
      </c>
      <c r="I287" s="36">
        <v>807.0333333333333</v>
      </c>
      <c r="J287" s="36">
        <v>820.26666666666642</v>
      </c>
      <c r="K287" s="31">
        <v>793.8</v>
      </c>
      <c r="L287" s="31">
        <v>767.25</v>
      </c>
      <c r="M287" s="31">
        <v>3.8051200000000001</v>
      </c>
      <c r="N287" s="1"/>
      <c r="O287" s="1"/>
    </row>
    <row r="288" spans="1:15" ht="12.75" customHeight="1">
      <c r="A288" s="33">
        <v>278</v>
      </c>
      <c r="B288" s="53" t="s">
        <v>160</v>
      </c>
      <c r="C288" s="31">
        <v>1624.3</v>
      </c>
      <c r="D288" s="36">
        <v>1617.1000000000001</v>
      </c>
      <c r="E288" s="36">
        <v>1601.2000000000003</v>
      </c>
      <c r="F288" s="36">
        <v>1578.1000000000001</v>
      </c>
      <c r="G288" s="36">
        <v>1562.2000000000003</v>
      </c>
      <c r="H288" s="36">
        <v>1640.2000000000003</v>
      </c>
      <c r="I288" s="36">
        <v>1656.1000000000004</v>
      </c>
      <c r="J288" s="36">
        <v>1679.2000000000003</v>
      </c>
      <c r="K288" s="31">
        <v>1633</v>
      </c>
      <c r="L288" s="31">
        <v>1594</v>
      </c>
      <c r="M288" s="31">
        <v>216.08211</v>
      </c>
      <c r="N288" s="1"/>
      <c r="O288" s="1"/>
    </row>
    <row r="289" spans="1:15" ht="12.75" customHeight="1">
      <c r="A289" s="33">
        <v>279</v>
      </c>
      <c r="B289" s="53" t="s">
        <v>435</v>
      </c>
      <c r="C289" s="31">
        <v>2057.1</v>
      </c>
      <c r="D289" s="36">
        <v>2051.6333333333332</v>
      </c>
      <c r="E289" s="36">
        <v>1997.4666666666662</v>
      </c>
      <c r="F289" s="36">
        <v>1937.833333333333</v>
      </c>
      <c r="G289" s="36">
        <v>1883.6666666666661</v>
      </c>
      <c r="H289" s="36">
        <v>2111.2666666666664</v>
      </c>
      <c r="I289" s="36">
        <v>2165.4333333333334</v>
      </c>
      <c r="J289" s="36">
        <v>2225.0666666666666</v>
      </c>
      <c r="K289" s="31">
        <v>2105.8000000000002</v>
      </c>
      <c r="L289" s="31">
        <v>1992</v>
      </c>
      <c r="M289" s="31">
        <v>1.3452</v>
      </c>
      <c r="N289" s="1"/>
      <c r="O289" s="1"/>
    </row>
    <row r="290" spans="1:15" ht="12.75" customHeight="1">
      <c r="A290" s="33">
        <v>280</v>
      </c>
      <c r="B290" s="53" t="s">
        <v>907</v>
      </c>
      <c r="C290" s="31">
        <v>162.9</v>
      </c>
      <c r="D290" s="36">
        <v>164.73333333333332</v>
      </c>
      <c r="E290" s="36">
        <v>160.46666666666664</v>
      </c>
      <c r="F290" s="36">
        <v>158.03333333333333</v>
      </c>
      <c r="G290" s="36">
        <v>153.76666666666665</v>
      </c>
      <c r="H290" s="36">
        <v>167.16666666666663</v>
      </c>
      <c r="I290" s="36">
        <v>171.43333333333334</v>
      </c>
      <c r="J290" s="36">
        <v>173.86666666666662</v>
      </c>
      <c r="K290" s="31">
        <v>169</v>
      </c>
      <c r="L290" s="31">
        <v>162.30000000000001</v>
      </c>
      <c r="M290" s="31">
        <v>44.155850000000001</v>
      </c>
      <c r="N290" s="1"/>
      <c r="O290" s="1"/>
    </row>
    <row r="291" spans="1:15" ht="12.75" customHeight="1">
      <c r="A291" s="33">
        <v>281</v>
      </c>
      <c r="B291" s="53" t="s">
        <v>166</v>
      </c>
      <c r="C291" s="31">
        <v>4498.6000000000004</v>
      </c>
      <c r="D291" s="36">
        <v>4535.3166666666666</v>
      </c>
      <c r="E291" s="36">
        <v>4451.583333333333</v>
      </c>
      <c r="F291" s="36">
        <v>4404.5666666666666</v>
      </c>
      <c r="G291" s="36">
        <v>4320.833333333333</v>
      </c>
      <c r="H291" s="36">
        <v>4582.333333333333</v>
      </c>
      <c r="I291" s="36">
        <v>4666.0666666666666</v>
      </c>
      <c r="J291" s="36">
        <v>4713.083333333333</v>
      </c>
      <c r="K291" s="31">
        <v>4619.05</v>
      </c>
      <c r="L291" s="31">
        <v>4488.3</v>
      </c>
      <c r="M291" s="31">
        <v>1.82229</v>
      </c>
      <c r="N291" s="1"/>
      <c r="O291" s="1"/>
    </row>
    <row r="292" spans="1:15" ht="12.75" customHeight="1">
      <c r="A292" s="33">
        <v>282</v>
      </c>
      <c r="B292" s="53" t="s">
        <v>163</v>
      </c>
      <c r="C292" s="31">
        <v>634.04999999999995</v>
      </c>
      <c r="D292" s="36">
        <v>639.65</v>
      </c>
      <c r="E292" s="36">
        <v>621.4</v>
      </c>
      <c r="F292" s="36">
        <v>608.75</v>
      </c>
      <c r="G292" s="36">
        <v>590.5</v>
      </c>
      <c r="H292" s="36">
        <v>652.29999999999995</v>
      </c>
      <c r="I292" s="36">
        <v>670.55</v>
      </c>
      <c r="J292" s="36">
        <v>683.19999999999993</v>
      </c>
      <c r="K292" s="31">
        <v>657.9</v>
      </c>
      <c r="L292" s="31">
        <v>627</v>
      </c>
      <c r="M292" s="31">
        <v>23.547529999999998</v>
      </c>
      <c r="N292" s="1"/>
      <c r="O292" s="1"/>
    </row>
    <row r="293" spans="1:15" ht="12.75" customHeight="1">
      <c r="A293" s="33">
        <v>283</v>
      </c>
      <c r="B293" s="53" t="s">
        <v>165</v>
      </c>
      <c r="C293" s="31">
        <v>4703.95</v>
      </c>
      <c r="D293" s="36">
        <v>4700.9833333333336</v>
      </c>
      <c r="E293" s="36">
        <v>4662.9666666666672</v>
      </c>
      <c r="F293" s="36">
        <v>4621.9833333333336</v>
      </c>
      <c r="G293" s="36">
        <v>4583.9666666666672</v>
      </c>
      <c r="H293" s="36">
        <v>4741.9666666666672</v>
      </c>
      <c r="I293" s="36">
        <v>4779.9833333333336</v>
      </c>
      <c r="J293" s="36">
        <v>4820.9666666666672</v>
      </c>
      <c r="K293" s="31">
        <v>4739</v>
      </c>
      <c r="L293" s="31">
        <v>4660</v>
      </c>
      <c r="M293" s="31">
        <v>2.32694</v>
      </c>
      <c r="N293" s="1"/>
      <c r="O293" s="1"/>
    </row>
    <row r="294" spans="1:15" ht="12.75" customHeight="1">
      <c r="A294" s="33">
        <v>284</v>
      </c>
      <c r="B294" s="53" t="s">
        <v>436</v>
      </c>
      <c r="C294" s="31">
        <v>16687.650000000001</v>
      </c>
      <c r="D294" s="36">
        <v>16787.716666666671</v>
      </c>
      <c r="E294" s="36">
        <v>16511.983333333341</v>
      </c>
      <c r="F294" s="36">
        <v>16336.316666666669</v>
      </c>
      <c r="G294" s="36">
        <v>16060.583333333339</v>
      </c>
      <c r="H294" s="36">
        <v>16963.383333333342</v>
      </c>
      <c r="I294" s="36">
        <v>17239.116666666672</v>
      </c>
      <c r="J294" s="36">
        <v>17414.783333333344</v>
      </c>
      <c r="K294" s="31">
        <v>17063.45</v>
      </c>
      <c r="L294" s="31">
        <v>16612.05</v>
      </c>
      <c r="M294" s="31">
        <v>2.785E-2</v>
      </c>
      <c r="N294" s="1"/>
      <c r="O294" s="1"/>
    </row>
    <row r="295" spans="1:15" ht="12.75" customHeight="1">
      <c r="A295" s="33">
        <v>285</v>
      </c>
      <c r="B295" s="53" t="s">
        <v>164</v>
      </c>
      <c r="C295" s="31">
        <v>3463.3</v>
      </c>
      <c r="D295" s="36">
        <v>3477.1333333333332</v>
      </c>
      <c r="E295" s="36">
        <v>3427.2666666666664</v>
      </c>
      <c r="F295" s="36">
        <v>3391.2333333333331</v>
      </c>
      <c r="G295" s="36">
        <v>3341.3666666666663</v>
      </c>
      <c r="H295" s="36">
        <v>3513.1666666666665</v>
      </c>
      <c r="I295" s="36">
        <v>3563.0333333333333</v>
      </c>
      <c r="J295" s="36">
        <v>3599.0666666666666</v>
      </c>
      <c r="K295" s="31">
        <v>3527</v>
      </c>
      <c r="L295" s="31">
        <v>3441.1</v>
      </c>
      <c r="M295" s="31">
        <v>26.14667</v>
      </c>
      <c r="N295" s="1"/>
      <c r="O295" s="1"/>
    </row>
    <row r="296" spans="1:15" ht="12.75" customHeight="1">
      <c r="A296" s="33">
        <v>286</v>
      </c>
      <c r="B296" s="53" t="s">
        <v>437</v>
      </c>
      <c r="C296" s="31">
        <v>481.05</v>
      </c>
      <c r="D296" s="36">
        <v>486.51666666666665</v>
      </c>
      <c r="E296" s="36">
        <v>474.5333333333333</v>
      </c>
      <c r="F296" s="36">
        <v>468.01666666666665</v>
      </c>
      <c r="G296" s="36">
        <v>456.0333333333333</v>
      </c>
      <c r="H296" s="36">
        <v>493.0333333333333</v>
      </c>
      <c r="I296" s="36">
        <v>505.01666666666665</v>
      </c>
      <c r="J296" s="36">
        <v>511.5333333333333</v>
      </c>
      <c r="K296" s="31">
        <v>498.5</v>
      </c>
      <c r="L296" s="31">
        <v>480</v>
      </c>
      <c r="M296" s="31">
        <v>1.56901</v>
      </c>
      <c r="N296" s="1"/>
      <c r="O296" s="1"/>
    </row>
    <row r="297" spans="1:15" ht="12.75" customHeight="1">
      <c r="A297" s="33">
        <v>287</v>
      </c>
      <c r="B297" s="53" t="s">
        <v>162</v>
      </c>
      <c r="C297" s="31">
        <v>439.2</v>
      </c>
      <c r="D297" s="36">
        <v>441.66666666666669</v>
      </c>
      <c r="E297" s="36">
        <v>434.33333333333337</v>
      </c>
      <c r="F297" s="36">
        <v>429.4666666666667</v>
      </c>
      <c r="G297" s="36">
        <v>422.13333333333338</v>
      </c>
      <c r="H297" s="36">
        <v>446.53333333333336</v>
      </c>
      <c r="I297" s="36">
        <v>453.86666666666673</v>
      </c>
      <c r="J297" s="36">
        <v>458.73333333333335</v>
      </c>
      <c r="K297" s="31">
        <v>449</v>
      </c>
      <c r="L297" s="31">
        <v>436.8</v>
      </c>
      <c r="M297" s="31">
        <v>7.82829</v>
      </c>
      <c r="N297" s="1"/>
      <c r="O297" s="1"/>
    </row>
    <row r="298" spans="1:15" ht="12.75" customHeight="1">
      <c r="A298" s="33">
        <v>288</v>
      </c>
      <c r="B298" s="53" t="s">
        <v>438</v>
      </c>
      <c r="C298" s="31">
        <v>239.85</v>
      </c>
      <c r="D298" s="36">
        <v>242.94999999999996</v>
      </c>
      <c r="E298" s="36">
        <v>235.69999999999993</v>
      </c>
      <c r="F298" s="36">
        <v>231.54999999999998</v>
      </c>
      <c r="G298" s="36">
        <v>224.29999999999995</v>
      </c>
      <c r="H298" s="36">
        <v>247.09999999999991</v>
      </c>
      <c r="I298" s="36">
        <v>254.34999999999997</v>
      </c>
      <c r="J298" s="36">
        <v>258.49999999999989</v>
      </c>
      <c r="K298" s="31">
        <v>250.2</v>
      </c>
      <c r="L298" s="31">
        <v>238.8</v>
      </c>
      <c r="M298" s="31">
        <v>7.2024900000000001</v>
      </c>
      <c r="N298" s="1"/>
      <c r="O298" s="1"/>
    </row>
    <row r="299" spans="1:15" ht="12.75" customHeight="1">
      <c r="A299" s="33">
        <v>289</v>
      </c>
      <c r="B299" s="53" t="s">
        <v>439</v>
      </c>
      <c r="C299" s="31">
        <v>157.25</v>
      </c>
      <c r="D299" s="36">
        <v>155.5</v>
      </c>
      <c r="E299" s="36">
        <v>153</v>
      </c>
      <c r="F299" s="36">
        <v>148.75</v>
      </c>
      <c r="G299" s="36">
        <v>146.25</v>
      </c>
      <c r="H299" s="36">
        <v>159.75</v>
      </c>
      <c r="I299" s="36">
        <v>162.25</v>
      </c>
      <c r="J299" s="36">
        <v>166.5</v>
      </c>
      <c r="K299" s="31">
        <v>158</v>
      </c>
      <c r="L299" s="31">
        <v>151.25</v>
      </c>
      <c r="M299" s="31">
        <v>68.110370000000003</v>
      </c>
      <c r="N299" s="1"/>
      <c r="O299" s="1"/>
    </row>
    <row r="300" spans="1:15" ht="12.75" customHeight="1">
      <c r="A300" s="33">
        <v>290</v>
      </c>
      <c r="B300" s="53" t="s">
        <v>281</v>
      </c>
      <c r="C300" s="31">
        <v>934</v>
      </c>
      <c r="D300" s="36">
        <v>949.51666666666677</v>
      </c>
      <c r="E300" s="36">
        <v>914.13333333333355</v>
      </c>
      <c r="F300" s="36">
        <v>894.26666666666677</v>
      </c>
      <c r="G300" s="36">
        <v>858.88333333333355</v>
      </c>
      <c r="H300" s="36">
        <v>969.38333333333355</v>
      </c>
      <c r="I300" s="36">
        <v>1004.7666666666668</v>
      </c>
      <c r="J300" s="36">
        <v>1024.6333333333337</v>
      </c>
      <c r="K300" s="31">
        <v>984.9</v>
      </c>
      <c r="L300" s="31">
        <v>929.65</v>
      </c>
      <c r="M300" s="31">
        <v>37.140639999999998</v>
      </c>
      <c r="N300" s="1"/>
      <c r="O300" s="1"/>
    </row>
    <row r="301" spans="1:15" ht="12.75" customHeight="1">
      <c r="A301" s="33">
        <v>291</v>
      </c>
      <c r="B301" s="53" t="s">
        <v>282</v>
      </c>
      <c r="C301" s="31">
        <v>8392.65</v>
      </c>
      <c r="D301" s="36">
        <v>8353.8833333333332</v>
      </c>
      <c r="E301" s="36">
        <v>8253.7666666666664</v>
      </c>
      <c r="F301" s="36">
        <v>8114.8833333333332</v>
      </c>
      <c r="G301" s="36">
        <v>8014.7666666666664</v>
      </c>
      <c r="H301" s="36">
        <v>8492.7666666666664</v>
      </c>
      <c r="I301" s="36">
        <v>8592.8833333333314</v>
      </c>
      <c r="J301" s="36">
        <v>8731.7666666666664</v>
      </c>
      <c r="K301" s="31">
        <v>8454</v>
      </c>
      <c r="L301" s="31">
        <v>8215</v>
      </c>
      <c r="M301" s="31">
        <v>0.64625999999999995</v>
      </c>
      <c r="N301" s="1"/>
      <c r="O301" s="1"/>
    </row>
    <row r="302" spans="1:15" ht="12.75" customHeight="1">
      <c r="A302" s="33">
        <v>292</v>
      </c>
      <c r="B302" s="53" t="s">
        <v>167</v>
      </c>
      <c r="C302" s="31">
        <v>1679.65</v>
      </c>
      <c r="D302" s="36">
        <v>1667.7666666666667</v>
      </c>
      <c r="E302" s="36">
        <v>1648.5333333333333</v>
      </c>
      <c r="F302" s="36">
        <v>1617.4166666666667</v>
      </c>
      <c r="G302" s="36">
        <v>1598.1833333333334</v>
      </c>
      <c r="H302" s="36">
        <v>1698.8833333333332</v>
      </c>
      <c r="I302" s="36">
        <v>1718.1166666666663</v>
      </c>
      <c r="J302" s="36">
        <v>1749.2333333333331</v>
      </c>
      <c r="K302" s="31">
        <v>1687</v>
      </c>
      <c r="L302" s="31">
        <v>1636.65</v>
      </c>
      <c r="M302" s="31">
        <v>16.337150000000001</v>
      </c>
      <c r="N302" s="1"/>
      <c r="O302" s="1"/>
    </row>
    <row r="303" spans="1:15" ht="12.75" customHeight="1">
      <c r="A303" s="33">
        <v>293</v>
      </c>
      <c r="B303" s="53" t="s">
        <v>440</v>
      </c>
      <c r="C303" s="31">
        <v>1467.3</v>
      </c>
      <c r="D303" s="36">
        <v>1465.0666666666666</v>
      </c>
      <c r="E303" s="36">
        <v>1423.2333333333331</v>
      </c>
      <c r="F303" s="36">
        <v>1379.1666666666665</v>
      </c>
      <c r="G303" s="36">
        <v>1337.333333333333</v>
      </c>
      <c r="H303" s="36">
        <v>1509.1333333333332</v>
      </c>
      <c r="I303" s="36">
        <v>1550.9666666666667</v>
      </c>
      <c r="J303" s="36">
        <v>1595.0333333333333</v>
      </c>
      <c r="K303" s="31">
        <v>1506.9</v>
      </c>
      <c r="L303" s="31">
        <v>1421</v>
      </c>
      <c r="M303" s="31">
        <v>1.76753</v>
      </c>
      <c r="N303" s="1"/>
      <c r="O303" s="1"/>
    </row>
    <row r="304" spans="1:15" ht="12.75" customHeight="1">
      <c r="A304" s="33">
        <v>294</v>
      </c>
      <c r="B304" s="53" t="s">
        <v>441</v>
      </c>
      <c r="C304" s="31">
        <v>72.349999999999994</v>
      </c>
      <c r="D304" s="36">
        <v>72.833333333333329</v>
      </c>
      <c r="E304" s="36">
        <v>70.916666666666657</v>
      </c>
      <c r="F304" s="36">
        <v>69.483333333333334</v>
      </c>
      <c r="G304" s="36">
        <v>67.566666666666663</v>
      </c>
      <c r="H304" s="36">
        <v>74.266666666666652</v>
      </c>
      <c r="I304" s="36">
        <v>76.183333333333309</v>
      </c>
      <c r="J304" s="36">
        <v>77.616666666666646</v>
      </c>
      <c r="K304" s="31">
        <v>74.75</v>
      </c>
      <c r="L304" s="31">
        <v>71.400000000000006</v>
      </c>
      <c r="M304" s="31">
        <v>14.811640000000001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126475.5</v>
      </c>
      <c r="D305" s="36">
        <v>126975.53333333333</v>
      </c>
      <c r="E305" s="36">
        <v>124501.06666666665</v>
      </c>
      <c r="F305" s="36">
        <v>122526.63333333333</v>
      </c>
      <c r="G305" s="36">
        <v>120052.16666666666</v>
      </c>
      <c r="H305" s="36">
        <v>128949.96666666665</v>
      </c>
      <c r="I305" s="36">
        <v>131424.43333333332</v>
      </c>
      <c r="J305" s="36">
        <v>133398.86666666664</v>
      </c>
      <c r="K305" s="31">
        <v>129450</v>
      </c>
      <c r="L305" s="31">
        <v>125001.1</v>
      </c>
      <c r="M305" s="31">
        <v>0.16067000000000001</v>
      </c>
      <c r="N305" s="1"/>
      <c r="O305" s="1"/>
    </row>
    <row r="306" spans="1:15" ht="12.75" customHeight="1">
      <c r="A306" s="33">
        <v>296</v>
      </c>
      <c r="B306" s="53" t="s">
        <v>442</v>
      </c>
      <c r="C306" s="31">
        <v>1844.4</v>
      </c>
      <c r="D306" s="36">
        <v>1854.3</v>
      </c>
      <c r="E306" s="36">
        <v>1822.5</v>
      </c>
      <c r="F306" s="36">
        <v>1800.6000000000001</v>
      </c>
      <c r="G306" s="36">
        <v>1768.8000000000002</v>
      </c>
      <c r="H306" s="36">
        <v>1876.1999999999998</v>
      </c>
      <c r="I306" s="36">
        <v>1907.9999999999995</v>
      </c>
      <c r="J306" s="36">
        <v>1929.8999999999996</v>
      </c>
      <c r="K306" s="31">
        <v>1886.1</v>
      </c>
      <c r="L306" s="31">
        <v>1832.4</v>
      </c>
      <c r="M306" s="31">
        <v>0.92252000000000001</v>
      </c>
      <c r="N306" s="1"/>
      <c r="O306" s="1"/>
    </row>
    <row r="307" spans="1:15" ht="12.75" customHeight="1">
      <c r="A307" s="33">
        <v>297</v>
      </c>
      <c r="B307" s="53" t="s">
        <v>443</v>
      </c>
      <c r="C307" s="31">
        <v>1166.5</v>
      </c>
      <c r="D307" s="36">
        <v>1179.9166666666667</v>
      </c>
      <c r="E307" s="36">
        <v>1139.8833333333334</v>
      </c>
      <c r="F307" s="36">
        <v>1113.2666666666667</v>
      </c>
      <c r="G307" s="36">
        <v>1073.2333333333333</v>
      </c>
      <c r="H307" s="36">
        <v>1206.5333333333335</v>
      </c>
      <c r="I307" s="36">
        <v>1246.5666666666668</v>
      </c>
      <c r="J307" s="36">
        <v>1273.1833333333336</v>
      </c>
      <c r="K307" s="31">
        <v>1219.95</v>
      </c>
      <c r="L307" s="31">
        <v>1153.3</v>
      </c>
      <c r="M307" s="31">
        <v>10.64709</v>
      </c>
      <c r="N307" s="1"/>
      <c r="O307" s="1"/>
    </row>
    <row r="308" spans="1:15" ht="12.75" customHeight="1">
      <c r="A308" s="33">
        <v>298</v>
      </c>
      <c r="B308" s="53" t="s">
        <v>177</v>
      </c>
      <c r="C308" s="31">
        <v>1412.9</v>
      </c>
      <c r="D308" s="36">
        <v>1420</v>
      </c>
      <c r="E308" s="36">
        <v>1396.05</v>
      </c>
      <c r="F308" s="36">
        <v>1379.2</v>
      </c>
      <c r="G308" s="36">
        <v>1355.25</v>
      </c>
      <c r="H308" s="36">
        <v>1436.85</v>
      </c>
      <c r="I308" s="36">
        <v>1460.7999999999997</v>
      </c>
      <c r="J308" s="36">
        <v>1477.6499999999999</v>
      </c>
      <c r="K308" s="31">
        <v>1443.95</v>
      </c>
      <c r="L308" s="31">
        <v>1403.15</v>
      </c>
      <c r="M308" s="31">
        <v>1.9618899999999999</v>
      </c>
      <c r="N308" s="1"/>
      <c r="O308" s="1"/>
    </row>
    <row r="309" spans="1:15" ht="12.75" customHeight="1">
      <c r="A309" s="33">
        <v>299</v>
      </c>
      <c r="B309" s="53" t="s">
        <v>169</v>
      </c>
      <c r="C309" s="31">
        <v>259.89999999999998</v>
      </c>
      <c r="D309" s="36">
        <v>263.63333333333338</v>
      </c>
      <c r="E309" s="36">
        <v>253.46666666666675</v>
      </c>
      <c r="F309" s="36">
        <v>247.03333333333336</v>
      </c>
      <c r="G309" s="36">
        <v>236.86666666666673</v>
      </c>
      <c r="H309" s="36">
        <v>270.06666666666678</v>
      </c>
      <c r="I309" s="36">
        <v>280.23333333333341</v>
      </c>
      <c r="J309" s="36">
        <v>286.6666666666668</v>
      </c>
      <c r="K309" s="31">
        <v>273.8</v>
      </c>
      <c r="L309" s="31">
        <v>257.2</v>
      </c>
      <c r="M309" s="31">
        <v>65.528800000000004</v>
      </c>
      <c r="N309" s="1"/>
      <c r="O309" s="1"/>
    </row>
    <row r="310" spans="1:15" ht="12.75" customHeight="1">
      <c r="A310" s="33">
        <v>300</v>
      </c>
      <c r="B310" s="53" t="s">
        <v>168</v>
      </c>
      <c r="C310" s="31">
        <v>2224.9499999999998</v>
      </c>
      <c r="D310" s="36">
        <v>2218.3166666666666</v>
      </c>
      <c r="E310" s="36">
        <v>2196.6333333333332</v>
      </c>
      <c r="F310" s="36">
        <v>2168.3166666666666</v>
      </c>
      <c r="G310" s="36">
        <v>2146.6333333333332</v>
      </c>
      <c r="H310" s="36">
        <v>2246.6333333333332</v>
      </c>
      <c r="I310" s="36">
        <v>2268.3166666666666</v>
      </c>
      <c r="J310" s="36">
        <v>2296.6333333333332</v>
      </c>
      <c r="K310" s="31">
        <v>2240</v>
      </c>
      <c r="L310" s="31">
        <v>2190</v>
      </c>
      <c r="M310" s="31">
        <v>21.114470000000001</v>
      </c>
      <c r="N310" s="1"/>
      <c r="O310" s="1"/>
    </row>
    <row r="311" spans="1:15" ht="12.75" customHeight="1">
      <c r="A311" s="33">
        <v>301</v>
      </c>
      <c r="B311" s="53" t="s">
        <v>444</v>
      </c>
      <c r="C311" s="31">
        <v>405</v>
      </c>
      <c r="D311" s="36">
        <v>408.56666666666666</v>
      </c>
      <c r="E311" s="36">
        <v>400.43333333333334</v>
      </c>
      <c r="F311" s="36">
        <v>395.86666666666667</v>
      </c>
      <c r="G311" s="36">
        <v>387.73333333333335</v>
      </c>
      <c r="H311" s="36">
        <v>413.13333333333333</v>
      </c>
      <c r="I311" s="36">
        <v>421.26666666666665</v>
      </c>
      <c r="J311" s="36">
        <v>425.83333333333331</v>
      </c>
      <c r="K311" s="31">
        <v>416.7</v>
      </c>
      <c r="L311" s="31">
        <v>404</v>
      </c>
      <c r="M311" s="31">
        <v>2.9601000000000002</v>
      </c>
      <c r="N311" s="1"/>
      <c r="O311" s="1"/>
    </row>
    <row r="312" spans="1:15" ht="12.75" customHeight="1">
      <c r="A312" s="33">
        <v>302</v>
      </c>
      <c r="B312" s="53" t="s">
        <v>445</v>
      </c>
      <c r="C312" s="31">
        <v>606.45000000000005</v>
      </c>
      <c r="D312" s="36">
        <v>612.13333333333333</v>
      </c>
      <c r="E312" s="36">
        <v>591.31666666666661</v>
      </c>
      <c r="F312" s="36">
        <v>576.18333333333328</v>
      </c>
      <c r="G312" s="36">
        <v>555.36666666666656</v>
      </c>
      <c r="H312" s="36">
        <v>627.26666666666665</v>
      </c>
      <c r="I312" s="36">
        <v>648.08333333333348</v>
      </c>
      <c r="J312" s="36">
        <v>663.2166666666667</v>
      </c>
      <c r="K312" s="31">
        <v>632.95000000000005</v>
      </c>
      <c r="L312" s="31">
        <v>597</v>
      </c>
      <c r="M312" s="31">
        <v>3.9405199999999998</v>
      </c>
      <c r="N312" s="1"/>
      <c r="O312" s="1"/>
    </row>
    <row r="313" spans="1:15" ht="12.75" customHeight="1">
      <c r="A313" s="33">
        <v>303</v>
      </c>
      <c r="B313" s="53" t="s">
        <v>170</v>
      </c>
      <c r="C313" s="31">
        <v>192.55</v>
      </c>
      <c r="D313" s="36">
        <v>194.35</v>
      </c>
      <c r="E313" s="36">
        <v>190.2</v>
      </c>
      <c r="F313" s="36">
        <v>187.85</v>
      </c>
      <c r="G313" s="36">
        <v>183.7</v>
      </c>
      <c r="H313" s="36">
        <v>196.7</v>
      </c>
      <c r="I313" s="36">
        <v>200.85000000000002</v>
      </c>
      <c r="J313" s="36">
        <v>203.2</v>
      </c>
      <c r="K313" s="31">
        <v>198.5</v>
      </c>
      <c r="L313" s="31">
        <v>192</v>
      </c>
      <c r="M313" s="31">
        <v>44.3917</v>
      </c>
      <c r="N313" s="1"/>
      <c r="O313" s="1"/>
    </row>
    <row r="314" spans="1:15" ht="12.75" customHeight="1">
      <c r="A314" s="33">
        <v>304</v>
      </c>
      <c r="B314" s="53" t="s">
        <v>446</v>
      </c>
      <c r="C314" s="31">
        <v>229.05</v>
      </c>
      <c r="D314" s="36">
        <v>237.85</v>
      </c>
      <c r="E314" s="36">
        <v>219.2</v>
      </c>
      <c r="F314" s="36">
        <v>209.35</v>
      </c>
      <c r="G314" s="36">
        <v>190.7</v>
      </c>
      <c r="H314" s="36">
        <v>247.7</v>
      </c>
      <c r="I314" s="36">
        <v>266.35000000000002</v>
      </c>
      <c r="J314" s="36">
        <v>276.2</v>
      </c>
      <c r="K314" s="31">
        <v>256.5</v>
      </c>
      <c r="L314" s="31">
        <v>228</v>
      </c>
      <c r="M314" s="31">
        <v>118.18155</v>
      </c>
      <c r="N314" s="1"/>
      <c r="O314" s="1"/>
    </row>
    <row r="315" spans="1:15" ht="12.75" customHeight="1">
      <c r="A315" s="33">
        <v>305</v>
      </c>
      <c r="B315" s="53" t="s">
        <v>838</v>
      </c>
      <c r="C315" s="31">
        <v>2286.75</v>
      </c>
      <c r="D315" s="36">
        <v>2289.2666666666664</v>
      </c>
      <c r="E315" s="36">
        <v>2257.583333333333</v>
      </c>
      <c r="F315" s="36">
        <v>2228.4166666666665</v>
      </c>
      <c r="G315" s="36">
        <v>2196.7333333333331</v>
      </c>
      <c r="H315" s="36">
        <v>2318.4333333333329</v>
      </c>
      <c r="I315" s="36">
        <v>2350.1166666666663</v>
      </c>
      <c r="J315" s="36">
        <v>2379.2833333333328</v>
      </c>
      <c r="K315" s="31">
        <v>2320.9499999999998</v>
      </c>
      <c r="L315" s="31">
        <v>2260.1</v>
      </c>
      <c r="M315" s="31">
        <v>4.8580800000000002</v>
      </c>
      <c r="N315" s="1"/>
      <c r="O315" s="1"/>
    </row>
    <row r="316" spans="1:15" ht="12.75" customHeight="1">
      <c r="A316" s="33">
        <v>306</v>
      </c>
      <c r="B316" s="53" t="s">
        <v>171</v>
      </c>
      <c r="C316" s="31">
        <v>530.29999999999995</v>
      </c>
      <c r="D316" s="36">
        <v>527.51666666666665</v>
      </c>
      <c r="E316" s="36">
        <v>521.0333333333333</v>
      </c>
      <c r="F316" s="36">
        <v>511.76666666666665</v>
      </c>
      <c r="G316" s="36">
        <v>505.2833333333333</v>
      </c>
      <c r="H316" s="36">
        <v>536.7833333333333</v>
      </c>
      <c r="I316" s="36">
        <v>543.26666666666665</v>
      </c>
      <c r="J316" s="36">
        <v>552.5333333333333</v>
      </c>
      <c r="K316" s="31">
        <v>534</v>
      </c>
      <c r="L316" s="31">
        <v>518.25</v>
      </c>
      <c r="M316" s="31">
        <v>33.723080000000003</v>
      </c>
      <c r="N316" s="1"/>
      <c r="O316" s="1"/>
    </row>
    <row r="317" spans="1:15" ht="12.75" customHeight="1">
      <c r="A317" s="33">
        <v>307</v>
      </c>
      <c r="B317" s="53" t="s">
        <v>172</v>
      </c>
      <c r="C317" s="31">
        <v>12439.3</v>
      </c>
      <c r="D317" s="36">
        <v>12486.066666666666</v>
      </c>
      <c r="E317" s="36">
        <v>12325.733333333332</v>
      </c>
      <c r="F317" s="36">
        <v>12212.166666666666</v>
      </c>
      <c r="G317" s="36">
        <v>12051.833333333332</v>
      </c>
      <c r="H317" s="36">
        <v>12599.633333333331</v>
      </c>
      <c r="I317" s="36">
        <v>12759.966666666667</v>
      </c>
      <c r="J317" s="36">
        <v>12873.533333333331</v>
      </c>
      <c r="K317" s="31">
        <v>12646.4</v>
      </c>
      <c r="L317" s="31">
        <v>12372.5</v>
      </c>
      <c r="M317" s="31">
        <v>3.42231</v>
      </c>
      <c r="N317" s="1"/>
      <c r="O317" s="1"/>
    </row>
    <row r="318" spans="1:15" ht="12.75" customHeight="1">
      <c r="A318" s="33">
        <v>308</v>
      </c>
      <c r="B318" s="53" t="s">
        <v>447</v>
      </c>
      <c r="C318" s="31">
        <v>2570.4</v>
      </c>
      <c r="D318" s="36">
        <v>2585.3833333333332</v>
      </c>
      <c r="E318" s="36">
        <v>2520.7666666666664</v>
      </c>
      <c r="F318" s="36">
        <v>2471.1333333333332</v>
      </c>
      <c r="G318" s="36">
        <v>2406.5166666666664</v>
      </c>
      <c r="H318" s="36">
        <v>2635.0166666666664</v>
      </c>
      <c r="I318" s="36">
        <v>2699.6333333333332</v>
      </c>
      <c r="J318" s="36">
        <v>2749.2666666666664</v>
      </c>
      <c r="K318" s="31">
        <v>2650</v>
      </c>
      <c r="L318" s="31">
        <v>2535.75</v>
      </c>
      <c r="M318" s="31">
        <v>0.39371</v>
      </c>
      <c r="N318" s="1"/>
      <c r="O318" s="1"/>
    </row>
    <row r="319" spans="1:15" ht="12.75" customHeight="1">
      <c r="A319" s="33">
        <v>309</v>
      </c>
      <c r="B319" s="53" t="s">
        <v>176</v>
      </c>
      <c r="C319" s="31">
        <v>987.85</v>
      </c>
      <c r="D319" s="36">
        <v>993.18333333333339</v>
      </c>
      <c r="E319" s="36">
        <v>974.66666666666674</v>
      </c>
      <c r="F319" s="36">
        <v>961.48333333333335</v>
      </c>
      <c r="G319" s="36">
        <v>942.9666666666667</v>
      </c>
      <c r="H319" s="36">
        <v>1006.3666666666668</v>
      </c>
      <c r="I319" s="36">
        <v>1024.8833333333334</v>
      </c>
      <c r="J319" s="36">
        <v>1038.0666666666668</v>
      </c>
      <c r="K319" s="31">
        <v>1011.7</v>
      </c>
      <c r="L319" s="31">
        <v>980</v>
      </c>
      <c r="M319" s="31">
        <v>5.0589300000000001</v>
      </c>
      <c r="N319" s="1"/>
      <c r="O319" s="1"/>
    </row>
    <row r="320" spans="1:15" ht="12.75" customHeight="1">
      <c r="A320" s="33">
        <v>310</v>
      </c>
      <c r="B320" s="53" t="s">
        <v>283</v>
      </c>
      <c r="C320" s="31">
        <v>831.35</v>
      </c>
      <c r="D320" s="36">
        <v>826.4</v>
      </c>
      <c r="E320" s="36">
        <v>816.94999999999993</v>
      </c>
      <c r="F320" s="36">
        <v>802.55</v>
      </c>
      <c r="G320" s="36">
        <v>793.09999999999991</v>
      </c>
      <c r="H320" s="36">
        <v>840.8</v>
      </c>
      <c r="I320" s="36">
        <v>850.25</v>
      </c>
      <c r="J320" s="36">
        <v>864.65</v>
      </c>
      <c r="K320" s="31">
        <v>835.85</v>
      </c>
      <c r="L320" s="31">
        <v>812</v>
      </c>
      <c r="M320" s="31">
        <v>7.8748899999999997</v>
      </c>
      <c r="N320" s="1"/>
      <c r="O320" s="1"/>
    </row>
    <row r="321" spans="1:15" ht="12.75" customHeight="1">
      <c r="A321" s="33">
        <v>311</v>
      </c>
      <c r="B321" s="53" t="s">
        <v>448</v>
      </c>
      <c r="C321" s="31">
        <v>2256.0500000000002</v>
      </c>
      <c r="D321" s="36">
        <v>2294.35</v>
      </c>
      <c r="E321" s="36">
        <v>2211.6999999999998</v>
      </c>
      <c r="F321" s="36">
        <v>2167.35</v>
      </c>
      <c r="G321" s="36">
        <v>2084.6999999999998</v>
      </c>
      <c r="H321" s="36">
        <v>2338.6999999999998</v>
      </c>
      <c r="I321" s="36">
        <v>2421.3500000000004</v>
      </c>
      <c r="J321" s="36">
        <v>2465.6999999999998</v>
      </c>
      <c r="K321" s="31">
        <v>2377</v>
      </c>
      <c r="L321" s="31">
        <v>2250</v>
      </c>
      <c r="M321" s="31">
        <v>12.094950000000001</v>
      </c>
      <c r="N321" s="1"/>
      <c r="O321" s="1"/>
    </row>
    <row r="322" spans="1:15" ht="12.75" customHeight="1">
      <c r="A322" s="33">
        <v>312</v>
      </c>
      <c r="B322" s="53" t="s">
        <v>449</v>
      </c>
      <c r="C322" s="31">
        <v>674.95</v>
      </c>
      <c r="D322" s="36">
        <v>670.91666666666663</v>
      </c>
      <c r="E322" s="36">
        <v>660.0333333333333</v>
      </c>
      <c r="F322" s="36">
        <v>645.11666666666667</v>
      </c>
      <c r="G322" s="36">
        <v>634.23333333333335</v>
      </c>
      <c r="H322" s="36">
        <v>685.83333333333326</v>
      </c>
      <c r="I322" s="36">
        <v>696.7166666666667</v>
      </c>
      <c r="J322" s="36">
        <v>711.63333333333321</v>
      </c>
      <c r="K322" s="31">
        <v>681.8</v>
      </c>
      <c r="L322" s="31">
        <v>656</v>
      </c>
      <c r="M322" s="31">
        <v>0.37311</v>
      </c>
      <c r="N322" s="1"/>
      <c r="O322" s="1"/>
    </row>
    <row r="323" spans="1:15" ht="12.75" customHeight="1">
      <c r="A323" s="33">
        <v>313</v>
      </c>
      <c r="B323" s="53" t="s">
        <v>450</v>
      </c>
      <c r="C323" s="31">
        <v>1062.75</v>
      </c>
      <c r="D323" s="36">
        <v>1066.2333333333333</v>
      </c>
      <c r="E323" s="36">
        <v>1049.5166666666667</v>
      </c>
      <c r="F323" s="36">
        <v>1036.2833333333333</v>
      </c>
      <c r="G323" s="36">
        <v>1019.5666666666666</v>
      </c>
      <c r="H323" s="36">
        <v>1079.4666666666667</v>
      </c>
      <c r="I323" s="36">
        <v>1096.1833333333334</v>
      </c>
      <c r="J323" s="36">
        <v>1109.4166666666667</v>
      </c>
      <c r="K323" s="31">
        <v>1082.95</v>
      </c>
      <c r="L323" s="31">
        <v>1053</v>
      </c>
      <c r="M323" s="31">
        <v>1.02684</v>
      </c>
      <c r="N323" s="1"/>
      <c r="O323" s="1"/>
    </row>
    <row r="324" spans="1:15" ht="12.75" customHeight="1">
      <c r="A324" s="33">
        <v>314</v>
      </c>
      <c r="B324" s="53" t="s">
        <v>175</v>
      </c>
      <c r="C324" s="31">
        <v>1813.8</v>
      </c>
      <c r="D324" s="36">
        <v>1813.8833333333332</v>
      </c>
      <c r="E324" s="36">
        <v>1788.2666666666664</v>
      </c>
      <c r="F324" s="36">
        <v>1762.7333333333331</v>
      </c>
      <c r="G324" s="36">
        <v>1737.1166666666663</v>
      </c>
      <c r="H324" s="36">
        <v>1839.4166666666665</v>
      </c>
      <c r="I324" s="36">
        <v>1865.0333333333333</v>
      </c>
      <c r="J324" s="36">
        <v>1890.5666666666666</v>
      </c>
      <c r="K324" s="31">
        <v>1839.5</v>
      </c>
      <c r="L324" s="31">
        <v>1788.35</v>
      </c>
      <c r="M324" s="31">
        <v>1.8876999999999999</v>
      </c>
      <c r="N324" s="1"/>
      <c r="O324" s="1"/>
    </row>
    <row r="325" spans="1:15" ht="12.75" customHeight="1">
      <c r="A325" s="33">
        <v>315</v>
      </c>
      <c r="B325" s="53" t="s">
        <v>837</v>
      </c>
      <c r="C325" s="31">
        <v>407.8</v>
      </c>
      <c r="D325" s="36">
        <v>408.95</v>
      </c>
      <c r="E325" s="36">
        <v>403.84999999999997</v>
      </c>
      <c r="F325" s="36">
        <v>399.9</v>
      </c>
      <c r="G325" s="36">
        <v>394.79999999999995</v>
      </c>
      <c r="H325" s="36">
        <v>412.9</v>
      </c>
      <c r="I325" s="36">
        <v>418</v>
      </c>
      <c r="J325" s="36">
        <v>421.95</v>
      </c>
      <c r="K325" s="31">
        <v>414.05</v>
      </c>
      <c r="L325" s="31">
        <v>405</v>
      </c>
      <c r="M325" s="31">
        <v>1.6313</v>
      </c>
      <c r="N325" s="1"/>
      <c r="O325" s="1"/>
    </row>
    <row r="326" spans="1:15" ht="12.75" customHeight="1">
      <c r="A326" s="33">
        <v>316</v>
      </c>
      <c r="B326" s="53" t="s">
        <v>284</v>
      </c>
      <c r="C326" s="31">
        <v>68.650000000000006</v>
      </c>
      <c r="D326" s="36">
        <v>68.466666666666683</v>
      </c>
      <c r="E326" s="36">
        <v>67.983333333333363</v>
      </c>
      <c r="F326" s="36">
        <v>67.316666666666677</v>
      </c>
      <c r="G326" s="36">
        <v>66.833333333333357</v>
      </c>
      <c r="H326" s="36">
        <v>69.133333333333368</v>
      </c>
      <c r="I326" s="36">
        <v>69.616666666666688</v>
      </c>
      <c r="J326" s="36">
        <v>70.283333333333374</v>
      </c>
      <c r="K326" s="31">
        <v>68.95</v>
      </c>
      <c r="L326" s="31">
        <v>67.8</v>
      </c>
      <c r="M326" s="31">
        <v>33.668320000000001</v>
      </c>
      <c r="N326" s="1"/>
      <c r="O326" s="1"/>
    </row>
    <row r="327" spans="1:15" ht="12.75" customHeight="1">
      <c r="A327" s="33">
        <v>317</v>
      </c>
      <c r="B327" s="53" t="s">
        <v>451</v>
      </c>
      <c r="C327" s="31">
        <v>2399.0500000000002</v>
      </c>
      <c r="D327" s="36">
        <v>2412.0499999999997</v>
      </c>
      <c r="E327" s="36">
        <v>2367.1499999999996</v>
      </c>
      <c r="F327" s="36">
        <v>2335.25</v>
      </c>
      <c r="G327" s="36">
        <v>2290.35</v>
      </c>
      <c r="H327" s="36">
        <v>2443.9499999999994</v>
      </c>
      <c r="I327" s="36">
        <v>2488.85</v>
      </c>
      <c r="J327" s="36">
        <v>2520.7499999999991</v>
      </c>
      <c r="K327" s="31">
        <v>2456.9499999999998</v>
      </c>
      <c r="L327" s="31">
        <v>2380.15</v>
      </c>
      <c r="M327" s="31">
        <v>2.18601</v>
      </c>
      <c r="N327" s="1"/>
      <c r="O327" s="1"/>
    </row>
    <row r="328" spans="1:15" ht="12.75" customHeight="1">
      <c r="A328" s="33">
        <v>318</v>
      </c>
      <c r="B328" s="53" t="s">
        <v>179</v>
      </c>
      <c r="C328" s="31">
        <v>2299.15</v>
      </c>
      <c r="D328" s="36">
        <v>2309.1333333333332</v>
      </c>
      <c r="E328" s="36">
        <v>2270.0166666666664</v>
      </c>
      <c r="F328" s="36">
        <v>2240.8833333333332</v>
      </c>
      <c r="G328" s="36">
        <v>2201.7666666666664</v>
      </c>
      <c r="H328" s="36">
        <v>2338.2666666666664</v>
      </c>
      <c r="I328" s="36">
        <v>2377.3833333333332</v>
      </c>
      <c r="J328" s="36">
        <v>2406.5166666666664</v>
      </c>
      <c r="K328" s="31">
        <v>2348.25</v>
      </c>
      <c r="L328" s="31">
        <v>2280</v>
      </c>
      <c r="M328" s="31">
        <v>3.1957399999999998</v>
      </c>
      <c r="N328" s="1"/>
      <c r="O328" s="1"/>
    </row>
    <row r="329" spans="1:15" ht="12.75" customHeight="1">
      <c r="A329" s="33">
        <v>319</v>
      </c>
      <c r="B329" s="53" t="s">
        <v>174</v>
      </c>
      <c r="C329" s="31">
        <v>4047.3</v>
      </c>
      <c r="D329" s="36">
        <v>4034.0833333333335</v>
      </c>
      <c r="E329" s="36">
        <v>3964.2666666666673</v>
      </c>
      <c r="F329" s="36">
        <v>3881.233333333334</v>
      </c>
      <c r="G329" s="36">
        <v>3811.4166666666679</v>
      </c>
      <c r="H329" s="36">
        <v>4117.1166666666668</v>
      </c>
      <c r="I329" s="36">
        <v>4186.9333333333334</v>
      </c>
      <c r="J329" s="36">
        <v>4269.9666666666662</v>
      </c>
      <c r="K329" s="31">
        <v>4103.8999999999996</v>
      </c>
      <c r="L329" s="31">
        <v>3951.05</v>
      </c>
      <c r="M329" s="31">
        <v>5.1212499999999999</v>
      </c>
      <c r="N329" s="1"/>
      <c r="O329" s="1"/>
    </row>
    <row r="330" spans="1:15" ht="12.75" customHeight="1">
      <c r="A330" s="33">
        <v>320</v>
      </c>
      <c r="B330" s="53" t="s">
        <v>181</v>
      </c>
      <c r="C330" s="31">
        <v>1674.45</v>
      </c>
      <c r="D330" s="36">
        <v>1686.75</v>
      </c>
      <c r="E330" s="36">
        <v>1656.65</v>
      </c>
      <c r="F330" s="36">
        <v>1638.8500000000001</v>
      </c>
      <c r="G330" s="36">
        <v>1608.7500000000002</v>
      </c>
      <c r="H330" s="36">
        <v>1704.55</v>
      </c>
      <c r="I330" s="36">
        <v>1734.6499999999999</v>
      </c>
      <c r="J330" s="36">
        <v>1752.4499999999998</v>
      </c>
      <c r="K330" s="31">
        <v>1716.85</v>
      </c>
      <c r="L330" s="31">
        <v>1668.95</v>
      </c>
      <c r="M330" s="31">
        <v>2.1174300000000001</v>
      </c>
      <c r="N330" s="1"/>
      <c r="O330" s="1"/>
    </row>
    <row r="331" spans="1:15" ht="12.75" customHeight="1">
      <c r="A331" s="33">
        <v>321</v>
      </c>
      <c r="B331" s="53" t="s">
        <v>452</v>
      </c>
      <c r="C331" s="31">
        <v>1016.05</v>
      </c>
      <c r="D331" s="36">
        <v>1029.0833333333333</v>
      </c>
      <c r="E331" s="36">
        <v>999.16666666666652</v>
      </c>
      <c r="F331" s="36">
        <v>982.2833333333333</v>
      </c>
      <c r="G331" s="36">
        <v>952.36666666666656</v>
      </c>
      <c r="H331" s="36">
        <v>1045.9666666666665</v>
      </c>
      <c r="I331" s="36">
        <v>1075.883333333333</v>
      </c>
      <c r="J331" s="36">
        <v>1092.7666666666664</v>
      </c>
      <c r="K331" s="31">
        <v>1059</v>
      </c>
      <c r="L331" s="31">
        <v>1012.2</v>
      </c>
      <c r="M331" s="31">
        <v>4.7756800000000004</v>
      </c>
      <c r="N331" s="1"/>
      <c r="O331" s="1"/>
    </row>
    <row r="332" spans="1:15" ht="12.75" customHeight="1">
      <c r="A332" s="33">
        <v>322</v>
      </c>
      <c r="B332" s="53" t="s">
        <v>453</v>
      </c>
      <c r="C332" s="31">
        <v>133.6</v>
      </c>
      <c r="D332" s="36">
        <v>135.31666666666666</v>
      </c>
      <c r="E332" s="36">
        <v>130.83333333333331</v>
      </c>
      <c r="F332" s="36">
        <v>128.06666666666666</v>
      </c>
      <c r="G332" s="36">
        <v>123.58333333333331</v>
      </c>
      <c r="H332" s="36">
        <v>138.08333333333331</v>
      </c>
      <c r="I332" s="36">
        <v>142.56666666666666</v>
      </c>
      <c r="J332" s="36">
        <v>145.33333333333331</v>
      </c>
      <c r="K332" s="31">
        <v>139.80000000000001</v>
      </c>
      <c r="L332" s="31">
        <v>132.55000000000001</v>
      </c>
      <c r="M332" s="31">
        <v>107.74469000000001</v>
      </c>
      <c r="N332" s="1"/>
      <c r="O332" s="1"/>
    </row>
    <row r="333" spans="1:15" ht="12.75" customHeight="1">
      <c r="A333" s="33">
        <v>323</v>
      </c>
      <c r="B333" s="53" t="s">
        <v>454</v>
      </c>
      <c r="C333" s="31">
        <v>250.8</v>
      </c>
      <c r="D333" s="36">
        <v>248.85</v>
      </c>
      <c r="E333" s="36">
        <v>244.45</v>
      </c>
      <c r="F333" s="36">
        <v>238.1</v>
      </c>
      <c r="G333" s="36">
        <v>233.7</v>
      </c>
      <c r="H333" s="36">
        <v>255.2</v>
      </c>
      <c r="I333" s="36">
        <v>259.60000000000002</v>
      </c>
      <c r="J333" s="36">
        <v>265.95</v>
      </c>
      <c r="K333" s="31">
        <v>253.25</v>
      </c>
      <c r="L333" s="31">
        <v>242.5</v>
      </c>
      <c r="M333" s="31">
        <v>83.427340000000001</v>
      </c>
      <c r="N333" s="1"/>
      <c r="O333" s="1"/>
    </row>
    <row r="334" spans="1:15" ht="12.75" customHeight="1">
      <c r="A334" s="33">
        <v>324</v>
      </c>
      <c r="B334" s="53" t="s">
        <v>455</v>
      </c>
      <c r="C334" s="31">
        <v>101.75</v>
      </c>
      <c r="D334" s="36">
        <v>100.75</v>
      </c>
      <c r="E334" s="36">
        <v>98</v>
      </c>
      <c r="F334" s="36">
        <v>94.25</v>
      </c>
      <c r="G334" s="36">
        <v>91.5</v>
      </c>
      <c r="H334" s="36">
        <v>104.5</v>
      </c>
      <c r="I334" s="36">
        <v>107.25</v>
      </c>
      <c r="J334" s="36">
        <v>111</v>
      </c>
      <c r="K334" s="31">
        <v>103.5</v>
      </c>
      <c r="L334" s="31">
        <v>97</v>
      </c>
      <c r="M334" s="31">
        <v>1887.7667799999999</v>
      </c>
      <c r="N334" s="1"/>
      <c r="O334" s="1"/>
    </row>
    <row r="335" spans="1:15" ht="12.75" customHeight="1">
      <c r="A335" s="33">
        <v>325</v>
      </c>
      <c r="B335" s="53" t="s">
        <v>456</v>
      </c>
      <c r="C335" s="31">
        <v>228.2</v>
      </c>
      <c r="D335" s="36">
        <v>231.98333333333332</v>
      </c>
      <c r="E335" s="36">
        <v>223.11666666666665</v>
      </c>
      <c r="F335" s="36">
        <v>218.03333333333333</v>
      </c>
      <c r="G335" s="36">
        <v>209.16666666666666</v>
      </c>
      <c r="H335" s="36">
        <v>237.06666666666663</v>
      </c>
      <c r="I335" s="36">
        <v>245.93333333333331</v>
      </c>
      <c r="J335" s="36">
        <v>251.01666666666662</v>
      </c>
      <c r="K335" s="31">
        <v>240.85</v>
      </c>
      <c r="L335" s="31">
        <v>226.9</v>
      </c>
      <c r="M335" s="31">
        <v>45.570650000000001</v>
      </c>
      <c r="N335" s="1"/>
      <c r="O335" s="1"/>
    </row>
    <row r="336" spans="1:15" ht="12.75" customHeight="1">
      <c r="A336" s="33">
        <v>326</v>
      </c>
      <c r="B336" s="53" t="s">
        <v>186</v>
      </c>
      <c r="C336" s="31">
        <v>269.39999999999998</v>
      </c>
      <c r="D336" s="36">
        <v>266.86666666666662</v>
      </c>
      <c r="E336" s="36">
        <v>260.53333333333325</v>
      </c>
      <c r="F336" s="36">
        <v>251.66666666666663</v>
      </c>
      <c r="G336" s="36">
        <v>245.33333333333326</v>
      </c>
      <c r="H336" s="36">
        <v>275.73333333333323</v>
      </c>
      <c r="I336" s="36">
        <v>282.06666666666661</v>
      </c>
      <c r="J336" s="36">
        <v>290.93333333333322</v>
      </c>
      <c r="K336" s="31">
        <v>273.2</v>
      </c>
      <c r="L336" s="31">
        <v>258</v>
      </c>
      <c r="M336" s="31">
        <v>265.25706000000002</v>
      </c>
      <c r="N336" s="1"/>
      <c r="O336" s="1"/>
    </row>
    <row r="337" spans="1:15" ht="12.75" customHeight="1">
      <c r="A337" s="33">
        <v>327</v>
      </c>
      <c r="B337" s="53" t="s">
        <v>835</v>
      </c>
      <c r="C337" s="31">
        <v>64.099999999999994</v>
      </c>
      <c r="D337" s="36">
        <v>64.816666666666663</v>
      </c>
      <c r="E337" s="36">
        <v>62.783333333333331</v>
      </c>
      <c r="F337" s="36">
        <v>61.466666666666669</v>
      </c>
      <c r="G337" s="36">
        <v>59.433333333333337</v>
      </c>
      <c r="H337" s="36">
        <v>66.133333333333326</v>
      </c>
      <c r="I337" s="36">
        <v>68.166666666666657</v>
      </c>
      <c r="J337" s="36">
        <v>69.48333333333332</v>
      </c>
      <c r="K337" s="31">
        <v>66.849999999999994</v>
      </c>
      <c r="L337" s="31">
        <v>63.5</v>
      </c>
      <c r="M337" s="31">
        <v>138.03489999999999</v>
      </c>
      <c r="N337" s="1"/>
      <c r="O337" s="1"/>
    </row>
    <row r="338" spans="1:15" ht="12.75" customHeight="1">
      <c r="A338" s="33">
        <v>328</v>
      </c>
      <c r="B338" s="53" t="s">
        <v>188</v>
      </c>
      <c r="C338" s="31">
        <v>356.8</v>
      </c>
      <c r="D338" s="36">
        <v>360.01666666666671</v>
      </c>
      <c r="E338" s="36">
        <v>351.18333333333339</v>
      </c>
      <c r="F338" s="36">
        <v>345.56666666666666</v>
      </c>
      <c r="G338" s="36">
        <v>336.73333333333335</v>
      </c>
      <c r="H338" s="36">
        <v>365.63333333333344</v>
      </c>
      <c r="I338" s="36">
        <v>374.46666666666681</v>
      </c>
      <c r="J338" s="36">
        <v>380.08333333333348</v>
      </c>
      <c r="K338" s="31">
        <v>368.85</v>
      </c>
      <c r="L338" s="31">
        <v>354.4</v>
      </c>
      <c r="M338" s="31">
        <v>153.19436999999999</v>
      </c>
      <c r="N338" s="1"/>
      <c r="O338" s="1"/>
    </row>
    <row r="339" spans="1:15" ht="12.75" customHeight="1">
      <c r="A339" s="33">
        <v>329</v>
      </c>
      <c r="B339" s="53" t="s">
        <v>458</v>
      </c>
      <c r="C339" s="31">
        <v>1265.7</v>
      </c>
      <c r="D339" s="36">
        <v>1259.8999999999999</v>
      </c>
      <c r="E339" s="36">
        <v>1235.7999999999997</v>
      </c>
      <c r="F339" s="36">
        <v>1205.8999999999999</v>
      </c>
      <c r="G339" s="36">
        <v>1181.7999999999997</v>
      </c>
      <c r="H339" s="36">
        <v>1289.7999999999997</v>
      </c>
      <c r="I339" s="36">
        <v>1313.8999999999996</v>
      </c>
      <c r="J339" s="36">
        <v>1343.7999999999997</v>
      </c>
      <c r="K339" s="31">
        <v>1284</v>
      </c>
      <c r="L339" s="31">
        <v>1230</v>
      </c>
      <c r="M339" s="31">
        <v>6.6382099999999999</v>
      </c>
      <c r="N339" s="1"/>
      <c r="O339" s="1"/>
    </row>
    <row r="340" spans="1:15" ht="12.75" customHeight="1">
      <c r="A340" s="33">
        <v>330</v>
      </c>
      <c r="B340" s="53" t="s">
        <v>182</v>
      </c>
      <c r="C340" s="31">
        <v>183.05</v>
      </c>
      <c r="D340" s="36">
        <v>182.66666666666666</v>
      </c>
      <c r="E340" s="36">
        <v>178.43333333333331</v>
      </c>
      <c r="F340" s="36">
        <v>173.81666666666666</v>
      </c>
      <c r="G340" s="36">
        <v>169.58333333333331</v>
      </c>
      <c r="H340" s="36">
        <v>187.2833333333333</v>
      </c>
      <c r="I340" s="36">
        <v>191.51666666666665</v>
      </c>
      <c r="J340" s="36">
        <v>196.1333333333333</v>
      </c>
      <c r="K340" s="31">
        <v>186.9</v>
      </c>
      <c r="L340" s="31">
        <v>178.05</v>
      </c>
      <c r="M340" s="31">
        <v>143.38036</v>
      </c>
      <c r="N340" s="1"/>
      <c r="O340" s="1"/>
    </row>
    <row r="341" spans="1:15" ht="12.75" customHeight="1">
      <c r="A341" s="33">
        <v>331</v>
      </c>
      <c r="B341" s="53" t="s">
        <v>184</v>
      </c>
      <c r="C341" s="31">
        <v>3440.9</v>
      </c>
      <c r="D341" s="36">
        <v>3456.6666666666665</v>
      </c>
      <c r="E341" s="36">
        <v>3415.333333333333</v>
      </c>
      <c r="F341" s="36">
        <v>3389.7666666666664</v>
      </c>
      <c r="G341" s="36">
        <v>3348.4333333333329</v>
      </c>
      <c r="H341" s="36">
        <v>3482.2333333333331</v>
      </c>
      <c r="I341" s="36">
        <v>3523.5666666666662</v>
      </c>
      <c r="J341" s="36">
        <v>3549.1333333333332</v>
      </c>
      <c r="K341" s="31">
        <v>3498</v>
      </c>
      <c r="L341" s="31">
        <v>3431.1</v>
      </c>
      <c r="M341" s="31">
        <v>3.6309</v>
      </c>
      <c r="N341" s="1"/>
      <c r="O341" s="1"/>
    </row>
    <row r="342" spans="1:15" ht="12.75" customHeight="1">
      <c r="A342" s="33">
        <v>332</v>
      </c>
      <c r="B342" s="53" t="s">
        <v>459</v>
      </c>
      <c r="C342" s="31">
        <v>641.04999999999995</v>
      </c>
      <c r="D342" s="36">
        <v>638.98333333333335</v>
      </c>
      <c r="E342" s="36">
        <v>634.11666666666667</v>
      </c>
      <c r="F342" s="36">
        <v>627.18333333333328</v>
      </c>
      <c r="G342" s="36">
        <v>622.31666666666661</v>
      </c>
      <c r="H342" s="36">
        <v>645.91666666666674</v>
      </c>
      <c r="I342" s="36">
        <v>650.78333333333353</v>
      </c>
      <c r="J342" s="36">
        <v>657.71666666666681</v>
      </c>
      <c r="K342" s="31">
        <v>643.85</v>
      </c>
      <c r="L342" s="31">
        <v>632.04999999999995</v>
      </c>
      <c r="M342" s="31">
        <v>2.3254600000000001</v>
      </c>
      <c r="N342" s="1"/>
      <c r="O342" s="1"/>
    </row>
    <row r="343" spans="1:15" ht="12.75" customHeight="1">
      <c r="A343" s="33">
        <v>333</v>
      </c>
      <c r="B343" s="53" t="s">
        <v>185</v>
      </c>
      <c r="C343" s="31">
        <v>2457.4</v>
      </c>
      <c r="D343" s="36">
        <v>2461.4333333333334</v>
      </c>
      <c r="E343" s="36">
        <v>2442.916666666667</v>
      </c>
      <c r="F343" s="36">
        <v>2428.4333333333334</v>
      </c>
      <c r="G343" s="36">
        <v>2409.916666666667</v>
      </c>
      <c r="H343" s="36">
        <v>2475.916666666667</v>
      </c>
      <c r="I343" s="36">
        <v>2494.4333333333334</v>
      </c>
      <c r="J343" s="36">
        <v>2508.916666666667</v>
      </c>
      <c r="K343" s="31">
        <v>2479.9499999999998</v>
      </c>
      <c r="L343" s="31">
        <v>2446.9499999999998</v>
      </c>
      <c r="M343" s="31">
        <v>7.1599599999999999</v>
      </c>
      <c r="N343" s="1"/>
      <c r="O343" s="1"/>
    </row>
    <row r="344" spans="1:15" ht="12.75" customHeight="1">
      <c r="A344" s="33">
        <v>334</v>
      </c>
      <c r="B344" s="53" t="s">
        <v>460</v>
      </c>
      <c r="C344" s="31">
        <v>80.650000000000006</v>
      </c>
      <c r="D344" s="36">
        <v>81.616666666666674</v>
      </c>
      <c r="E344" s="36">
        <v>78.983333333333348</v>
      </c>
      <c r="F344" s="36">
        <v>77.316666666666677</v>
      </c>
      <c r="G344" s="36">
        <v>74.683333333333351</v>
      </c>
      <c r="H344" s="36">
        <v>83.283333333333346</v>
      </c>
      <c r="I344" s="36">
        <v>85.916666666666671</v>
      </c>
      <c r="J344" s="36">
        <v>87.583333333333343</v>
      </c>
      <c r="K344" s="31">
        <v>84.25</v>
      </c>
      <c r="L344" s="31">
        <v>79.95</v>
      </c>
      <c r="M344" s="31">
        <v>13.619540000000001</v>
      </c>
      <c r="N344" s="1"/>
      <c r="O344" s="1"/>
    </row>
    <row r="345" spans="1:15" ht="12.75" customHeight="1">
      <c r="A345" s="33">
        <v>335</v>
      </c>
      <c r="B345" s="53" t="s">
        <v>285</v>
      </c>
      <c r="C345" s="31">
        <v>585.6</v>
      </c>
      <c r="D345" s="36">
        <v>588.0333333333333</v>
      </c>
      <c r="E345" s="36">
        <v>577.56666666666661</v>
      </c>
      <c r="F345" s="36">
        <v>569.5333333333333</v>
      </c>
      <c r="G345" s="36">
        <v>559.06666666666661</v>
      </c>
      <c r="H345" s="36">
        <v>596.06666666666661</v>
      </c>
      <c r="I345" s="36">
        <v>606.5333333333333</v>
      </c>
      <c r="J345" s="36">
        <v>614.56666666666661</v>
      </c>
      <c r="K345" s="31">
        <v>598.5</v>
      </c>
      <c r="L345" s="31">
        <v>580</v>
      </c>
      <c r="M345" s="31">
        <v>4.3708299999999998</v>
      </c>
      <c r="N345" s="1"/>
      <c r="O345" s="1"/>
    </row>
    <row r="346" spans="1:15" ht="12.75" customHeight="1">
      <c r="A346" s="33">
        <v>336</v>
      </c>
      <c r="B346" s="53" t="s">
        <v>461</v>
      </c>
      <c r="C346" s="31">
        <v>331.35</v>
      </c>
      <c r="D346" s="36">
        <v>333.2166666666667</v>
      </c>
      <c r="E346" s="36">
        <v>327.13333333333338</v>
      </c>
      <c r="F346" s="36">
        <v>322.91666666666669</v>
      </c>
      <c r="G346" s="36">
        <v>316.83333333333337</v>
      </c>
      <c r="H346" s="36">
        <v>337.43333333333339</v>
      </c>
      <c r="I346" s="36">
        <v>343.51666666666665</v>
      </c>
      <c r="J346" s="36">
        <v>347.73333333333341</v>
      </c>
      <c r="K346" s="31">
        <v>339.3</v>
      </c>
      <c r="L346" s="31">
        <v>329</v>
      </c>
      <c r="M346" s="31">
        <v>3.0292300000000001</v>
      </c>
      <c r="N346" s="1"/>
      <c r="O346" s="1"/>
    </row>
    <row r="347" spans="1:15" ht="12.75" customHeight="1">
      <c r="A347" s="33">
        <v>337</v>
      </c>
      <c r="B347" s="53" t="s">
        <v>189</v>
      </c>
      <c r="C347" s="31">
        <v>1498.7</v>
      </c>
      <c r="D347" s="36">
        <v>1495</v>
      </c>
      <c r="E347" s="36">
        <v>1475.2</v>
      </c>
      <c r="F347" s="36">
        <v>1451.7</v>
      </c>
      <c r="G347" s="36">
        <v>1431.9</v>
      </c>
      <c r="H347" s="36">
        <v>1518.5</v>
      </c>
      <c r="I347" s="36">
        <v>1538.3000000000002</v>
      </c>
      <c r="J347" s="36">
        <v>1561.8</v>
      </c>
      <c r="K347" s="31">
        <v>1514.8</v>
      </c>
      <c r="L347" s="31">
        <v>1471.5</v>
      </c>
      <c r="M347" s="31">
        <v>7.0771199999999999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282.14999999999998</v>
      </c>
      <c r="D348" s="36">
        <v>282.05</v>
      </c>
      <c r="E348" s="36">
        <v>275.35000000000002</v>
      </c>
      <c r="F348" s="36">
        <v>268.55</v>
      </c>
      <c r="G348" s="36">
        <v>261.85000000000002</v>
      </c>
      <c r="H348" s="36">
        <v>288.85000000000002</v>
      </c>
      <c r="I348" s="36">
        <v>295.54999999999995</v>
      </c>
      <c r="J348" s="36">
        <v>302.35000000000002</v>
      </c>
      <c r="K348" s="31">
        <v>288.75</v>
      </c>
      <c r="L348" s="31">
        <v>275.25</v>
      </c>
      <c r="M348" s="31">
        <v>154.91865000000001</v>
      </c>
      <c r="N348" s="1"/>
      <c r="O348" s="1"/>
    </row>
    <row r="349" spans="1:15" ht="12.75" customHeight="1">
      <c r="A349" s="33">
        <v>339</v>
      </c>
      <c r="B349" s="53" t="s">
        <v>286</v>
      </c>
      <c r="C349" s="31">
        <v>633.45000000000005</v>
      </c>
      <c r="D349" s="36">
        <v>634.1</v>
      </c>
      <c r="E349" s="36">
        <v>616.20000000000005</v>
      </c>
      <c r="F349" s="36">
        <v>598.95000000000005</v>
      </c>
      <c r="G349" s="36">
        <v>581.05000000000007</v>
      </c>
      <c r="H349" s="36">
        <v>651.35</v>
      </c>
      <c r="I349" s="36">
        <v>669.24999999999989</v>
      </c>
      <c r="J349" s="36">
        <v>686.5</v>
      </c>
      <c r="K349" s="31">
        <v>652</v>
      </c>
      <c r="L349" s="31">
        <v>616.85</v>
      </c>
      <c r="M349" s="31">
        <v>41.936709999999998</v>
      </c>
      <c r="N349" s="1"/>
      <c r="O349" s="1"/>
    </row>
    <row r="350" spans="1:15" ht="12.75" customHeight="1">
      <c r="A350" s="33">
        <v>340</v>
      </c>
      <c r="B350" s="53" t="s">
        <v>462</v>
      </c>
      <c r="C350" s="31">
        <v>1675.35</v>
      </c>
      <c r="D350" s="36">
        <v>1683.7833333333335</v>
      </c>
      <c r="E350" s="36">
        <v>1648.666666666667</v>
      </c>
      <c r="F350" s="36">
        <v>1621.9833333333333</v>
      </c>
      <c r="G350" s="36">
        <v>1586.8666666666668</v>
      </c>
      <c r="H350" s="36">
        <v>1710.4666666666672</v>
      </c>
      <c r="I350" s="36">
        <v>1745.5833333333335</v>
      </c>
      <c r="J350" s="36">
        <v>1772.2666666666673</v>
      </c>
      <c r="K350" s="31">
        <v>1718.9</v>
      </c>
      <c r="L350" s="31">
        <v>1657.1</v>
      </c>
      <c r="M350" s="31">
        <v>4.7702999999999998</v>
      </c>
      <c r="N350" s="1"/>
      <c r="O350" s="1"/>
    </row>
    <row r="351" spans="1:15" ht="12.75" customHeight="1">
      <c r="A351" s="33">
        <v>341</v>
      </c>
      <c r="B351" s="53" t="s">
        <v>287</v>
      </c>
      <c r="C351" s="31">
        <v>351.4</v>
      </c>
      <c r="D351" s="36">
        <v>355.93333333333334</v>
      </c>
      <c r="E351" s="36">
        <v>346.86666666666667</v>
      </c>
      <c r="F351" s="36">
        <v>342.33333333333331</v>
      </c>
      <c r="G351" s="36">
        <v>333.26666666666665</v>
      </c>
      <c r="H351" s="36">
        <v>360.4666666666667</v>
      </c>
      <c r="I351" s="36">
        <v>369.53333333333342</v>
      </c>
      <c r="J351" s="36">
        <v>374.06666666666672</v>
      </c>
      <c r="K351" s="31">
        <v>365</v>
      </c>
      <c r="L351" s="31">
        <v>351.4</v>
      </c>
      <c r="M351" s="31">
        <v>46.696330000000003</v>
      </c>
      <c r="N351" s="1"/>
      <c r="O351" s="1"/>
    </row>
    <row r="352" spans="1:15" ht="12.75" customHeight="1">
      <c r="A352" s="33">
        <v>342</v>
      </c>
      <c r="B352" s="53" t="s">
        <v>190</v>
      </c>
      <c r="C352" s="31">
        <v>7860.5</v>
      </c>
      <c r="D352" s="36">
        <v>7856.166666666667</v>
      </c>
      <c r="E352" s="36">
        <v>7805.3333333333339</v>
      </c>
      <c r="F352" s="36">
        <v>7750.166666666667</v>
      </c>
      <c r="G352" s="36">
        <v>7699.3333333333339</v>
      </c>
      <c r="H352" s="36">
        <v>7911.3333333333339</v>
      </c>
      <c r="I352" s="36">
        <v>7962.1666666666679</v>
      </c>
      <c r="J352" s="36">
        <v>8017.3333333333339</v>
      </c>
      <c r="K352" s="31">
        <v>7907</v>
      </c>
      <c r="L352" s="31">
        <v>7801</v>
      </c>
      <c r="M352" s="31">
        <v>3.1400600000000001</v>
      </c>
      <c r="N352" s="1"/>
      <c r="O352" s="1"/>
    </row>
    <row r="353" spans="1:15" ht="12.75" customHeight="1">
      <c r="A353" s="33">
        <v>343</v>
      </c>
      <c r="B353" s="53" t="s">
        <v>463</v>
      </c>
      <c r="C353" s="31">
        <v>227.65</v>
      </c>
      <c r="D353" s="36">
        <v>228.68333333333331</v>
      </c>
      <c r="E353" s="36">
        <v>223.76666666666662</v>
      </c>
      <c r="F353" s="36">
        <v>219.88333333333333</v>
      </c>
      <c r="G353" s="36">
        <v>214.96666666666664</v>
      </c>
      <c r="H353" s="36">
        <v>232.56666666666661</v>
      </c>
      <c r="I353" s="36">
        <v>237.48333333333329</v>
      </c>
      <c r="J353" s="36">
        <v>241.36666666666659</v>
      </c>
      <c r="K353" s="31">
        <v>233.6</v>
      </c>
      <c r="L353" s="31">
        <v>224.8</v>
      </c>
      <c r="M353" s="31">
        <v>5.11524</v>
      </c>
      <c r="N353" s="1"/>
      <c r="O353" s="1"/>
    </row>
    <row r="354" spans="1:15" ht="12.75" customHeight="1">
      <c r="A354" s="33">
        <v>344</v>
      </c>
      <c r="B354" s="53" t="s">
        <v>288</v>
      </c>
      <c r="C354" s="31">
        <v>1282.9000000000001</v>
      </c>
      <c r="D354" s="36">
        <v>1276.8333333333335</v>
      </c>
      <c r="E354" s="36">
        <v>1252.4666666666669</v>
      </c>
      <c r="F354" s="36">
        <v>1222.0333333333335</v>
      </c>
      <c r="G354" s="36">
        <v>1197.666666666667</v>
      </c>
      <c r="H354" s="36">
        <v>1307.2666666666669</v>
      </c>
      <c r="I354" s="36">
        <v>1331.6333333333337</v>
      </c>
      <c r="J354" s="36">
        <v>1362.0666666666668</v>
      </c>
      <c r="K354" s="31">
        <v>1301.2</v>
      </c>
      <c r="L354" s="31">
        <v>1246.4000000000001</v>
      </c>
      <c r="M354" s="31">
        <v>8.1682000000000006</v>
      </c>
      <c r="N354" s="1"/>
      <c r="O354" s="1"/>
    </row>
    <row r="355" spans="1:15" ht="12.75" customHeight="1">
      <c r="A355" s="33">
        <v>345</v>
      </c>
      <c r="B355" s="53" t="s">
        <v>464</v>
      </c>
      <c r="C355" s="31">
        <v>263.25</v>
      </c>
      <c r="D355" s="36">
        <v>264.43333333333334</v>
      </c>
      <c r="E355" s="36">
        <v>257.76666666666665</v>
      </c>
      <c r="F355" s="36">
        <v>252.2833333333333</v>
      </c>
      <c r="G355" s="36">
        <v>245.61666666666662</v>
      </c>
      <c r="H355" s="36">
        <v>269.91666666666669</v>
      </c>
      <c r="I355" s="36">
        <v>276.58333333333331</v>
      </c>
      <c r="J355" s="36">
        <v>282.06666666666672</v>
      </c>
      <c r="K355" s="31">
        <v>271.10000000000002</v>
      </c>
      <c r="L355" s="31">
        <v>258.95</v>
      </c>
      <c r="M355" s="31">
        <v>14.489940000000001</v>
      </c>
      <c r="N355" s="1"/>
      <c r="O355" s="1"/>
    </row>
    <row r="356" spans="1:15" ht="12.75" customHeight="1">
      <c r="A356" s="33">
        <v>346</v>
      </c>
      <c r="B356" s="53" t="s">
        <v>198</v>
      </c>
      <c r="C356" s="31">
        <v>3592.9</v>
      </c>
      <c r="D356" s="36">
        <v>3602.3333333333335</v>
      </c>
      <c r="E356" s="36">
        <v>3567.3166666666671</v>
      </c>
      <c r="F356" s="36">
        <v>3541.7333333333336</v>
      </c>
      <c r="G356" s="36">
        <v>3506.7166666666672</v>
      </c>
      <c r="H356" s="36">
        <v>3627.916666666667</v>
      </c>
      <c r="I356" s="36">
        <v>3662.9333333333334</v>
      </c>
      <c r="J356" s="36">
        <v>3688.5166666666669</v>
      </c>
      <c r="K356" s="31">
        <v>3637.35</v>
      </c>
      <c r="L356" s="31">
        <v>3576.75</v>
      </c>
      <c r="M356" s="31">
        <v>3.6658499999999998</v>
      </c>
      <c r="N356" s="1"/>
      <c r="O356" s="1"/>
    </row>
    <row r="357" spans="1:15" ht="12.75" customHeight="1">
      <c r="A357" s="33">
        <v>347</v>
      </c>
      <c r="B357" s="53" t="s">
        <v>465</v>
      </c>
      <c r="C357" s="31">
        <v>773.55</v>
      </c>
      <c r="D357" s="36">
        <v>782.61666666666667</v>
      </c>
      <c r="E357" s="36">
        <v>761.43333333333339</v>
      </c>
      <c r="F357" s="36">
        <v>749.31666666666672</v>
      </c>
      <c r="G357" s="36">
        <v>728.13333333333344</v>
      </c>
      <c r="H357" s="36">
        <v>794.73333333333335</v>
      </c>
      <c r="I357" s="36">
        <v>815.91666666666652</v>
      </c>
      <c r="J357" s="36">
        <v>828.0333333333333</v>
      </c>
      <c r="K357" s="31">
        <v>803.8</v>
      </c>
      <c r="L357" s="31">
        <v>770.5</v>
      </c>
      <c r="M357" s="31">
        <v>2.5292599999999998</v>
      </c>
      <c r="N357" s="1"/>
      <c r="O357" s="1"/>
    </row>
    <row r="358" spans="1:15" ht="12.75" customHeight="1">
      <c r="A358" s="33">
        <v>348</v>
      </c>
      <c r="B358" s="53" t="s">
        <v>466</v>
      </c>
      <c r="C358" s="31">
        <v>431.6</v>
      </c>
      <c r="D358" s="36">
        <v>434.01666666666671</v>
      </c>
      <c r="E358" s="36">
        <v>424.23333333333341</v>
      </c>
      <c r="F358" s="36">
        <v>416.86666666666667</v>
      </c>
      <c r="G358" s="36">
        <v>407.08333333333337</v>
      </c>
      <c r="H358" s="36">
        <v>441.38333333333344</v>
      </c>
      <c r="I358" s="36">
        <v>451.16666666666674</v>
      </c>
      <c r="J358" s="36">
        <v>458.53333333333347</v>
      </c>
      <c r="K358" s="31">
        <v>443.8</v>
      </c>
      <c r="L358" s="31">
        <v>426.65</v>
      </c>
      <c r="M358" s="31">
        <v>4.0412499999999998</v>
      </c>
      <c r="N358" s="1"/>
      <c r="O358" s="1"/>
    </row>
    <row r="359" spans="1:15" ht="12.75" customHeight="1">
      <c r="A359" s="33">
        <v>349</v>
      </c>
      <c r="B359" s="53" t="s">
        <v>203</v>
      </c>
      <c r="C359" s="31">
        <v>1320.55</v>
      </c>
      <c r="D359" s="36">
        <v>1315.55</v>
      </c>
      <c r="E359" s="36">
        <v>1302.0999999999999</v>
      </c>
      <c r="F359" s="36">
        <v>1283.6499999999999</v>
      </c>
      <c r="G359" s="36">
        <v>1270.1999999999998</v>
      </c>
      <c r="H359" s="36">
        <v>1334</v>
      </c>
      <c r="I359" s="36">
        <v>1347.4500000000003</v>
      </c>
      <c r="J359" s="36">
        <v>1365.9</v>
      </c>
      <c r="K359" s="31">
        <v>1329</v>
      </c>
      <c r="L359" s="31">
        <v>1297.0999999999999</v>
      </c>
      <c r="M359" s="31">
        <v>7.2663799999999998</v>
      </c>
      <c r="N359" s="1"/>
      <c r="O359" s="1"/>
    </row>
    <row r="360" spans="1:15" ht="12.75" customHeight="1">
      <c r="A360" s="33">
        <v>350</v>
      </c>
      <c r="B360" s="53" t="s">
        <v>192</v>
      </c>
      <c r="C360" s="31">
        <v>34433.4</v>
      </c>
      <c r="D360" s="36">
        <v>34651.083333333336</v>
      </c>
      <c r="E360" s="36">
        <v>34159.366666666669</v>
      </c>
      <c r="F360" s="36">
        <v>33885.333333333336</v>
      </c>
      <c r="G360" s="36">
        <v>33393.616666666669</v>
      </c>
      <c r="H360" s="36">
        <v>34925.116666666669</v>
      </c>
      <c r="I360" s="36">
        <v>35416.833333333328</v>
      </c>
      <c r="J360" s="36">
        <v>35690.866666666669</v>
      </c>
      <c r="K360" s="31">
        <v>35142.800000000003</v>
      </c>
      <c r="L360" s="31">
        <v>34377.050000000003</v>
      </c>
      <c r="M360" s="31">
        <v>0.12010999999999999</v>
      </c>
      <c r="N360" s="1"/>
      <c r="O360" s="1"/>
    </row>
    <row r="361" spans="1:15" ht="12.75" customHeight="1">
      <c r="A361" s="33">
        <v>351</v>
      </c>
      <c r="B361" s="53" t="s">
        <v>289</v>
      </c>
      <c r="C361" s="31">
        <v>1430.4</v>
      </c>
      <c r="D361" s="36">
        <v>1434.8166666666668</v>
      </c>
      <c r="E361" s="36">
        <v>1404.7333333333336</v>
      </c>
      <c r="F361" s="36">
        <v>1379.0666666666668</v>
      </c>
      <c r="G361" s="36">
        <v>1348.9833333333336</v>
      </c>
      <c r="H361" s="36">
        <v>1460.4833333333336</v>
      </c>
      <c r="I361" s="36">
        <v>1490.5666666666671</v>
      </c>
      <c r="J361" s="36">
        <v>1516.2333333333336</v>
      </c>
      <c r="K361" s="31">
        <v>1464.9</v>
      </c>
      <c r="L361" s="31">
        <v>1409.15</v>
      </c>
      <c r="M361" s="31">
        <v>3.6175000000000002</v>
      </c>
      <c r="N361" s="1"/>
      <c r="O361" s="1"/>
    </row>
    <row r="362" spans="1:15" ht="12.75" customHeight="1">
      <c r="A362" s="33">
        <v>352</v>
      </c>
      <c r="B362" s="53" t="s">
        <v>194</v>
      </c>
      <c r="C362" s="31">
        <v>3395.7</v>
      </c>
      <c r="D362" s="36">
        <v>3400.3666666666668</v>
      </c>
      <c r="E362" s="36">
        <v>3366.3333333333335</v>
      </c>
      <c r="F362" s="36">
        <v>3336.9666666666667</v>
      </c>
      <c r="G362" s="36">
        <v>3302.9333333333334</v>
      </c>
      <c r="H362" s="36">
        <v>3429.7333333333336</v>
      </c>
      <c r="I362" s="36">
        <v>3463.7666666666664</v>
      </c>
      <c r="J362" s="36">
        <v>3493.1333333333337</v>
      </c>
      <c r="K362" s="31">
        <v>3434.4</v>
      </c>
      <c r="L362" s="31">
        <v>3371</v>
      </c>
      <c r="M362" s="31">
        <v>3.4045700000000001</v>
      </c>
      <c r="N362" s="1"/>
      <c r="O362" s="1"/>
    </row>
    <row r="363" spans="1:15" ht="12.75" customHeight="1">
      <c r="A363" s="33">
        <v>353</v>
      </c>
      <c r="B363" s="53" t="s">
        <v>195</v>
      </c>
      <c r="C363" s="31">
        <v>305.2</v>
      </c>
      <c r="D363" s="36">
        <v>308.43333333333334</v>
      </c>
      <c r="E363" s="36">
        <v>300.76666666666665</v>
      </c>
      <c r="F363" s="36">
        <v>296.33333333333331</v>
      </c>
      <c r="G363" s="36">
        <v>288.66666666666663</v>
      </c>
      <c r="H363" s="36">
        <v>312.86666666666667</v>
      </c>
      <c r="I363" s="36">
        <v>320.5333333333333</v>
      </c>
      <c r="J363" s="36">
        <v>324.9666666666667</v>
      </c>
      <c r="K363" s="31">
        <v>316.10000000000002</v>
      </c>
      <c r="L363" s="31">
        <v>304</v>
      </c>
      <c r="M363" s="31">
        <v>38.3245</v>
      </c>
      <c r="N363" s="1"/>
      <c r="O363" s="1"/>
    </row>
    <row r="364" spans="1:15" ht="12.75" customHeight="1">
      <c r="A364" s="33">
        <v>354</v>
      </c>
      <c r="B364" s="53" t="s">
        <v>467</v>
      </c>
      <c r="C364" s="31">
        <v>4270.55</v>
      </c>
      <c r="D364" s="36">
        <v>4241.2</v>
      </c>
      <c r="E364" s="36">
        <v>4204.3999999999996</v>
      </c>
      <c r="F364" s="36">
        <v>4138.25</v>
      </c>
      <c r="G364" s="36">
        <v>4101.45</v>
      </c>
      <c r="H364" s="36">
        <v>4307.3499999999995</v>
      </c>
      <c r="I364" s="36">
        <v>4344.1500000000005</v>
      </c>
      <c r="J364" s="36">
        <v>4410.2999999999993</v>
      </c>
      <c r="K364" s="31">
        <v>4278</v>
      </c>
      <c r="L364" s="31">
        <v>4175.05</v>
      </c>
      <c r="M364" s="31">
        <v>0.15129000000000001</v>
      </c>
      <c r="N364" s="1"/>
      <c r="O364" s="1"/>
    </row>
    <row r="365" spans="1:15" ht="12.75" customHeight="1">
      <c r="A365" s="33">
        <v>355</v>
      </c>
      <c r="B365" s="53" t="s">
        <v>468</v>
      </c>
      <c r="C365" s="31">
        <v>3107</v>
      </c>
      <c r="D365" s="36">
        <v>3082.3166666666671</v>
      </c>
      <c r="E365" s="36">
        <v>3039.6333333333341</v>
      </c>
      <c r="F365" s="36">
        <v>2972.2666666666669</v>
      </c>
      <c r="G365" s="36">
        <v>2929.5833333333339</v>
      </c>
      <c r="H365" s="36">
        <v>3149.6833333333343</v>
      </c>
      <c r="I365" s="36">
        <v>3192.3666666666677</v>
      </c>
      <c r="J365" s="36">
        <v>3259.7333333333345</v>
      </c>
      <c r="K365" s="31">
        <v>3125</v>
      </c>
      <c r="L365" s="31">
        <v>3014.95</v>
      </c>
      <c r="M365" s="31">
        <v>2.5889000000000002</v>
      </c>
      <c r="N365" s="1"/>
      <c r="O365" s="1"/>
    </row>
    <row r="366" spans="1:15" ht="12.75" customHeight="1">
      <c r="A366" s="33">
        <v>356</v>
      </c>
      <c r="B366" s="53" t="s">
        <v>197</v>
      </c>
      <c r="C366" s="31">
        <v>2953.3</v>
      </c>
      <c r="D366" s="36">
        <v>2950.3166666666671</v>
      </c>
      <c r="E366" s="36">
        <v>2937.0833333333339</v>
      </c>
      <c r="F366" s="36">
        <v>2920.8666666666668</v>
      </c>
      <c r="G366" s="36">
        <v>2907.6333333333337</v>
      </c>
      <c r="H366" s="36">
        <v>2966.5333333333342</v>
      </c>
      <c r="I366" s="36">
        <v>2979.7666666666669</v>
      </c>
      <c r="J366" s="36">
        <v>2995.9833333333345</v>
      </c>
      <c r="K366" s="31">
        <v>2963.55</v>
      </c>
      <c r="L366" s="31">
        <v>2934.1</v>
      </c>
      <c r="M366" s="31">
        <v>2.1023200000000002</v>
      </c>
      <c r="N366" s="1"/>
      <c r="O366" s="1"/>
    </row>
    <row r="367" spans="1:15" ht="12.75" customHeight="1">
      <c r="A367" s="33">
        <v>357</v>
      </c>
      <c r="B367" s="53" t="s">
        <v>193</v>
      </c>
      <c r="C367" s="31">
        <v>951.6</v>
      </c>
      <c r="D367" s="36">
        <v>955.73333333333323</v>
      </c>
      <c r="E367" s="36">
        <v>940.86666666666645</v>
      </c>
      <c r="F367" s="36">
        <v>930.13333333333321</v>
      </c>
      <c r="G367" s="36">
        <v>915.26666666666642</v>
      </c>
      <c r="H367" s="36">
        <v>966.46666666666647</v>
      </c>
      <c r="I367" s="36">
        <v>981.33333333333326</v>
      </c>
      <c r="J367" s="36">
        <v>992.06666666666649</v>
      </c>
      <c r="K367" s="31">
        <v>970.6</v>
      </c>
      <c r="L367" s="31">
        <v>945</v>
      </c>
      <c r="M367" s="31">
        <v>15.27421</v>
      </c>
      <c r="N367" s="1"/>
      <c r="O367" s="1"/>
    </row>
    <row r="368" spans="1:15" ht="12.75" customHeight="1">
      <c r="A368" s="33">
        <v>358</v>
      </c>
      <c r="B368" s="53" t="s">
        <v>469</v>
      </c>
      <c r="C368" s="31">
        <v>156</v>
      </c>
      <c r="D368" s="36">
        <v>157.23333333333332</v>
      </c>
      <c r="E368" s="36">
        <v>153.01666666666665</v>
      </c>
      <c r="F368" s="36">
        <v>150.03333333333333</v>
      </c>
      <c r="G368" s="36">
        <v>145.81666666666666</v>
      </c>
      <c r="H368" s="36">
        <v>160.21666666666664</v>
      </c>
      <c r="I368" s="36">
        <v>164.43333333333328</v>
      </c>
      <c r="J368" s="36">
        <v>167.41666666666663</v>
      </c>
      <c r="K368" s="31">
        <v>161.44999999999999</v>
      </c>
      <c r="L368" s="31">
        <v>154.25</v>
      </c>
      <c r="M368" s="31">
        <v>264.63549999999998</v>
      </c>
      <c r="N368" s="1"/>
      <c r="O368" s="1"/>
    </row>
    <row r="369" spans="1:15" ht="12.75" customHeight="1">
      <c r="A369" s="33">
        <v>359</v>
      </c>
      <c r="B369" s="53" t="s">
        <v>470</v>
      </c>
      <c r="C369" s="31">
        <v>1636</v>
      </c>
      <c r="D369" s="36">
        <v>1653.1000000000001</v>
      </c>
      <c r="E369" s="36">
        <v>1607.9000000000003</v>
      </c>
      <c r="F369" s="36">
        <v>1579.8000000000002</v>
      </c>
      <c r="G369" s="36">
        <v>1534.6000000000004</v>
      </c>
      <c r="H369" s="36">
        <v>1681.2000000000003</v>
      </c>
      <c r="I369" s="36">
        <v>1726.4</v>
      </c>
      <c r="J369" s="36">
        <v>1754.5000000000002</v>
      </c>
      <c r="K369" s="31">
        <v>1698.3</v>
      </c>
      <c r="L369" s="31">
        <v>1625</v>
      </c>
      <c r="M369" s="31">
        <v>0.52373000000000003</v>
      </c>
      <c r="N369" s="1"/>
      <c r="O369" s="1"/>
    </row>
    <row r="370" spans="1:15" ht="12.75" customHeight="1">
      <c r="A370" s="33">
        <v>360</v>
      </c>
      <c r="B370" s="53" t="s">
        <v>200</v>
      </c>
      <c r="C370" s="31">
        <v>5901.55</v>
      </c>
      <c r="D370" s="36">
        <v>5880.45</v>
      </c>
      <c r="E370" s="36">
        <v>5821.0999999999995</v>
      </c>
      <c r="F370" s="36">
        <v>5740.65</v>
      </c>
      <c r="G370" s="36">
        <v>5681.2999999999993</v>
      </c>
      <c r="H370" s="36">
        <v>5960.9</v>
      </c>
      <c r="I370" s="36">
        <v>6020.25</v>
      </c>
      <c r="J370" s="36">
        <v>6100.7</v>
      </c>
      <c r="K370" s="31">
        <v>5939.8</v>
      </c>
      <c r="L370" s="31">
        <v>5800</v>
      </c>
      <c r="M370" s="31">
        <v>4.4945199999999996</v>
      </c>
      <c r="N370" s="1"/>
      <c r="O370" s="1"/>
    </row>
    <row r="371" spans="1:15" ht="12.75" customHeight="1">
      <c r="A371" s="33">
        <v>361</v>
      </c>
      <c r="B371" s="53" t="s">
        <v>471</v>
      </c>
      <c r="C371" s="31">
        <v>892.25</v>
      </c>
      <c r="D371" s="36">
        <v>894.63333333333321</v>
      </c>
      <c r="E371" s="36">
        <v>879.6666666666664</v>
      </c>
      <c r="F371" s="36">
        <v>867.08333333333314</v>
      </c>
      <c r="G371" s="36">
        <v>852.11666666666633</v>
      </c>
      <c r="H371" s="36">
        <v>907.21666666666647</v>
      </c>
      <c r="I371" s="36">
        <v>922.18333333333317</v>
      </c>
      <c r="J371" s="36">
        <v>934.76666666666654</v>
      </c>
      <c r="K371" s="31">
        <v>909.6</v>
      </c>
      <c r="L371" s="31">
        <v>882.05</v>
      </c>
      <c r="M371" s="31">
        <v>0.68467</v>
      </c>
      <c r="N371" s="1"/>
      <c r="O371" s="1"/>
    </row>
    <row r="372" spans="1:15" ht="12.75" customHeight="1">
      <c r="A372" s="33">
        <v>362</v>
      </c>
      <c r="B372" s="53" t="s">
        <v>290</v>
      </c>
      <c r="C372" s="31">
        <v>478.15</v>
      </c>
      <c r="D372" s="36">
        <v>481.90000000000003</v>
      </c>
      <c r="E372" s="36">
        <v>471.80000000000007</v>
      </c>
      <c r="F372" s="36">
        <v>465.45000000000005</v>
      </c>
      <c r="G372" s="36">
        <v>455.35000000000008</v>
      </c>
      <c r="H372" s="36">
        <v>488.25000000000006</v>
      </c>
      <c r="I372" s="36">
        <v>498.35000000000008</v>
      </c>
      <c r="J372" s="36">
        <v>504.70000000000005</v>
      </c>
      <c r="K372" s="31">
        <v>492</v>
      </c>
      <c r="L372" s="31">
        <v>475.55</v>
      </c>
      <c r="M372" s="31">
        <v>11.11781</v>
      </c>
      <c r="N372" s="1"/>
      <c r="O372" s="1"/>
    </row>
    <row r="373" spans="1:15" ht="12.75" customHeight="1">
      <c r="A373" s="33">
        <v>363</v>
      </c>
      <c r="B373" s="53" t="s">
        <v>196</v>
      </c>
      <c r="C373" s="31">
        <v>437.8</v>
      </c>
      <c r="D373" s="36">
        <v>437.73333333333335</v>
      </c>
      <c r="E373" s="36">
        <v>416.61666666666667</v>
      </c>
      <c r="F373" s="36">
        <v>395.43333333333334</v>
      </c>
      <c r="G373" s="36">
        <v>374.31666666666666</v>
      </c>
      <c r="H373" s="36">
        <v>458.91666666666669</v>
      </c>
      <c r="I373" s="36">
        <v>480.03333333333336</v>
      </c>
      <c r="J373" s="36">
        <v>501.2166666666667</v>
      </c>
      <c r="K373" s="31">
        <v>458.85</v>
      </c>
      <c r="L373" s="31">
        <v>416.55</v>
      </c>
      <c r="M373" s="31">
        <v>668.97874999999999</v>
      </c>
      <c r="N373" s="1"/>
      <c r="O373" s="1"/>
    </row>
    <row r="374" spans="1:15" ht="12.75" customHeight="1">
      <c r="A374" s="33">
        <v>364</v>
      </c>
      <c r="B374" s="53" t="s">
        <v>201</v>
      </c>
      <c r="C374" s="31">
        <v>306.85000000000002</v>
      </c>
      <c r="D374" s="36">
        <v>306.91666666666669</v>
      </c>
      <c r="E374" s="36">
        <v>303.03333333333336</v>
      </c>
      <c r="F374" s="36">
        <v>299.2166666666667</v>
      </c>
      <c r="G374" s="36">
        <v>295.33333333333337</v>
      </c>
      <c r="H374" s="36">
        <v>310.73333333333335</v>
      </c>
      <c r="I374" s="36">
        <v>314.61666666666667</v>
      </c>
      <c r="J374" s="36">
        <v>318.43333333333334</v>
      </c>
      <c r="K374" s="31">
        <v>310.8</v>
      </c>
      <c r="L374" s="31">
        <v>303.10000000000002</v>
      </c>
      <c r="M374" s="31">
        <v>168.55909</v>
      </c>
      <c r="N374" s="1"/>
      <c r="O374" s="1"/>
    </row>
    <row r="375" spans="1:15" ht="12.75" customHeight="1">
      <c r="A375" s="33">
        <v>365</v>
      </c>
      <c r="B375" s="53" t="s">
        <v>472</v>
      </c>
      <c r="C375" s="31">
        <v>542.6</v>
      </c>
      <c r="D375" s="36">
        <v>544.36666666666667</v>
      </c>
      <c r="E375" s="36">
        <v>528.33333333333337</v>
      </c>
      <c r="F375" s="36">
        <v>514.06666666666672</v>
      </c>
      <c r="G375" s="36">
        <v>498.03333333333342</v>
      </c>
      <c r="H375" s="36">
        <v>558.63333333333333</v>
      </c>
      <c r="I375" s="36">
        <v>574.66666666666663</v>
      </c>
      <c r="J375" s="36">
        <v>588.93333333333328</v>
      </c>
      <c r="K375" s="31">
        <v>560.4</v>
      </c>
      <c r="L375" s="31">
        <v>530.1</v>
      </c>
      <c r="M375" s="31">
        <v>13.5054</v>
      </c>
      <c r="N375" s="1"/>
      <c r="O375" s="1"/>
    </row>
    <row r="376" spans="1:15" ht="12.75" customHeight="1">
      <c r="A376" s="33">
        <v>366</v>
      </c>
      <c r="B376" s="53" t="s">
        <v>291</v>
      </c>
      <c r="C376" s="31">
        <v>1557.5</v>
      </c>
      <c r="D376" s="36">
        <v>1516.9333333333334</v>
      </c>
      <c r="E376" s="36">
        <v>1467.8666666666668</v>
      </c>
      <c r="F376" s="36">
        <v>1378.2333333333333</v>
      </c>
      <c r="G376" s="36">
        <v>1329.1666666666667</v>
      </c>
      <c r="H376" s="36">
        <v>1606.5666666666668</v>
      </c>
      <c r="I376" s="36">
        <v>1655.6333333333334</v>
      </c>
      <c r="J376" s="36">
        <v>1745.2666666666669</v>
      </c>
      <c r="K376" s="31">
        <v>1566</v>
      </c>
      <c r="L376" s="31">
        <v>1427.3</v>
      </c>
      <c r="M376" s="31">
        <v>18.918220000000002</v>
      </c>
      <c r="N376" s="1"/>
      <c r="O376" s="1"/>
    </row>
    <row r="377" spans="1:15" ht="12.75" customHeight="1">
      <c r="A377" s="33">
        <v>367</v>
      </c>
      <c r="B377" s="53" t="s">
        <v>473</v>
      </c>
      <c r="C377" s="31">
        <v>623.85</v>
      </c>
      <c r="D377" s="36">
        <v>625.30000000000007</v>
      </c>
      <c r="E377" s="36">
        <v>614.70000000000016</v>
      </c>
      <c r="F377" s="36">
        <v>605.55000000000007</v>
      </c>
      <c r="G377" s="36">
        <v>594.95000000000016</v>
      </c>
      <c r="H377" s="36">
        <v>634.45000000000016</v>
      </c>
      <c r="I377" s="36">
        <v>645.05000000000007</v>
      </c>
      <c r="J377" s="36">
        <v>654.20000000000016</v>
      </c>
      <c r="K377" s="31">
        <v>635.9</v>
      </c>
      <c r="L377" s="31">
        <v>616.15</v>
      </c>
      <c r="M377" s="31">
        <v>0.93479999999999996</v>
      </c>
      <c r="N377" s="1"/>
      <c r="O377" s="1"/>
    </row>
    <row r="378" spans="1:15" ht="12.75" customHeight="1">
      <c r="A378" s="33">
        <v>368</v>
      </c>
      <c r="B378" s="53" t="s">
        <v>474</v>
      </c>
      <c r="C378" s="31">
        <v>157.9</v>
      </c>
      <c r="D378" s="36">
        <v>159.16666666666669</v>
      </c>
      <c r="E378" s="36">
        <v>156.03333333333336</v>
      </c>
      <c r="F378" s="36">
        <v>154.16666666666669</v>
      </c>
      <c r="G378" s="36">
        <v>151.03333333333336</v>
      </c>
      <c r="H378" s="36">
        <v>161.03333333333336</v>
      </c>
      <c r="I378" s="36">
        <v>164.16666666666669</v>
      </c>
      <c r="J378" s="36">
        <v>166.03333333333336</v>
      </c>
      <c r="K378" s="31">
        <v>162.30000000000001</v>
      </c>
      <c r="L378" s="31">
        <v>157.30000000000001</v>
      </c>
      <c r="M378" s="31">
        <v>1.5630500000000001</v>
      </c>
      <c r="N378" s="1"/>
      <c r="O378" s="1"/>
    </row>
    <row r="379" spans="1:15" ht="12.75" customHeight="1">
      <c r="A379" s="33">
        <v>369</v>
      </c>
      <c r="B379" s="53" t="s">
        <v>872</v>
      </c>
      <c r="C379" s="31">
        <v>4699.2</v>
      </c>
      <c r="D379" s="36">
        <v>4700.083333333333</v>
      </c>
      <c r="E379" s="36">
        <v>4645.1666666666661</v>
      </c>
      <c r="F379" s="36">
        <v>4591.1333333333332</v>
      </c>
      <c r="G379" s="36">
        <v>4536.2166666666662</v>
      </c>
      <c r="H379" s="36">
        <v>4754.1166666666659</v>
      </c>
      <c r="I379" s="36">
        <v>4809.0333333333319</v>
      </c>
      <c r="J379" s="36">
        <v>4863.0666666666657</v>
      </c>
      <c r="K379" s="31">
        <v>4755</v>
      </c>
      <c r="L379" s="31">
        <v>4646.05</v>
      </c>
      <c r="M379" s="31">
        <v>0.11626</v>
      </c>
      <c r="N379" s="1"/>
      <c r="O379" s="1"/>
    </row>
    <row r="380" spans="1:15" ht="12.75" customHeight="1">
      <c r="A380" s="33">
        <v>370</v>
      </c>
      <c r="B380" s="53" t="s">
        <v>292</v>
      </c>
      <c r="C380" s="31">
        <v>15896.8</v>
      </c>
      <c r="D380" s="36">
        <v>15872.85</v>
      </c>
      <c r="E380" s="36">
        <v>15761</v>
      </c>
      <c r="F380" s="36">
        <v>15625.199999999999</v>
      </c>
      <c r="G380" s="36">
        <v>15513.349999999999</v>
      </c>
      <c r="H380" s="36">
        <v>16008.650000000001</v>
      </c>
      <c r="I380" s="36">
        <v>16120.500000000004</v>
      </c>
      <c r="J380" s="36">
        <v>16256.300000000003</v>
      </c>
      <c r="K380" s="31">
        <v>15984.7</v>
      </c>
      <c r="L380" s="31">
        <v>15737.05</v>
      </c>
      <c r="M380" s="31">
        <v>0.22272</v>
      </c>
      <c r="N380" s="1"/>
      <c r="O380" s="1"/>
    </row>
    <row r="381" spans="1:15" ht="12.75" customHeight="1">
      <c r="A381" s="33">
        <v>371</v>
      </c>
      <c r="B381" s="53" t="s">
        <v>199</v>
      </c>
      <c r="C381" s="31">
        <v>127.1</v>
      </c>
      <c r="D381" s="36">
        <v>130.13333333333333</v>
      </c>
      <c r="E381" s="36">
        <v>123.36666666666665</v>
      </c>
      <c r="F381" s="36">
        <v>119.63333333333333</v>
      </c>
      <c r="G381" s="36">
        <v>112.86666666666665</v>
      </c>
      <c r="H381" s="36">
        <v>133.86666666666665</v>
      </c>
      <c r="I381" s="36">
        <v>140.6333333333333</v>
      </c>
      <c r="J381" s="36">
        <v>144.36666666666665</v>
      </c>
      <c r="K381" s="31">
        <v>136.9</v>
      </c>
      <c r="L381" s="31">
        <v>126.4</v>
      </c>
      <c r="M381" s="31">
        <v>1444.0467100000001</v>
      </c>
      <c r="N381" s="1"/>
      <c r="O381" s="1"/>
    </row>
    <row r="382" spans="1:15" ht="12.75" customHeight="1">
      <c r="A382" s="33">
        <v>372</v>
      </c>
      <c r="B382" s="53" t="s">
        <v>475</v>
      </c>
      <c r="C382" s="31">
        <v>627.6</v>
      </c>
      <c r="D382" s="36">
        <v>628.5333333333333</v>
      </c>
      <c r="E382" s="36">
        <v>622.56666666666661</v>
      </c>
      <c r="F382" s="36">
        <v>617.5333333333333</v>
      </c>
      <c r="G382" s="36">
        <v>611.56666666666661</v>
      </c>
      <c r="H382" s="36">
        <v>633.56666666666661</v>
      </c>
      <c r="I382" s="36">
        <v>639.5333333333333</v>
      </c>
      <c r="J382" s="36">
        <v>644.56666666666661</v>
      </c>
      <c r="K382" s="31">
        <v>634.5</v>
      </c>
      <c r="L382" s="31">
        <v>623.5</v>
      </c>
      <c r="M382" s="31">
        <v>1.4841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254.15</v>
      </c>
      <c r="D383" s="36">
        <v>257.96666666666664</v>
      </c>
      <c r="E383" s="36">
        <v>249.43333333333328</v>
      </c>
      <c r="F383" s="36">
        <v>244.71666666666664</v>
      </c>
      <c r="G383" s="36">
        <v>236.18333333333328</v>
      </c>
      <c r="H383" s="36">
        <v>262.68333333333328</v>
      </c>
      <c r="I383" s="36">
        <v>271.2166666666667</v>
      </c>
      <c r="J383" s="36">
        <v>275.93333333333328</v>
      </c>
      <c r="K383" s="31">
        <v>266.5</v>
      </c>
      <c r="L383" s="31">
        <v>253.25</v>
      </c>
      <c r="M383" s="31">
        <v>69.977320000000006</v>
      </c>
      <c r="N383" s="1"/>
      <c r="O383" s="1"/>
    </row>
    <row r="384" spans="1:15" ht="12.75" customHeight="1">
      <c r="A384" s="33">
        <v>374</v>
      </c>
      <c r="B384" s="53" t="s">
        <v>207</v>
      </c>
      <c r="C384" s="31">
        <v>516.6</v>
      </c>
      <c r="D384" s="36">
        <v>512.86666666666667</v>
      </c>
      <c r="E384" s="36">
        <v>485.5333333333333</v>
      </c>
      <c r="F384" s="36">
        <v>454.46666666666664</v>
      </c>
      <c r="G384" s="36">
        <v>427.13333333333327</v>
      </c>
      <c r="H384" s="36">
        <v>543.93333333333339</v>
      </c>
      <c r="I384" s="36">
        <v>571.26666666666665</v>
      </c>
      <c r="J384" s="36">
        <v>602.33333333333337</v>
      </c>
      <c r="K384" s="31">
        <v>540.20000000000005</v>
      </c>
      <c r="L384" s="31">
        <v>481.8</v>
      </c>
      <c r="M384" s="31">
        <v>731.34271999999999</v>
      </c>
      <c r="N384" s="1"/>
      <c r="O384" s="1"/>
    </row>
    <row r="385" spans="1:15" ht="12.75" customHeight="1">
      <c r="A385" s="33">
        <v>375</v>
      </c>
      <c r="B385" s="53" t="s">
        <v>476</v>
      </c>
      <c r="C385" s="31">
        <v>617.45000000000005</v>
      </c>
      <c r="D385" s="36">
        <v>626.95000000000005</v>
      </c>
      <c r="E385" s="36">
        <v>605.30000000000007</v>
      </c>
      <c r="F385" s="36">
        <v>593.15</v>
      </c>
      <c r="G385" s="36">
        <v>571.5</v>
      </c>
      <c r="H385" s="36">
        <v>639.10000000000014</v>
      </c>
      <c r="I385" s="36">
        <v>660.75000000000023</v>
      </c>
      <c r="J385" s="36">
        <v>672.9000000000002</v>
      </c>
      <c r="K385" s="31">
        <v>648.6</v>
      </c>
      <c r="L385" s="31">
        <v>614.79999999999995</v>
      </c>
      <c r="M385" s="31">
        <v>2.4960800000000001</v>
      </c>
      <c r="N385" s="1"/>
      <c r="O385" s="1"/>
    </row>
    <row r="386" spans="1:15" ht="12.75" customHeight="1">
      <c r="A386" s="33">
        <v>376</v>
      </c>
      <c r="B386" s="53" t="s">
        <v>477</v>
      </c>
      <c r="C386" s="31">
        <v>674.65</v>
      </c>
      <c r="D386" s="36">
        <v>678.69999999999993</v>
      </c>
      <c r="E386" s="36">
        <v>660.74999999999989</v>
      </c>
      <c r="F386" s="36">
        <v>646.84999999999991</v>
      </c>
      <c r="G386" s="36">
        <v>628.89999999999986</v>
      </c>
      <c r="H386" s="36">
        <v>692.59999999999991</v>
      </c>
      <c r="I386" s="36">
        <v>710.55</v>
      </c>
      <c r="J386" s="36">
        <v>724.44999999999993</v>
      </c>
      <c r="K386" s="31">
        <v>696.65</v>
      </c>
      <c r="L386" s="31">
        <v>664.8</v>
      </c>
      <c r="M386" s="31">
        <v>14.730930000000001</v>
      </c>
      <c r="N386" s="1"/>
      <c r="O386" s="1"/>
    </row>
    <row r="387" spans="1:15" ht="12.75" customHeight="1">
      <c r="A387" s="33">
        <v>377</v>
      </c>
      <c r="B387" s="53" t="s">
        <v>478</v>
      </c>
      <c r="C387" s="31">
        <v>1750.95</v>
      </c>
      <c r="D387" s="36">
        <v>1762.6499999999999</v>
      </c>
      <c r="E387" s="36">
        <v>1730.2999999999997</v>
      </c>
      <c r="F387" s="36">
        <v>1709.6499999999999</v>
      </c>
      <c r="G387" s="36">
        <v>1677.2999999999997</v>
      </c>
      <c r="H387" s="36">
        <v>1783.2999999999997</v>
      </c>
      <c r="I387" s="36">
        <v>1815.6499999999996</v>
      </c>
      <c r="J387" s="36">
        <v>1836.2999999999997</v>
      </c>
      <c r="K387" s="31">
        <v>1795</v>
      </c>
      <c r="L387" s="31">
        <v>1742</v>
      </c>
      <c r="M387" s="31">
        <v>0.83299999999999996</v>
      </c>
      <c r="N387" s="1"/>
      <c r="O387" s="1"/>
    </row>
    <row r="388" spans="1:15" ht="12.75" customHeight="1">
      <c r="A388" s="33">
        <v>378</v>
      </c>
      <c r="B388" s="53" t="s">
        <v>479</v>
      </c>
      <c r="C388" s="31">
        <v>276.3</v>
      </c>
      <c r="D388" s="36">
        <v>277.7</v>
      </c>
      <c r="E388" s="36">
        <v>269.59999999999997</v>
      </c>
      <c r="F388" s="36">
        <v>262.89999999999998</v>
      </c>
      <c r="G388" s="36">
        <v>254.79999999999995</v>
      </c>
      <c r="H388" s="36">
        <v>284.39999999999998</v>
      </c>
      <c r="I388" s="36">
        <v>292.5</v>
      </c>
      <c r="J388" s="36">
        <v>299.2</v>
      </c>
      <c r="K388" s="31">
        <v>285.8</v>
      </c>
      <c r="L388" s="31">
        <v>271</v>
      </c>
      <c r="M388" s="31">
        <v>108.82535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169.45</v>
      </c>
      <c r="D389" s="36">
        <v>169.31666666666666</v>
      </c>
      <c r="E389" s="36">
        <v>165.68333333333334</v>
      </c>
      <c r="F389" s="36">
        <v>161.91666666666669</v>
      </c>
      <c r="G389" s="36">
        <v>158.28333333333336</v>
      </c>
      <c r="H389" s="36">
        <v>173.08333333333331</v>
      </c>
      <c r="I389" s="36">
        <v>176.71666666666664</v>
      </c>
      <c r="J389" s="36">
        <v>180.48333333333329</v>
      </c>
      <c r="K389" s="31">
        <v>172.95</v>
      </c>
      <c r="L389" s="31">
        <v>165.55</v>
      </c>
      <c r="M389" s="31">
        <v>18.949210000000001</v>
      </c>
      <c r="N389" s="1"/>
      <c r="O389" s="1"/>
    </row>
    <row r="390" spans="1:15" ht="12.75" customHeight="1">
      <c r="A390" s="33">
        <v>380</v>
      </c>
      <c r="B390" s="53" t="s">
        <v>480</v>
      </c>
      <c r="C390" s="31">
        <v>1571.3</v>
      </c>
      <c r="D390" s="36">
        <v>1563.8166666666668</v>
      </c>
      <c r="E390" s="36">
        <v>1478.6333333333337</v>
      </c>
      <c r="F390" s="36">
        <v>1385.9666666666669</v>
      </c>
      <c r="G390" s="36">
        <v>1300.7833333333338</v>
      </c>
      <c r="H390" s="36">
        <v>1656.4833333333336</v>
      </c>
      <c r="I390" s="36">
        <v>1741.6666666666665</v>
      </c>
      <c r="J390" s="36">
        <v>1834.3333333333335</v>
      </c>
      <c r="K390" s="31">
        <v>1649</v>
      </c>
      <c r="L390" s="31">
        <v>1471.15</v>
      </c>
      <c r="M390" s="31">
        <v>22.260359999999999</v>
      </c>
      <c r="N390" s="1"/>
      <c r="O390" s="1"/>
    </row>
    <row r="391" spans="1:15" ht="12.75" customHeight="1">
      <c r="A391" s="33">
        <v>381</v>
      </c>
      <c r="B391" s="53" t="s">
        <v>481</v>
      </c>
      <c r="C391" s="31">
        <v>301.25</v>
      </c>
      <c r="D391" s="36">
        <v>303.4666666666667</v>
      </c>
      <c r="E391" s="36">
        <v>295.83333333333337</v>
      </c>
      <c r="F391" s="36">
        <v>290.41666666666669</v>
      </c>
      <c r="G391" s="36">
        <v>282.78333333333336</v>
      </c>
      <c r="H391" s="36">
        <v>308.88333333333338</v>
      </c>
      <c r="I391" s="36">
        <v>316.51666666666671</v>
      </c>
      <c r="J391" s="36">
        <v>321.93333333333339</v>
      </c>
      <c r="K391" s="31">
        <v>311.10000000000002</v>
      </c>
      <c r="L391" s="31">
        <v>298.05</v>
      </c>
      <c r="M391" s="31">
        <v>5.3288000000000002</v>
      </c>
      <c r="N391" s="1"/>
      <c r="O391" s="1"/>
    </row>
    <row r="392" spans="1:15" ht="12.75" customHeight="1">
      <c r="A392" s="33">
        <v>382</v>
      </c>
      <c r="B392" s="53" t="s">
        <v>482</v>
      </c>
      <c r="C392" s="31">
        <v>273.2</v>
      </c>
      <c r="D392" s="36">
        <v>273.7</v>
      </c>
      <c r="E392" s="36">
        <v>270.14999999999998</v>
      </c>
      <c r="F392" s="36">
        <v>267.09999999999997</v>
      </c>
      <c r="G392" s="36">
        <v>263.54999999999995</v>
      </c>
      <c r="H392" s="36">
        <v>276.75</v>
      </c>
      <c r="I392" s="36">
        <v>280.30000000000007</v>
      </c>
      <c r="J392" s="36">
        <v>283.35000000000002</v>
      </c>
      <c r="K392" s="31">
        <v>277.25</v>
      </c>
      <c r="L392" s="31">
        <v>270.64999999999998</v>
      </c>
      <c r="M392" s="31">
        <v>7.4378500000000001</v>
      </c>
      <c r="N392" s="1"/>
      <c r="O392" s="1"/>
    </row>
    <row r="393" spans="1:15" ht="12.75" customHeight="1">
      <c r="A393" s="33">
        <v>383</v>
      </c>
      <c r="B393" s="53" t="s">
        <v>483</v>
      </c>
      <c r="C393" s="31">
        <v>146.25</v>
      </c>
      <c r="D393" s="36">
        <v>147.86666666666667</v>
      </c>
      <c r="E393" s="36">
        <v>143.88333333333335</v>
      </c>
      <c r="F393" s="36">
        <v>141.51666666666668</v>
      </c>
      <c r="G393" s="36">
        <v>137.53333333333336</v>
      </c>
      <c r="H393" s="36">
        <v>150.23333333333335</v>
      </c>
      <c r="I393" s="36">
        <v>154.2166666666667</v>
      </c>
      <c r="J393" s="36">
        <v>156.58333333333334</v>
      </c>
      <c r="K393" s="31">
        <v>151.85</v>
      </c>
      <c r="L393" s="31">
        <v>145.5</v>
      </c>
      <c r="M393" s="31">
        <v>20.905390000000001</v>
      </c>
      <c r="N393" s="1"/>
      <c r="O393" s="1"/>
    </row>
    <row r="394" spans="1:15" ht="12.75" customHeight="1">
      <c r="A394" s="33">
        <v>384</v>
      </c>
      <c r="B394" s="53" t="s">
        <v>484</v>
      </c>
      <c r="C394" s="31">
        <v>3090.45</v>
      </c>
      <c r="D394" s="36">
        <v>3126.4500000000003</v>
      </c>
      <c r="E394" s="36">
        <v>3025.3500000000004</v>
      </c>
      <c r="F394" s="36">
        <v>2960.25</v>
      </c>
      <c r="G394" s="36">
        <v>2859.15</v>
      </c>
      <c r="H394" s="36">
        <v>3191.5500000000006</v>
      </c>
      <c r="I394" s="36">
        <v>3292.65</v>
      </c>
      <c r="J394" s="36">
        <v>3357.7500000000009</v>
      </c>
      <c r="K394" s="31">
        <v>3227.55</v>
      </c>
      <c r="L394" s="31">
        <v>3061.35</v>
      </c>
      <c r="M394" s="31">
        <v>0.38740999999999998</v>
      </c>
      <c r="N394" s="1"/>
      <c r="O394" s="1"/>
    </row>
    <row r="395" spans="1:15" ht="12.75" customHeight="1">
      <c r="A395" s="33">
        <v>385</v>
      </c>
      <c r="B395" s="53" t="s">
        <v>485</v>
      </c>
      <c r="C395" s="31">
        <v>72.5</v>
      </c>
      <c r="D395" s="36">
        <v>72.933333333333337</v>
      </c>
      <c r="E395" s="36">
        <v>71.066666666666677</v>
      </c>
      <c r="F395" s="36">
        <v>69.63333333333334</v>
      </c>
      <c r="G395" s="36">
        <v>67.76666666666668</v>
      </c>
      <c r="H395" s="36">
        <v>74.366666666666674</v>
      </c>
      <c r="I395" s="36">
        <v>76.233333333333348</v>
      </c>
      <c r="J395" s="36">
        <v>77.666666666666671</v>
      </c>
      <c r="K395" s="31">
        <v>74.8</v>
      </c>
      <c r="L395" s="31">
        <v>71.5</v>
      </c>
      <c r="M395" s="31">
        <v>31.652480000000001</v>
      </c>
      <c r="N395" s="1"/>
      <c r="O395" s="1"/>
    </row>
    <row r="396" spans="1:15" ht="12.75" customHeight="1">
      <c r="A396" s="33">
        <v>386</v>
      </c>
      <c r="B396" s="53" t="s">
        <v>486</v>
      </c>
      <c r="C396" s="31">
        <v>2192</v>
      </c>
      <c r="D396" s="36">
        <v>2186.5666666666666</v>
      </c>
      <c r="E396" s="36">
        <v>2150.4333333333334</v>
      </c>
      <c r="F396" s="36">
        <v>2108.8666666666668</v>
      </c>
      <c r="G396" s="36">
        <v>2072.7333333333336</v>
      </c>
      <c r="H396" s="36">
        <v>2228.1333333333332</v>
      </c>
      <c r="I396" s="36">
        <v>2264.2666666666664</v>
      </c>
      <c r="J396" s="36">
        <v>2305.833333333333</v>
      </c>
      <c r="K396" s="31">
        <v>2222.6999999999998</v>
      </c>
      <c r="L396" s="31">
        <v>2145</v>
      </c>
      <c r="M396" s="31">
        <v>3.6436000000000002</v>
      </c>
      <c r="N396" s="1"/>
      <c r="O396" s="1"/>
    </row>
    <row r="397" spans="1:15" ht="12.75" customHeight="1">
      <c r="A397" s="33">
        <v>387</v>
      </c>
      <c r="B397" s="53" t="s">
        <v>487</v>
      </c>
      <c r="C397" s="31">
        <v>209.9</v>
      </c>
      <c r="D397" s="36">
        <v>212.61666666666667</v>
      </c>
      <c r="E397" s="36">
        <v>206.43333333333334</v>
      </c>
      <c r="F397" s="36">
        <v>202.96666666666667</v>
      </c>
      <c r="G397" s="36">
        <v>196.78333333333333</v>
      </c>
      <c r="H397" s="36">
        <v>216.08333333333334</v>
      </c>
      <c r="I397" s="36">
        <v>222.26666666666668</v>
      </c>
      <c r="J397" s="36">
        <v>225.73333333333335</v>
      </c>
      <c r="K397" s="31">
        <v>218.8</v>
      </c>
      <c r="L397" s="31">
        <v>209.15</v>
      </c>
      <c r="M397" s="31">
        <v>24.31739</v>
      </c>
      <c r="N397" s="1"/>
      <c r="O397" s="1"/>
    </row>
    <row r="398" spans="1:15" ht="12.75" customHeight="1">
      <c r="A398" s="33">
        <v>388</v>
      </c>
      <c r="B398" s="53" t="s">
        <v>488</v>
      </c>
      <c r="C398" s="31">
        <v>828.6</v>
      </c>
      <c r="D398" s="36">
        <v>827.9</v>
      </c>
      <c r="E398" s="36">
        <v>821.8</v>
      </c>
      <c r="F398" s="36">
        <v>815</v>
      </c>
      <c r="G398" s="36">
        <v>808.9</v>
      </c>
      <c r="H398" s="36">
        <v>834.69999999999993</v>
      </c>
      <c r="I398" s="36">
        <v>840.80000000000007</v>
      </c>
      <c r="J398" s="36">
        <v>847.59999999999991</v>
      </c>
      <c r="K398" s="31">
        <v>834</v>
      </c>
      <c r="L398" s="31">
        <v>821.1</v>
      </c>
      <c r="M398" s="31">
        <v>0.43689</v>
      </c>
      <c r="N398" s="1"/>
      <c r="O398" s="1"/>
    </row>
    <row r="399" spans="1:15" ht="12.75" customHeight="1">
      <c r="A399" s="33">
        <v>389</v>
      </c>
      <c r="B399" s="53" t="s">
        <v>208</v>
      </c>
      <c r="C399" s="31">
        <v>2839.05</v>
      </c>
      <c r="D399" s="36">
        <v>2851.6833333333329</v>
      </c>
      <c r="E399" s="36">
        <v>2823.3666666666659</v>
      </c>
      <c r="F399" s="36">
        <v>2807.6833333333329</v>
      </c>
      <c r="G399" s="36">
        <v>2779.3666666666659</v>
      </c>
      <c r="H399" s="36">
        <v>2867.3666666666659</v>
      </c>
      <c r="I399" s="36">
        <v>2895.6833333333325</v>
      </c>
      <c r="J399" s="36">
        <v>2911.3666666666659</v>
      </c>
      <c r="K399" s="31">
        <v>2880</v>
      </c>
      <c r="L399" s="31">
        <v>2836</v>
      </c>
      <c r="M399" s="31">
        <v>36.971040000000002</v>
      </c>
      <c r="N399" s="1"/>
      <c r="O399" s="1"/>
    </row>
    <row r="400" spans="1:15" ht="12.75" customHeight="1">
      <c r="A400" s="33">
        <v>390</v>
      </c>
      <c r="B400" s="53" t="s">
        <v>489</v>
      </c>
      <c r="C400" s="31">
        <v>103.85</v>
      </c>
      <c r="D400" s="36">
        <v>104.56666666666666</v>
      </c>
      <c r="E400" s="36">
        <v>102.63333333333333</v>
      </c>
      <c r="F400" s="36">
        <v>101.41666666666666</v>
      </c>
      <c r="G400" s="36">
        <v>99.48333333333332</v>
      </c>
      <c r="H400" s="36">
        <v>105.78333333333333</v>
      </c>
      <c r="I400" s="36">
        <v>107.71666666666667</v>
      </c>
      <c r="J400" s="36">
        <v>108.93333333333334</v>
      </c>
      <c r="K400" s="31">
        <v>106.5</v>
      </c>
      <c r="L400" s="31">
        <v>103.35</v>
      </c>
      <c r="M400" s="31">
        <v>14.059010000000001</v>
      </c>
      <c r="N400" s="1"/>
      <c r="O400" s="1"/>
    </row>
    <row r="401" spans="1:15" ht="12.75" customHeight="1">
      <c r="A401" s="33">
        <v>391</v>
      </c>
      <c r="B401" s="53" t="s">
        <v>490</v>
      </c>
      <c r="C401" s="31">
        <v>729.75</v>
      </c>
      <c r="D401" s="36">
        <v>737.58333333333337</v>
      </c>
      <c r="E401" s="36">
        <v>719.16666666666674</v>
      </c>
      <c r="F401" s="36">
        <v>708.58333333333337</v>
      </c>
      <c r="G401" s="36">
        <v>690.16666666666674</v>
      </c>
      <c r="H401" s="36">
        <v>748.16666666666674</v>
      </c>
      <c r="I401" s="36">
        <v>766.58333333333348</v>
      </c>
      <c r="J401" s="36">
        <v>777.16666666666674</v>
      </c>
      <c r="K401" s="31">
        <v>756</v>
      </c>
      <c r="L401" s="31">
        <v>727</v>
      </c>
      <c r="M401" s="31">
        <v>1.746</v>
      </c>
      <c r="N401" s="1"/>
      <c r="O401" s="1"/>
    </row>
    <row r="402" spans="1:15" ht="12.75" customHeight="1">
      <c r="A402" s="33">
        <v>392</v>
      </c>
      <c r="B402" s="53" t="s">
        <v>491</v>
      </c>
      <c r="C402" s="31">
        <v>1534.95</v>
      </c>
      <c r="D402" s="36">
        <v>1535.6499999999999</v>
      </c>
      <c r="E402" s="36">
        <v>1524.2999999999997</v>
      </c>
      <c r="F402" s="36">
        <v>1513.6499999999999</v>
      </c>
      <c r="G402" s="36">
        <v>1502.2999999999997</v>
      </c>
      <c r="H402" s="36">
        <v>1546.2999999999997</v>
      </c>
      <c r="I402" s="36">
        <v>1557.6499999999996</v>
      </c>
      <c r="J402" s="36">
        <v>1568.2999999999997</v>
      </c>
      <c r="K402" s="31">
        <v>1547</v>
      </c>
      <c r="L402" s="31">
        <v>1525</v>
      </c>
      <c r="M402" s="31">
        <v>0.49570999999999998</v>
      </c>
      <c r="N402" s="1"/>
      <c r="O402" s="1"/>
    </row>
    <row r="403" spans="1:15" ht="12.75" customHeight="1">
      <c r="A403" s="33">
        <v>393</v>
      </c>
      <c r="B403" s="53" t="s">
        <v>210</v>
      </c>
      <c r="C403" s="31">
        <v>718</v>
      </c>
      <c r="D403" s="36">
        <v>720.86666666666667</v>
      </c>
      <c r="E403" s="36">
        <v>713.98333333333335</v>
      </c>
      <c r="F403" s="36">
        <v>709.9666666666667</v>
      </c>
      <c r="G403" s="36">
        <v>703.08333333333337</v>
      </c>
      <c r="H403" s="36">
        <v>724.88333333333333</v>
      </c>
      <c r="I403" s="36">
        <v>731.76666666666677</v>
      </c>
      <c r="J403" s="36">
        <v>735.7833333333333</v>
      </c>
      <c r="K403" s="31">
        <v>727.75</v>
      </c>
      <c r="L403" s="31">
        <v>716.85</v>
      </c>
      <c r="M403" s="31">
        <v>6.84213</v>
      </c>
      <c r="N403" s="1"/>
      <c r="O403" s="1"/>
    </row>
    <row r="404" spans="1:15" ht="12.75" customHeight="1">
      <c r="A404" s="33">
        <v>394</v>
      </c>
      <c r="B404" s="53" t="s">
        <v>211</v>
      </c>
      <c r="C404" s="31">
        <v>1440.6</v>
      </c>
      <c r="D404" s="36">
        <v>1443.2166666666665</v>
      </c>
      <c r="E404" s="36">
        <v>1428.9833333333329</v>
      </c>
      <c r="F404" s="36">
        <v>1417.3666666666663</v>
      </c>
      <c r="G404" s="36">
        <v>1403.1333333333328</v>
      </c>
      <c r="H404" s="36">
        <v>1454.833333333333</v>
      </c>
      <c r="I404" s="36">
        <v>1469.0666666666666</v>
      </c>
      <c r="J404" s="36">
        <v>1480.6833333333332</v>
      </c>
      <c r="K404" s="31">
        <v>1457.45</v>
      </c>
      <c r="L404" s="31">
        <v>1431.6</v>
      </c>
      <c r="M404" s="31">
        <v>9.2088000000000001</v>
      </c>
      <c r="N404" s="1"/>
      <c r="O404" s="1"/>
    </row>
    <row r="405" spans="1:15" ht="12.75" customHeight="1">
      <c r="A405" s="33">
        <v>395</v>
      </c>
      <c r="B405" s="53" t="s">
        <v>492</v>
      </c>
      <c r="C405" s="31">
        <v>132.44999999999999</v>
      </c>
      <c r="D405" s="36">
        <v>133.28333333333333</v>
      </c>
      <c r="E405" s="36">
        <v>129.66666666666666</v>
      </c>
      <c r="F405" s="36">
        <v>126.88333333333333</v>
      </c>
      <c r="G405" s="36">
        <v>123.26666666666665</v>
      </c>
      <c r="H405" s="36">
        <v>136.06666666666666</v>
      </c>
      <c r="I405" s="36">
        <v>139.68333333333334</v>
      </c>
      <c r="J405" s="36">
        <v>142.46666666666667</v>
      </c>
      <c r="K405" s="31">
        <v>136.9</v>
      </c>
      <c r="L405" s="31">
        <v>130.5</v>
      </c>
      <c r="M405" s="31">
        <v>184.24655000000001</v>
      </c>
      <c r="N405" s="1"/>
      <c r="O405" s="1"/>
    </row>
    <row r="406" spans="1:15" ht="12.75" customHeight="1">
      <c r="A406" s="33">
        <v>396</v>
      </c>
      <c r="B406" s="53" t="s">
        <v>493</v>
      </c>
      <c r="C406" s="31">
        <v>4656.75</v>
      </c>
      <c r="D406" s="36">
        <v>4652.9666666666662</v>
      </c>
      <c r="E406" s="36">
        <v>4615.9333333333325</v>
      </c>
      <c r="F406" s="36">
        <v>4575.1166666666659</v>
      </c>
      <c r="G406" s="36">
        <v>4538.0833333333321</v>
      </c>
      <c r="H406" s="36">
        <v>4693.7833333333328</v>
      </c>
      <c r="I406" s="36">
        <v>4730.8166666666675</v>
      </c>
      <c r="J406" s="36">
        <v>4771.6333333333332</v>
      </c>
      <c r="K406" s="31">
        <v>4690</v>
      </c>
      <c r="L406" s="31">
        <v>4612.1499999999996</v>
      </c>
      <c r="M406" s="31">
        <v>0.81391999999999998</v>
      </c>
      <c r="N406" s="1"/>
      <c r="O406" s="1"/>
    </row>
    <row r="407" spans="1:15" ht="12.75" customHeight="1">
      <c r="A407" s="33">
        <v>397</v>
      </c>
      <c r="B407" s="53" t="s">
        <v>215</v>
      </c>
      <c r="C407" s="31">
        <v>2587.6</v>
      </c>
      <c r="D407" s="36">
        <v>2586.8666666666668</v>
      </c>
      <c r="E407" s="36">
        <v>2559.7333333333336</v>
      </c>
      <c r="F407" s="36">
        <v>2531.8666666666668</v>
      </c>
      <c r="G407" s="36">
        <v>2504.7333333333336</v>
      </c>
      <c r="H407" s="36">
        <v>2614.7333333333336</v>
      </c>
      <c r="I407" s="36">
        <v>2641.8666666666668</v>
      </c>
      <c r="J407" s="36">
        <v>2669.7333333333336</v>
      </c>
      <c r="K407" s="31">
        <v>2614</v>
      </c>
      <c r="L407" s="31">
        <v>2559</v>
      </c>
      <c r="M407" s="31">
        <v>2.94624</v>
      </c>
      <c r="N407" s="1"/>
      <c r="O407" s="1"/>
    </row>
    <row r="408" spans="1:15" ht="12.75" customHeight="1">
      <c r="A408" s="33">
        <v>398</v>
      </c>
      <c r="B408" s="53" t="s">
        <v>873</v>
      </c>
      <c r="C408" s="31">
        <v>2009.6</v>
      </c>
      <c r="D408" s="36">
        <v>2033.7166666666665</v>
      </c>
      <c r="E408" s="36">
        <v>1970.8833333333328</v>
      </c>
      <c r="F408" s="36">
        <v>1932.1666666666663</v>
      </c>
      <c r="G408" s="36">
        <v>1869.3333333333326</v>
      </c>
      <c r="H408" s="36">
        <v>2072.4333333333329</v>
      </c>
      <c r="I408" s="36">
        <v>2135.2666666666664</v>
      </c>
      <c r="J408" s="36">
        <v>2173.9833333333331</v>
      </c>
      <c r="K408" s="31">
        <v>2096.5500000000002</v>
      </c>
      <c r="L408" s="31">
        <v>1995</v>
      </c>
      <c r="M408" s="31">
        <v>0.37323000000000001</v>
      </c>
      <c r="N408" s="1"/>
      <c r="O408" s="1"/>
    </row>
    <row r="409" spans="1:15" ht="12.75" customHeight="1">
      <c r="A409" s="33">
        <v>399</v>
      </c>
      <c r="B409" s="53" t="s">
        <v>178</v>
      </c>
      <c r="C409" s="31">
        <v>127.85</v>
      </c>
      <c r="D409" s="36">
        <v>129.04999999999998</v>
      </c>
      <c r="E409" s="36">
        <v>125.79999999999995</v>
      </c>
      <c r="F409" s="36">
        <v>123.74999999999997</v>
      </c>
      <c r="G409" s="36">
        <v>120.49999999999994</v>
      </c>
      <c r="H409" s="36">
        <v>131.09999999999997</v>
      </c>
      <c r="I409" s="36">
        <v>134.35000000000002</v>
      </c>
      <c r="J409" s="36">
        <v>136.39999999999998</v>
      </c>
      <c r="K409" s="31">
        <v>132.30000000000001</v>
      </c>
      <c r="L409" s="31">
        <v>127</v>
      </c>
      <c r="M409" s="31">
        <v>87.747730000000004</v>
      </c>
      <c r="N409" s="1"/>
      <c r="O409" s="1"/>
    </row>
    <row r="410" spans="1:15" ht="12.75" customHeight="1">
      <c r="A410" s="33">
        <v>400</v>
      </c>
      <c r="B410" s="53" t="s">
        <v>494</v>
      </c>
      <c r="C410" s="31">
        <v>8538.75</v>
      </c>
      <c r="D410" s="36">
        <v>8619.9166666666661</v>
      </c>
      <c r="E410" s="36">
        <v>8388.8333333333321</v>
      </c>
      <c r="F410" s="36">
        <v>8238.9166666666661</v>
      </c>
      <c r="G410" s="36">
        <v>8007.8333333333321</v>
      </c>
      <c r="H410" s="36">
        <v>8769.8333333333321</v>
      </c>
      <c r="I410" s="36">
        <v>9000.9166666666642</v>
      </c>
      <c r="J410" s="36">
        <v>9150.8333333333321</v>
      </c>
      <c r="K410" s="31">
        <v>8851</v>
      </c>
      <c r="L410" s="31">
        <v>8470</v>
      </c>
      <c r="M410" s="31">
        <v>0.18872</v>
      </c>
      <c r="N410" s="1"/>
      <c r="O410" s="1"/>
    </row>
    <row r="411" spans="1:15" ht="12.75" customHeight="1">
      <c r="A411" s="33">
        <v>401</v>
      </c>
      <c r="B411" s="53" t="s">
        <v>495</v>
      </c>
      <c r="C411" s="31">
        <v>1395.55</v>
      </c>
      <c r="D411" s="36">
        <v>1398.8</v>
      </c>
      <c r="E411" s="36">
        <v>1381.6499999999999</v>
      </c>
      <c r="F411" s="36">
        <v>1367.75</v>
      </c>
      <c r="G411" s="36">
        <v>1350.6</v>
      </c>
      <c r="H411" s="36">
        <v>1412.6999999999998</v>
      </c>
      <c r="I411" s="36">
        <v>1429.85</v>
      </c>
      <c r="J411" s="36">
        <v>1443.7499999999998</v>
      </c>
      <c r="K411" s="31">
        <v>1415.95</v>
      </c>
      <c r="L411" s="31">
        <v>1384.9</v>
      </c>
      <c r="M411" s="31">
        <v>0.36565999999999999</v>
      </c>
      <c r="N411" s="1"/>
      <c r="O411" s="1"/>
    </row>
    <row r="412" spans="1:15" ht="12.75" customHeight="1">
      <c r="A412" s="33">
        <v>402</v>
      </c>
      <c r="B412" t="s">
        <v>874</v>
      </c>
      <c r="C412" s="31">
        <v>428.85</v>
      </c>
      <c r="D412" s="36">
        <v>432.05</v>
      </c>
      <c r="E412" s="36">
        <v>420.15000000000003</v>
      </c>
      <c r="F412" s="36">
        <v>411.45000000000005</v>
      </c>
      <c r="G412" s="36">
        <v>399.55000000000007</v>
      </c>
      <c r="H412" s="36">
        <v>440.75</v>
      </c>
      <c r="I412" s="36">
        <v>452.65</v>
      </c>
      <c r="J412" s="36">
        <v>461.34999999999997</v>
      </c>
      <c r="K412" s="31">
        <v>443.95</v>
      </c>
      <c r="L412" s="31">
        <v>423.35</v>
      </c>
      <c r="M412" s="31">
        <v>3.12019</v>
      </c>
      <c r="N412" s="1"/>
      <c r="O412" s="1"/>
    </row>
    <row r="413" spans="1:15" ht="12.75" customHeight="1">
      <c r="A413" s="33">
        <v>403</v>
      </c>
      <c r="B413" s="53" t="s">
        <v>496</v>
      </c>
      <c r="C413" s="31">
        <v>3850.15</v>
      </c>
      <c r="D413" s="36">
        <v>3857.65</v>
      </c>
      <c r="E413" s="36">
        <v>3777.5</v>
      </c>
      <c r="F413" s="36">
        <v>3704.85</v>
      </c>
      <c r="G413" s="36">
        <v>3624.7</v>
      </c>
      <c r="H413" s="36">
        <v>3930.3</v>
      </c>
      <c r="I413" s="36">
        <v>4010.4500000000007</v>
      </c>
      <c r="J413" s="36">
        <v>4083.1000000000004</v>
      </c>
      <c r="K413" s="31">
        <v>3937.8</v>
      </c>
      <c r="L413" s="31">
        <v>3785</v>
      </c>
      <c r="M413" s="31">
        <v>1.5335300000000001</v>
      </c>
      <c r="N413" s="1"/>
      <c r="O413" s="1"/>
    </row>
    <row r="414" spans="1:15" ht="12.75" customHeight="1">
      <c r="A414" s="33">
        <v>404</v>
      </c>
      <c r="B414" s="53" t="s">
        <v>497</v>
      </c>
      <c r="C414" s="31">
        <v>358.4</v>
      </c>
      <c r="D414" s="36">
        <v>361.15000000000003</v>
      </c>
      <c r="E414" s="36">
        <v>354.25000000000006</v>
      </c>
      <c r="F414" s="36">
        <v>350.1</v>
      </c>
      <c r="G414" s="36">
        <v>343.20000000000005</v>
      </c>
      <c r="H414" s="36">
        <v>365.30000000000007</v>
      </c>
      <c r="I414" s="36">
        <v>372.20000000000005</v>
      </c>
      <c r="J414" s="36">
        <v>376.35000000000008</v>
      </c>
      <c r="K414" s="31">
        <v>368.05</v>
      </c>
      <c r="L414" s="31">
        <v>357</v>
      </c>
      <c r="M414" s="31">
        <v>0.48388999999999999</v>
      </c>
      <c r="N414" s="1"/>
      <c r="O414" s="1"/>
    </row>
    <row r="415" spans="1:15" ht="12.75" customHeight="1">
      <c r="A415" s="33">
        <v>405</v>
      </c>
      <c r="B415" s="53" t="s">
        <v>875</v>
      </c>
      <c r="C415" s="31">
        <v>904.05</v>
      </c>
      <c r="D415" s="36">
        <v>904.38333333333333</v>
      </c>
      <c r="E415" s="36">
        <v>894.76666666666665</v>
      </c>
      <c r="F415" s="36">
        <v>885.48333333333335</v>
      </c>
      <c r="G415" s="36">
        <v>875.86666666666667</v>
      </c>
      <c r="H415" s="36">
        <v>913.66666666666663</v>
      </c>
      <c r="I415" s="36">
        <v>923.28333333333319</v>
      </c>
      <c r="J415" s="36">
        <v>932.56666666666661</v>
      </c>
      <c r="K415" s="31">
        <v>914</v>
      </c>
      <c r="L415" s="31">
        <v>895.1</v>
      </c>
      <c r="M415" s="31">
        <v>0.43770999999999999</v>
      </c>
      <c r="N415" s="1"/>
      <c r="O415" s="1"/>
    </row>
    <row r="416" spans="1:15" ht="12.75" customHeight="1">
      <c r="A416" s="33">
        <v>406</v>
      </c>
      <c r="B416" s="53" t="s">
        <v>498</v>
      </c>
      <c r="C416" s="31">
        <v>719.65</v>
      </c>
      <c r="D416" s="36">
        <v>723.66666666666663</v>
      </c>
      <c r="E416" s="36">
        <v>710.13333333333321</v>
      </c>
      <c r="F416" s="36">
        <v>700.61666666666656</v>
      </c>
      <c r="G416" s="36">
        <v>687.08333333333314</v>
      </c>
      <c r="H416" s="36">
        <v>733.18333333333328</v>
      </c>
      <c r="I416" s="36">
        <v>746.71666666666681</v>
      </c>
      <c r="J416" s="36">
        <v>756.23333333333335</v>
      </c>
      <c r="K416" s="31">
        <v>737.2</v>
      </c>
      <c r="L416" s="31">
        <v>714.15</v>
      </c>
      <c r="M416" s="31">
        <v>0.32188</v>
      </c>
      <c r="N416" s="1"/>
      <c r="O416" s="1"/>
    </row>
    <row r="417" spans="1:15" ht="12.75" customHeight="1">
      <c r="A417" s="33">
        <v>407</v>
      </c>
      <c r="B417" s="53" t="s">
        <v>213</v>
      </c>
      <c r="C417" s="31">
        <v>25537</v>
      </c>
      <c r="D417" s="36">
        <v>25734.55</v>
      </c>
      <c r="E417" s="36">
        <v>24907.449999999997</v>
      </c>
      <c r="F417" s="36">
        <v>24277.899999999998</v>
      </c>
      <c r="G417" s="36">
        <v>23450.799999999996</v>
      </c>
      <c r="H417" s="36">
        <v>26364.1</v>
      </c>
      <c r="I417" s="36">
        <v>27191.199999999997</v>
      </c>
      <c r="J417" s="36">
        <v>27820.75</v>
      </c>
      <c r="K417" s="31">
        <v>26561.65</v>
      </c>
      <c r="L417" s="31">
        <v>25105</v>
      </c>
      <c r="M417" s="31">
        <v>0.51842999999999995</v>
      </c>
      <c r="N417" s="1"/>
      <c r="O417" s="1"/>
    </row>
    <row r="418" spans="1:15" ht="12.75" customHeight="1">
      <c r="A418" s="33">
        <v>408</v>
      </c>
      <c r="B418" s="53" t="s">
        <v>499</v>
      </c>
      <c r="C418" s="31">
        <v>43.1</v>
      </c>
      <c r="D418" s="36">
        <v>43.4</v>
      </c>
      <c r="E418" s="36">
        <v>42.65</v>
      </c>
      <c r="F418" s="36">
        <v>42.2</v>
      </c>
      <c r="G418" s="36">
        <v>41.45</v>
      </c>
      <c r="H418" s="36">
        <v>43.849999999999994</v>
      </c>
      <c r="I418" s="36">
        <v>44.599999999999994</v>
      </c>
      <c r="J418" s="36">
        <v>45.04999999999999</v>
      </c>
      <c r="K418" s="31">
        <v>44.15</v>
      </c>
      <c r="L418" s="31">
        <v>42.95</v>
      </c>
      <c r="M418" s="31">
        <v>44.867220000000003</v>
      </c>
      <c r="N418" s="1"/>
      <c r="O418" s="1"/>
    </row>
    <row r="419" spans="1:15" ht="12.75" customHeight="1">
      <c r="A419" s="33">
        <v>409</v>
      </c>
      <c r="B419" s="53" t="s">
        <v>216</v>
      </c>
      <c r="C419" s="31">
        <v>2547.5500000000002</v>
      </c>
      <c r="D419" s="36">
        <v>2551.7833333333333</v>
      </c>
      <c r="E419" s="36">
        <v>2494.6166666666668</v>
      </c>
      <c r="F419" s="36">
        <v>2441.6833333333334</v>
      </c>
      <c r="G419" s="36">
        <v>2384.5166666666669</v>
      </c>
      <c r="H419" s="36">
        <v>2604.7166666666667</v>
      </c>
      <c r="I419" s="36">
        <v>2661.8833333333337</v>
      </c>
      <c r="J419" s="36">
        <v>2714.8166666666666</v>
      </c>
      <c r="K419" s="31">
        <v>2608.9499999999998</v>
      </c>
      <c r="L419" s="31">
        <v>2498.85</v>
      </c>
      <c r="M419" s="31">
        <v>8.6535700000000002</v>
      </c>
      <c r="N419" s="1"/>
      <c r="O419" s="1"/>
    </row>
    <row r="420" spans="1:15" ht="12.75" customHeight="1">
      <c r="A420" s="33">
        <v>410</v>
      </c>
      <c r="B420" s="53" t="s">
        <v>500</v>
      </c>
      <c r="C420" s="31">
        <v>589.65</v>
      </c>
      <c r="D420" s="36">
        <v>595.9666666666667</v>
      </c>
      <c r="E420" s="36">
        <v>575.93333333333339</v>
      </c>
      <c r="F420" s="36">
        <v>562.2166666666667</v>
      </c>
      <c r="G420" s="36">
        <v>542.18333333333339</v>
      </c>
      <c r="H420" s="36">
        <v>609.68333333333339</v>
      </c>
      <c r="I420" s="36">
        <v>629.7166666666667</v>
      </c>
      <c r="J420" s="36">
        <v>643.43333333333339</v>
      </c>
      <c r="K420" s="31">
        <v>616</v>
      </c>
      <c r="L420" s="31">
        <v>582.25</v>
      </c>
      <c r="M420" s="31">
        <v>7.55464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6107.65</v>
      </c>
      <c r="D421" s="36">
        <v>6087.5333333333328</v>
      </c>
      <c r="E421" s="36">
        <v>5979.0666666666657</v>
      </c>
      <c r="F421" s="36">
        <v>5850.4833333333327</v>
      </c>
      <c r="G421" s="36">
        <v>5742.0166666666655</v>
      </c>
      <c r="H421" s="36">
        <v>6216.1166666666659</v>
      </c>
      <c r="I421" s="36">
        <v>6324.583333333333</v>
      </c>
      <c r="J421" s="36">
        <v>6453.1666666666661</v>
      </c>
      <c r="K421" s="31">
        <v>6196</v>
      </c>
      <c r="L421" s="31">
        <v>5958.95</v>
      </c>
      <c r="M421" s="31">
        <v>7.7034000000000002</v>
      </c>
      <c r="N421" s="1"/>
      <c r="O421" s="1"/>
    </row>
    <row r="422" spans="1:15" ht="12.75" customHeight="1">
      <c r="A422" s="33">
        <v>412</v>
      </c>
      <c r="B422" s="53" t="s">
        <v>501</v>
      </c>
      <c r="C422" s="31">
        <v>1941.3</v>
      </c>
      <c r="D422" s="36">
        <v>1906.4333333333334</v>
      </c>
      <c r="E422" s="36">
        <v>1856.8666666666668</v>
      </c>
      <c r="F422" s="36">
        <v>1772.4333333333334</v>
      </c>
      <c r="G422" s="36">
        <v>1722.8666666666668</v>
      </c>
      <c r="H422" s="36">
        <v>1990.8666666666668</v>
      </c>
      <c r="I422" s="36">
        <v>2040.4333333333334</v>
      </c>
      <c r="J422" s="36">
        <v>2124.8666666666668</v>
      </c>
      <c r="K422" s="31">
        <v>1956</v>
      </c>
      <c r="L422" s="31">
        <v>1822</v>
      </c>
      <c r="M422" s="31">
        <v>3.7860299999999998</v>
      </c>
      <c r="N422" s="1"/>
      <c r="O422" s="1"/>
    </row>
    <row r="423" spans="1:15" ht="12.75" customHeight="1">
      <c r="A423" s="33">
        <v>413</v>
      </c>
      <c r="B423" s="53" t="s">
        <v>502</v>
      </c>
      <c r="C423" s="31">
        <v>9026.4</v>
      </c>
      <c r="D423" s="36">
        <v>8975.0833333333339</v>
      </c>
      <c r="E423" s="36">
        <v>8851.3166666666675</v>
      </c>
      <c r="F423" s="36">
        <v>8676.2333333333336</v>
      </c>
      <c r="G423" s="36">
        <v>8552.4666666666672</v>
      </c>
      <c r="H423" s="36">
        <v>9150.1666666666679</v>
      </c>
      <c r="I423" s="36">
        <v>9273.9333333333343</v>
      </c>
      <c r="J423" s="36">
        <v>9449.0166666666682</v>
      </c>
      <c r="K423" s="31">
        <v>9098.85</v>
      </c>
      <c r="L423" s="31">
        <v>8800</v>
      </c>
      <c r="M423" s="31">
        <v>0.96286000000000005</v>
      </c>
      <c r="N423" s="1"/>
      <c r="O423" s="1"/>
    </row>
    <row r="424" spans="1:15" ht="12.75" customHeight="1">
      <c r="A424" s="33">
        <v>414</v>
      </c>
      <c r="B424" s="53" t="s">
        <v>293</v>
      </c>
      <c r="C424" s="31">
        <v>606.65</v>
      </c>
      <c r="D424" s="36">
        <v>610.4</v>
      </c>
      <c r="E424" s="36">
        <v>601.79999999999995</v>
      </c>
      <c r="F424" s="36">
        <v>596.94999999999993</v>
      </c>
      <c r="G424" s="36">
        <v>588.34999999999991</v>
      </c>
      <c r="H424" s="36">
        <v>615.25</v>
      </c>
      <c r="I424" s="36">
        <v>623.85000000000014</v>
      </c>
      <c r="J424" s="36">
        <v>628.70000000000005</v>
      </c>
      <c r="K424" s="31">
        <v>619</v>
      </c>
      <c r="L424" s="31">
        <v>605.54999999999995</v>
      </c>
      <c r="M424" s="31">
        <v>7.96509</v>
      </c>
      <c r="N424" s="1"/>
      <c r="O424" s="1"/>
    </row>
    <row r="425" spans="1:15" ht="12.75" customHeight="1">
      <c r="A425" s="33">
        <v>415</v>
      </c>
      <c r="B425" s="53" t="s">
        <v>503</v>
      </c>
      <c r="C425" s="31">
        <v>660.2</v>
      </c>
      <c r="D425" s="36">
        <v>662.81666666666672</v>
      </c>
      <c r="E425" s="36">
        <v>653.38333333333344</v>
      </c>
      <c r="F425" s="36">
        <v>646.56666666666672</v>
      </c>
      <c r="G425" s="36">
        <v>637.13333333333344</v>
      </c>
      <c r="H425" s="36">
        <v>669.63333333333344</v>
      </c>
      <c r="I425" s="36">
        <v>679.06666666666661</v>
      </c>
      <c r="J425" s="36">
        <v>685.88333333333344</v>
      </c>
      <c r="K425" s="31">
        <v>672.25</v>
      </c>
      <c r="L425" s="31">
        <v>656</v>
      </c>
      <c r="M425" s="31">
        <v>2.5845099999999999</v>
      </c>
      <c r="N425" s="1"/>
      <c r="O425" s="1"/>
    </row>
    <row r="426" spans="1:15" ht="12.75" customHeight="1">
      <c r="A426" s="33">
        <v>416</v>
      </c>
      <c r="B426" s="53" t="s">
        <v>504</v>
      </c>
      <c r="C426" s="31">
        <v>550.95000000000005</v>
      </c>
      <c r="D426" s="36">
        <v>553.46666666666658</v>
      </c>
      <c r="E426" s="36">
        <v>543.03333333333319</v>
      </c>
      <c r="F426" s="36">
        <v>535.11666666666656</v>
      </c>
      <c r="G426" s="36">
        <v>524.68333333333317</v>
      </c>
      <c r="H426" s="36">
        <v>561.38333333333321</v>
      </c>
      <c r="I426" s="36">
        <v>571.81666666666661</v>
      </c>
      <c r="J426" s="36">
        <v>579.73333333333323</v>
      </c>
      <c r="K426" s="31">
        <v>563.9</v>
      </c>
      <c r="L426" s="31">
        <v>545.54999999999995</v>
      </c>
      <c r="M426" s="31">
        <v>2.5154100000000001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807.8</v>
      </c>
      <c r="D427" s="36">
        <v>815.6</v>
      </c>
      <c r="E427" s="36">
        <v>795.2</v>
      </c>
      <c r="F427" s="36">
        <v>782.6</v>
      </c>
      <c r="G427" s="36">
        <v>762.2</v>
      </c>
      <c r="H427" s="36">
        <v>828.2</v>
      </c>
      <c r="I427" s="36">
        <v>848.59999999999991</v>
      </c>
      <c r="J427" s="36">
        <v>861.2</v>
      </c>
      <c r="K427" s="31">
        <v>836</v>
      </c>
      <c r="L427" s="31">
        <v>803</v>
      </c>
      <c r="M427" s="31">
        <v>352.83557000000002</v>
      </c>
      <c r="N427" s="1"/>
      <c r="O427" s="1"/>
    </row>
    <row r="428" spans="1:15" ht="12.75" customHeight="1">
      <c r="A428" s="33">
        <v>418</v>
      </c>
      <c r="B428" s="53" t="s">
        <v>209</v>
      </c>
      <c r="C428" s="31">
        <v>162.9</v>
      </c>
      <c r="D428" s="36">
        <v>163.35</v>
      </c>
      <c r="E428" s="36">
        <v>157.85</v>
      </c>
      <c r="F428" s="36">
        <v>152.80000000000001</v>
      </c>
      <c r="G428" s="36">
        <v>147.30000000000001</v>
      </c>
      <c r="H428" s="36">
        <v>168.39999999999998</v>
      </c>
      <c r="I428" s="36">
        <v>173.89999999999998</v>
      </c>
      <c r="J428" s="36">
        <v>178.94999999999996</v>
      </c>
      <c r="K428" s="31">
        <v>168.85</v>
      </c>
      <c r="L428" s="31">
        <v>158.30000000000001</v>
      </c>
      <c r="M428" s="31">
        <v>443.87249000000003</v>
      </c>
      <c r="N428" s="1"/>
      <c r="O428" s="1"/>
    </row>
    <row r="429" spans="1:15" ht="12.75" customHeight="1">
      <c r="A429" s="33">
        <v>419</v>
      </c>
      <c r="B429" s="53" t="s">
        <v>505</v>
      </c>
      <c r="C429" s="31">
        <v>714.85</v>
      </c>
      <c r="D429" s="36">
        <v>706.56666666666661</v>
      </c>
      <c r="E429" s="36">
        <v>698.28333333333319</v>
      </c>
      <c r="F429" s="36">
        <v>681.71666666666658</v>
      </c>
      <c r="G429" s="36">
        <v>673.43333333333317</v>
      </c>
      <c r="H429" s="36">
        <v>723.13333333333321</v>
      </c>
      <c r="I429" s="36">
        <v>731.41666666666652</v>
      </c>
      <c r="J429" s="36">
        <v>747.98333333333323</v>
      </c>
      <c r="K429" s="31">
        <v>714.85</v>
      </c>
      <c r="L429" s="31">
        <v>690</v>
      </c>
      <c r="M429" s="31">
        <v>49.628689999999999</v>
      </c>
      <c r="N429" s="1"/>
      <c r="O429" s="1"/>
    </row>
    <row r="430" spans="1:15" ht="12.75" customHeight="1">
      <c r="A430" s="33">
        <v>420</v>
      </c>
      <c r="B430" s="53" t="s">
        <v>506</v>
      </c>
      <c r="C430" s="31">
        <v>133.85</v>
      </c>
      <c r="D430" s="36">
        <v>135.81666666666666</v>
      </c>
      <c r="E430" s="36">
        <v>131.03333333333333</v>
      </c>
      <c r="F430" s="36">
        <v>128.21666666666667</v>
      </c>
      <c r="G430" s="36">
        <v>123.43333333333334</v>
      </c>
      <c r="H430" s="36">
        <v>138.63333333333333</v>
      </c>
      <c r="I430" s="36">
        <v>143.41666666666663</v>
      </c>
      <c r="J430" s="36">
        <v>146.23333333333332</v>
      </c>
      <c r="K430" s="31">
        <v>140.6</v>
      </c>
      <c r="L430" s="31">
        <v>133</v>
      </c>
      <c r="M430" s="31">
        <v>26.451039999999999</v>
      </c>
      <c r="N430" s="1"/>
      <c r="O430" s="1"/>
    </row>
    <row r="431" spans="1:15" ht="12.75" customHeight="1">
      <c r="A431" s="33">
        <v>421</v>
      </c>
      <c r="B431" s="53" t="s">
        <v>507</v>
      </c>
      <c r="C431" s="31">
        <v>398.55</v>
      </c>
      <c r="D431" s="36">
        <v>398.83333333333331</v>
      </c>
      <c r="E431" s="36">
        <v>393.71666666666664</v>
      </c>
      <c r="F431" s="36">
        <v>388.88333333333333</v>
      </c>
      <c r="G431" s="36">
        <v>383.76666666666665</v>
      </c>
      <c r="H431" s="36">
        <v>403.66666666666663</v>
      </c>
      <c r="I431" s="36">
        <v>408.7833333333333</v>
      </c>
      <c r="J431" s="36">
        <v>413.61666666666662</v>
      </c>
      <c r="K431" s="31">
        <v>403.95</v>
      </c>
      <c r="L431" s="31">
        <v>394</v>
      </c>
      <c r="M431" s="31">
        <v>1.2749900000000001</v>
      </c>
      <c r="N431" s="1"/>
      <c r="O431" s="1"/>
    </row>
    <row r="432" spans="1:15" ht="12.75" customHeight="1">
      <c r="A432" s="33">
        <v>422</v>
      </c>
      <c r="B432" s="53" t="s">
        <v>508</v>
      </c>
      <c r="C432" s="31">
        <v>214.25</v>
      </c>
      <c r="D432" s="36">
        <v>218.5</v>
      </c>
      <c r="E432" s="36">
        <v>210</v>
      </c>
      <c r="F432" s="36">
        <v>205.75</v>
      </c>
      <c r="G432" s="36">
        <v>197.25</v>
      </c>
      <c r="H432" s="36">
        <v>222.75</v>
      </c>
      <c r="I432" s="36">
        <v>231.25</v>
      </c>
      <c r="J432" s="36">
        <v>235.5</v>
      </c>
      <c r="K432" s="31">
        <v>227</v>
      </c>
      <c r="L432" s="31">
        <v>214.25</v>
      </c>
      <c r="M432" s="31">
        <v>22.660699999999999</v>
      </c>
      <c r="N432" s="1"/>
      <c r="O432" s="1"/>
    </row>
    <row r="433" spans="1:15" ht="12.75" customHeight="1">
      <c r="A433" s="33">
        <v>423</v>
      </c>
      <c r="B433" s="53" t="s">
        <v>217</v>
      </c>
      <c r="C433" s="31">
        <v>1529.15</v>
      </c>
      <c r="D433" s="36">
        <v>1523.9666666666665</v>
      </c>
      <c r="E433" s="36">
        <v>1513.9333333333329</v>
      </c>
      <c r="F433" s="36">
        <v>1498.7166666666665</v>
      </c>
      <c r="G433" s="36">
        <v>1488.6833333333329</v>
      </c>
      <c r="H433" s="36">
        <v>1539.1833333333329</v>
      </c>
      <c r="I433" s="36">
        <v>1549.2166666666662</v>
      </c>
      <c r="J433" s="36">
        <v>1564.4333333333329</v>
      </c>
      <c r="K433" s="31">
        <v>1534</v>
      </c>
      <c r="L433" s="31">
        <v>1508.75</v>
      </c>
      <c r="M433" s="31">
        <v>12.40626</v>
      </c>
      <c r="N433" s="1"/>
      <c r="O433" s="1"/>
    </row>
    <row r="434" spans="1:15" ht="12.75" customHeight="1">
      <c r="A434" s="33">
        <v>424</v>
      </c>
      <c r="B434" s="53" t="s">
        <v>218</v>
      </c>
      <c r="C434" s="31">
        <v>653.15</v>
      </c>
      <c r="D434" s="36">
        <v>653.59999999999991</v>
      </c>
      <c r="E434" s="36">
        <v>645.39999999999986</v>
      </c>
      <c r="F434" s="36">
        <v>637.65</v>
      </c>
      <c r="G434" s="36">
        <v>629.44999999999993</v>
      </c>
      <c r="H434" s="36">
        <v>661.3499999999998</v>
      </c>
      <c r="I434" s="36">
        <v>669.54999999999984</v>
      </c>
      <c r="J434" s="36">
        <v>677.29999999999973</v>
      </c>
      <c r="K434" s="31">
        <v>661.8</v>
      </c>
      <c r="L434" s="31">
        <v>645.85</v>
      </c>
      <c r="M434" s="31">
        <v>2.9376500000000001</v>
      </c>
      <c r="N434" s="1"/>
      <c r="O434" s="1"/>
    </row>
    <row r="435" spans="1:15" ht="12.75" customHeight="1">
      <c r="A435" s="33">
        <v>425</v>
      </c>
      <c r="B435" s="53" t="s">
        <v>509</v>
      </c>
      <c r="C435" s="31">
        <v>4740</v>
      </c>
      <c r="D435" s="36">
        <v>4757.6500000000005</v>
      </c>
      <c r="E435" s="36">
        <v>4664.9500000000007</v>
      </c>
      <c r="F435" s="36">
        <v>4589.9000000000005</v>
      </c>
      <c r="G435" s="36">
        <v>4497.2000000000007</v>
      </c>
      <c r="H435" s="36">
        <v>4832.7000000000007</v>
      </c>
      <c r="I435" s="36">
        <v>4925.3999999999996</v>
      </c>
      <c r="J435" s="36">
        <v>5000.4500000000007</v>
      </c>
      <c r="K435" s="31">
        <v>4850.3500000000004</v>
      </c>
      <c r="L435" s="31">
        <v>4682.6000000000004</v>
      </c>
      <c r="M435" s="31">
        <v>0.96174000000000004</v>
      </c>
      <c r="N435" s="1"/>
      <c r="O435" s="1"/>
    </row>
    <row r="436" spans="1:15" ht="12.75" customHeight="1">
      <c r="A436" s="33">
        <v>426</v>
      </c>
      <c r="B436" s="53" t="s">
        <v>510</v>
      </c>
      <c r="C436" s="31">
        <v>1150.25</v>
      </c>
      <c r="D436" s="36">
        <v>1147.4166666666667</v>
      </c>
      <c r="E436" s="36">
        <v>1140.8333333333335</v>
      </c>
      <c r="F436" s="36">
        <v>1131.4166666666667</v>
      </c>
      <c r="G436" s="36">
        <v>1124.8333333333335</v>
      </c>
      <c r="H436" s="36">
        <v>1156.8333333333335</v>
      </c>
      <c r="I436" s="36">
        <v>1163.416666666667</v>
      </c>
      <c r="J436" s="36">
        <v>1172.8333333333335</v>
      </c>
      <c r="K436" s="31">
        <v>1154</v>
      </c>
      <c r="L436" s="31">
        <v>1138</v>
      </c>
      <c r="M436" s="31">
        <v>0.61873999999999996</v>
      </c>
      <c r="N436" s="1"/>
      <c r="O436" s="1"/>
    </row>
    <row r="437" spans="1:15" ht="12.75" customHeight="1">
      <c r="A437" s="33">
        <v>427</v>
      </c>
      <c r="B437" s="53" t="s">
        <v>511</v>
      </c>
      <c r="C437" s="31">
        <v>426.95</v>
      </c>
      <c r="D437" s="36">
        <v>426.93333333333334</v>
      </c>
      <c r="E437" s="36">
        <v>420.01666666666665</v>
      </c>
      <c r="F437" s="36">
        <v>413.08333333333331</v>
      </c>
      <c r="G437" s="36">
        <v>406.16666666666663</v>
      </c>
      <c r="H437" s="36">
        <v>433.86666666666667</v>
      </c>
      <c r="I437" s="36">
        <v>440.7833333333333</v>
      </c>
      <c r="J437" s="36">
        <v>447.7166666666667</v>
      </c>
      <c r="K437" s="31">
        <v>433.85</v>
      </c>
      <c r="L437" s="31">
        <v>420</v>
      </c>
      <c r="M437" s="31">
        <v>1.9998499999999999</v>
      </c>
      <c r="N437" s="1"/>
      <c r="O437" s="1"/>
    </row>
    <row r="438" spans="1:15" ht="12.75" customHeight="1">
      <c r="A438" s="33">
        <v>428</v>
      </c>
      <c r="B438" s="53" t="s">
        <v>512</v>
      </c>
      <c r="C438" s="31">
        <v>429.15</v>
      </c>
      <c r="D438" s="36">
        <v>430.09999999999997</v>
      </c>
      <c r="E438" s="36">
        <v>421.19999999999993</v>
      </c>
      <c r="F438" s="36">
        <v>413.24999999999994</v>
      </c>
      <c r="G438" s="36">
        <v>404.34999999999991</v>
      </c>
      <c r="H438" s="36">
        <v>438.04999999999995</v>
      </c>
      <c r="I438" s="36">
        <v>446.94999999999993</v>
      </c>
      <c r="J438" s="36">
        <v>454.9</v>
      </c>
      <c r="K438" s="31">
        <v>439</v>
      </c>
      <c r="L438" s="31">
        <v>422.15</v>
      </c>
      <c r="M438" s="31">
        <v>3.85717</v>
      </c>
      <c r="N438" s="1"/>
      <c r="O438" s="1"/>
    </row>
    <row r="439" spans="1:15" ht="12.75" customHeight="1">
      <c r="A439" s="33">
        <v>429</v>
      </c>
      <c r="B439" s="53" t="s">
        <v>513</v>
      </c>
      <c r="C439" s="31">
        <v>5273.15</v>
      </c>
      <c r="D439" s="36">
        <v>5167.2166666666662</v>
      </c>
      <c r="E439" s="36">
        <v>5034.4833333333327</v>
      </c>
      <c r="F439" s="36">
        <v>4795.8166666666666</v>
      </c>
      <c r="G439" s="36">
        <v>4663.083333333333</v>
      </c>
      <c r="H439" s="36">
        <v>5405.8833333333323</v>
      </c>
      <c r="I439" s="36">
        <v>5538.6166666666659</v>
      </c>
      <c r="J439" s="36">
        <v>5777.2833333333319</v>
      </c>
      <c r="K439" s="31">
        <v>5299.95</v>
      </c>
      <c r="L439" s="31">
        <v>4928.55</v>
      </c>
      <c r="M439" s="31">
        <v>7.9689300000000003</v>
      </c>
      <c r="N439" s="1"/>
      <c r="O439" s="1"/>
    </row>
    <row r="440" spans="1:15" ht="12.75" customHeight="1">
      <c r="A440" s="33">
        <v>430</v>
      </c>
      <c r="B440" s="53" t="s">
        <v>514</v>
      </c>
      <c r="C440" s="31">
        <v>668.4</v>
      </c>
      <c r="D440" s="36">
        <v>666.65</v>
      </c>
      <c r="E440" s="36">
        <v>656.5</v>
      </c>
      <c r="F440" s="36">
        <v>644.6</v>
      </c>
      <c r="G440" s="36">
        <v>634.45000000000005</v>
      </c>
      <c r="H440" s="36">
        <v>678.55</v>
      </c>
      <c r="I440" s="36">
        <v>688.69999999999982</v>
      </c>
      <c r="J440" s="36">
        <v>700.59999999999991</v>
      </c>
      <c r="K440" s="31">
        <v>676.8</v>
      </c>
      <c r="L440" s="31">
        <v>654.75</v>
      </c>
      <c r="M440" s="31">
        <v>0.61021999999999998</v>
      </c>
      <c r="N440" s="1"/>
      <c r="O440" s="1"/>
    </row>
    <row r="441" spans="1:15" ht="12.75" customHeight="1">
      <c r="A441" s="33">
        <v>431</v>
      </c>
      <c r="B441" s="53" t="s">
        <v>515</v>
      </c>
      <c r="C441" s="31">
        <v>40.799999999999997</v>
      </c>
      <c r="D441" s="36">
        <v>41.066666666666663</v>
      </c>
      <c r="E441" s="36">
        <v>40.133333333333326</v>
      </c>
      <c r="F441" s="36">
        <v>39.466666666666661</v>
      </c>
      <c r="G441" s="36">
        <v>38.533333333333324</v>
      </c>
      <c r="H441" s="36">
        <v>41.733333333333327</v>
      </c>
      <c r="I441" s="36">
        <v>42.666666666666664</v>
      </c>
      <c r="J441" s="36">
        <v>43.333333333333329</v>
      </c>
      <c r="K441" s="31">
        <v>42</v>
      </c>
      <c r="L441" s="31">
        <v>40.4</v>
      </c>
      <c r="M441" s="31">
        <v>172.32142999999999</v>
      </c>
      <c r="N441" s="1"/>
      <c r="O441" s="1"/>
    </row>
    <row r="442" spans="1:15" ht="12.75" customHeight="1">
      <c r="A442" s="33">
        <v>432</v>
      </c>
      <c r="B442" s="53" t="s">
        <v>516</v>
      </c>
      <c r="C442" s="31">
        <v>571.20000000000005</v>
      </c>
      <c r="D442" s="36">
        <v>575.98333333333323</v>
      </c>
      <c r="E442" s="36">
        <v>563.06666666666649</v>
      </c>
      <c r="F442" s="36">
        <v>554.93333333333328</v>
      </c>
      <c r="G442" s="36">
        <v>542.01666666666654</v>
      </c>
      <c r="H442" s="36">
        <v>584.11666666666645</v>
      </c>
      <c r="I442" s="36">
        <v>597.03333333333319</v>
      </c>
      <c r="J442" s="36">
        <v>605.1666666666664</v>
      </c>
      <c r="K442" s="31">
        <v>588.9</v>
      </c>
      <c r="L442" s="31">
        <v>567.85</v>
      </c>
      <c r="M442" s="31">
        <v>23.380590000000002</v>
      </c>
      <c r="N442" s="1"/>
      <c r="O442" s="1"/>
    </row>
    <row r="443" spans="1:15" ht="12.75" customHeight="1">
      <c r="A443" s="33">
        <v>433</v>
      </c>
      <c r="B443" s="53" t="s">
        <v>876</v>
      </c>
      <c r="C443" s="31">
        <v>953</v>
      </c>
      <c r="D443" s="36">
        <v>959.4666666666667</v>
      </c>
      <c r="E443" s="36">
        <v>944.53333333333342</v>
      </c>
      <c r="F443" s="36">
        <v>936.06666666666672</v>
      </c>
      <c r="G443" s="36">
        <v>921.13333333333344</v>
      </c>
      <c r="H443" s="36">
        <v>967.93333333333339</v>
      </c>
      <c r="I443" s="36">
        <v>982.86666666666679</v>
      </c>
      <c r="J443" s="36">
        <v>991.33333333333337</v>
      </c>
      <c r="K443" s="31">
        <v>974.4</v>
      </c>
      <c r="L443" s="31">
        <v>951</v>
      </c>
      <c r="M443" s="31">
        <v>1.35209</v>
      </c>
      <c r="N443" s="1"/>
      <c r="O443" s="1"/>
    </row>
    <row r="444" spans="1:15" ht="12.75" customHeight="1">
      <c r="A444" s="33">
        <v>434</v>
      </c>
      <c r="B444" s="53" t="s">
        <v>219</v>
      </c>
      <c r="C444" s="31">
        <v>673.45</v>
      </c>
      <c r="D444" s="36">
        <v>677.66666666666663</v>
      </c>
      <c r="E444" s="36">
        <v>668.38333333333321</v>
      </c>
      <c r="F444" s="36">
        <v>663.31666666666661</v>
      </c>
      <c r="G444" s="36">
        <v>654.03333333333319</v>
      </c>
      <c r="H444" s="36">
        <v>682.73333333333323</v>
      </c>
      <c r="I444" s="36">
        <v>692.01666666666677</v>
      </c>
      <c r="J444" s="36">
        <v>697.08333333333326</v>
      </c>
      <c r="K444" s="31">
        <v>686.95</v>
      </c>
      <c r="L444" s="31">
        <v>672.6</v>
      </c>
      <c r="M444" s="31">
        <v>4.2290400000000004</v>
      </c>
      <c r="N444" s="1"/>
      <c r="O444" s="1"/>
    </row>
    <row r="445" spans="1:15" ht="12.75" customHeight="1">
      <c r="A445" s="33">
        <v>435</v>
      </c>
      <c r="B445" s="53" t="s">
        <v>877</v>
      </c>
      <c r="C445" s="31">
        <v>483.5</v>
      </c>
      <c r="D445" s="36">
        <v>485.7833333333333</v>
      </c>
      <c r="E445" s="36">
        <v>478.56666666666661</v>
      </c>
      <c r="F445" s="36">
        <v>473.63333333333333</v>
      </c>
      <c r="G445" s="36">
        <v>466.41666666666663</v>
      </c>
      <c r="H445" s="36">
        <v>490.71666666666658</v>
      </c>
      <c r="I445" s="36">
        <v>497.93333333333328</v>
      </c>
      <c r="J445" s="36">
        <v>502.86666666666656</v>
      </c>
      <c r="K445" s="31">
        <v>493</v>
      </c>
      <c r="L445" s="31">
        <v>480.85</v>
      </c>
      <c r="M445" s="31">
        <v>2.3921600000000001</v>
      </c>
      <c r="N445" s="1"/>
      <c r="O445" s="1"/>
    </row>
    <row r="446" spans="1:15" ht="12.75" customHeight="1">
      <c r="A446" s="33">
        <v>436</v>
      </c>
      <c r="B446" s="53" t="s">
        <v>517</v>
      </c>
      <c r="C446" s="31">
        <v>708.05</v>
      </c>
      <c r="D446" s="36">
        <v>708.69999999999993</v>
      </c>
      <c r="E446" s="36">
        <v>704.39999999999986</v>
      </c>
      <c r="F446" s="36">
        <v>700.74999999999989</v>
      </c>
      <c r="G446" s="36">
        <v>696.44999999999982</v>
      </c>
      <c r="H446" s="36">
        <v>712.34999999999991</v>
      </c>
      <c r="I446" s="36">
        <v>716.64999999999986</v>
      </c>
      <c r="J446" s="36">
        <v>720.3</v>
      </c>
      <c r="K446" s="31">
        <v>713</v>
      </c>
      <c r="L446" s="31">
        <v>705.05</v>
      </c>
      <c r="M446" s="31">
        <v>0.60145000000000004</v>
      </c>
      <c r="N446" s="1"/>
      <c r="O446" s="1"/>
    </row>
    <row r="447" spans="1:15" ht="12.75" customHeight="1">
      <c r="A447" s="33">
        <v>437</v>
      </c>
      <c r="B447" s="53" t="s">
        <v>518</v>
      </c>
      <c r="C447" s="31">
        <v>43.25</v>
      </c>
      <c r="D447" s="36">
        <v>43.816666666666663</v>
      </c>
      <c r="E447" s="36">
        <v>42.483333333333327</v>
      </c>
      <c r="F447" s="36">
        <v>41.716666666666661</v>
      </c>
      <c r="G447" s="36">
        <v>40.383333333333326</v>
      </c>
      <c r="H447" s="36">
        <v>44.583333333333329</v>
      </c>
      <c r="I447" s="36">
        <v>45.916666666666671</v>
      </c>
      <c r="J447" s="36">
        <v>46.68333333333333</v>
      </c>
      <c r="K447" s="31">
        <v>45.15</v>
      </c>
      <c r="L447" s="31">
        <v>43.05</v>
      </c>
      <c r="M447" s="31">
        <v>35.06418</v>
      </c>
      <c r="N447" s="1"/>
      <c r="O447" s="1"/>
    </row>
    <row r="448" spans="1:15" ht="12.75" customHeight="1">
      <c r="A448" s="33">
        <v>438</v>
      </c>
      <c r="B448" s="53" t="s">
        <v>231</v>
      </c>
      <c r="C448" s="31">
        <v>2056.85</v>
      </c>
      <c r="D448" s="36">
        <v>2052.4500000000003</v>
      </c>
      <c r="E448" s="36">
        <v>2034.9000000000005</v>
      </c>
      <c r="F448" s="36">
        <v>2012.9500000000003</v>
      </c>
      <c r="G448" s="36">
        <v>1995.4000000000005</v>
      </c>
      <c r="H448" s="36">
        <v>2074.4000000000005</v>
      </c>
      <c r="I448" s="36">
        <v>2091.9500000000007</v>
      </c>
      <c r="J448" s="36">
        <v>2113.9000000000005</v>
      </c>
      <c r="K448" s="31">
        <v>2070</v>
      </c>
      <c r="L448" s="31">
        <v>2030.5</v>
      </c>
      <c r="M448" s="31">
        <v>3.0414300000000001</v>
      </c>
      <c r="N448" s="1"/>
      <c r="O448" s="1"/>
    </row>
    <row r="449" spans="1:15" ht="12.75" customHeight="1">
      <c r="A449" s="33">
        <v>439</v>
      </c>
      <c r="B449" s="53" t="s">
        <v>519</v>
      </c>
      <c r="C449" s="31">
        <v>893.35</v>
      </c>
      <c r="D449" s="36">
        <v>895</v>
      </c>
      <c r="E449" s="36">
        <v>883.4</v>
      </c>
      <c r="F449" s="36">
        <v>873.44999999999993</v>
      </c>
      <c r="G449" s="36">
        <v>861.84999999999991</v>
      </c>
      <c r="H449" s="36">
        <v>904.95</v>
      </c>
      <c r="I449" s="36">
        <v>916.55</v>
      </c>
      <c r="J449" s="36">
        <v>926.50000000000011</v>
      </c>
      <c r="K449" s="31">
        <v>906.6</v>
      </c>
      <c r="L449" s="31">
        <v>885.05</v>
      </c>
      <c r="M449" s="31">
        <v>3.12235</v>
      </c>
      <c r="N449" s="1"/>
      <c r="O449" s="1"/>
    </row>
    <row r="450" spans="1:15" ht="12.75" customHeight="1">
      <c r="A450" s="33">
        <v>440</v>
      </c>
      <c r="B450" s="53" t="s">
        <v>220</v>
      </c>
      <c r="C450" s="31">
        <v>1082.45</v>
      </c>
      <c r="D450" s="36">
        <v>1084.8</v>
      </c>
      <c r="E450" s="36">
        <v>1066.0999999999999</v>
      </c>
      <c r="F450" s="36">
        <v>1049.75</v>
      </c>
      <c r="G450" s="36">
        <v>1031.05</v>
      </c>
      <c r="H450" s="36">
        <v>1101.1499999999999</v>
      </c>
      <c r="I450" s="36">
        <v>1119.8500000000001</v>
      </c>
      <c r="J450" s="36">
        <v>1136.1999999999998</v>
      </c>
      <c r="K450" s="31">
        <v>1103.5</v>
      </c>
      <c r="L450" s="31">
        <v>1068.45</v>
      </c>
      <c r="M450" s="31">
        <v>7.9820200000000003</v>
      </c>
      <c r="N450" s="1"/>
      <c r="O450" s="1"/>
    </row>
    <row r="451" spans="1:15" ht="12.75" customHeight="1">
      <c r="A451" s="33">
        <v>441</v>
      </c>
      <c r="B451" s="53" t="s">
        <v>221</v>
      </c>
      <c r="C451" s="31">
        <v>1724.5</v>
      </c>
      <c r="D451" s="36">
        <v>1721.1833333333332</v>
      </c>
      <c r="E451" s="36">
        <v>1710.4166666666663</v>
      </c>
      <c r="F451" s="36">
        <v>1696.333333333333</v>
      </c>
      <c r="G451" s="36">
        <v>1685.5666666666662</v>
      </c>
      <c r="H451" s="36">
        <v>1735.2666666666664</v>
      </c>
      <c r="I451" s="36">
        <v>1746.0333333333333</v>
      </c>
      <c r="J451" s="36">
        <v>1760.1166666666666</v>
      </c>
      <c r="K451" s="31">
        <v>1731.95</v>
      </c>
      <c r="L451" s="31">
        <v>1707.1</v>
      </c>
      <c r="M451" s="31">
        <v>2.64859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3921.05</v>
      </c>
      <c r="D452" s="36">
        <v>3904.6666666666665</v>
      </c>
      <c r="E452" s="36">
        <v>3869.3833333333332</v>
      </c>
      <c r="F452" s="36">
        <v>3817.7166666666667</v>
      </c>
      <c r="G452" s="36">
        <v>3782.4333333333334</v>
      </c>
      <c r="H452" s="36">
        <v>3956.333333333333</v>
      </c>
      <c r="I452" s="36">
        <v>3991.6166666666668</v>
      </c>
      <c r="J452" s="36">
        <v>4043.2833333333328</v>
      </c>
      <c r="K452" s="31">
        <v>3939.95</v>
      </c>
      <c r="L452" s="31">
        <v>3853</v>
      </c>
      <c r="M452" s="31">
        <v>20.538309999999999</v>
      </c>
      <c r="N452" s="1"/>
      <c r="O452" s="1"/>
    </row>
    <row r="453" spans="1:15" ht="12.75" customHeight="1">
      <c r="A453" s="33">
        <v>443</v>
      </c>
      <c r="B453" s="53" t="s">
        <v>222</v>
      </c>
      <c r="C453" s="31">
        <v>1098.1500000000001</v>
      </c>
      <c r="D453" s="36">
        <v>1099.2833333333335</v>
      </c>
      <c r="E453" s="36">
        <v>1088.916666666667</v>
      </c>
      <c r="F453" s="36">
        <v>1079.6833333333334</v>
      </c>
      <c r="G453" s="36">
        <v>1069.3166666666668</v>
      </c>
      <c r="H453" s="36">
        <v>1108.5166666666671</v>
      </c>
      <c r="I453" s="36">
        <v>1118.8833333333334</v>
      </c>
      <c r="J453" s="36">
        <v>1128.1166666666672</v>
      </c>
      <c r="K453" s="31">
        <v>1109.6500000000001</v>
      </c>
      <c r="L453" s="31">
        <v>1090.05</v>
      </c>
      <c r="M453" s="31">
        <v>10.76304</v>
      </c>
      <c r="N453" s="1"/>
      <c r="O453" s="1"/>
    </row>
    <row r="454" spans="1:15" ht="12.75" customHeight="1">
      <c r="A454" s="33">
        <v>444</v>
      </c>
      <c r="B454" s="53" t="s">
        <v>294</v>
      </c>
      <c r="C454" s="31">
        <v>7087.55</v>
      </c>
      <c r="D454" s="36">
        <v>7108.2</v>
      </c>
      <c r="E454" s="36">
        <v>7050.5</v>
      </c>
      <c r="F454" s="36">
        <v>7013.45</v>
      </c>
      <c r="G454" s="36">
        <v>6955.75</v>
      </c>
      <c r="H454" s="36">
        <v>7145.25</v>
      </c>
      <c r="I454" s="36">
        <v>7202.9499999999989</v>
      </c>
      <c r="J454" s="36">
        <v>7240</v>
      </c>
      <c r="K454" s="31">
        <v>7165.9</v>
      </c>
      <c r="L454" s="31">
        <v>7071.15</v>
      </c>
      <c r="M454" s="31">
        <v>0.67837000000000003</v>
      </c>
      <c r="N454" s="1"/>
      <c r="O454" s="1"/>
    </row>
    <row r="455" spans="1:15" ht="12.75" customHeight="1">
      <c r="A455" s="33">
        <v>445</v>
      </c>
      <c r="B455" s="53" t="s">
        <v>520</v>
      </c>
      <c r="C455" s="31">
        <v>6344.8</v>
      </c>
      <c r="D455" s="36">
        <v>6400.5999999999995</v>
      </c>
      <c r="E455" s="36">
        <v>6255.1999999999989</v>
      </c>
      <c r="F455" s="36">
        <v>6165.5999999999995</v>
      </c>
      <c r="G455" s="36">
        <v>6020.1999999999989</v>
      </c>
      <c r="H455" s="36">
        <v>6490.1999999999989</v>
      </c>
      <c r="I455" s="36">
        <v>6635.5999999999985</v>
      </c>
      <c r="J455" s="36">
        <v>6725.1999999999989</v>
      </c>
      <c r="K455" s="31">
        <v>6546</v>
      </c>
      <c r="L455" s="31">
        <v>6311</v>
      </c>
      <c r="M455" s="31">
        <v>0.20574999999999999</v>
      </c>
      <c r="N455" s="1"/>
      <c r="O455" s="1"/>
    </row>
    <row r="456" spans="1:15" ht="12.75" customHeight="1">
      <c r="A456" s="33">
        <v>446</v>
      </c>
      <c r="B456" s="53" t="s">
        <v>521</v>
      </c>
      <c r="C456" s="31">
        <v>683.6</v>
      </c>
      <c r="D456" s="36">
        <v>682.55000000000007</v>
      </c>
      <c r="E456" s="36">
        <v>677.00000000000011</v>
      </c>
      <c r="F456" s="36">
        <v>670.40000000000009</v>
      </c>
      <c r="G456" s="36">
        <v>664.85000000000014</v>
      </c>
      <c r="H456" s="36">
        <v>689.15000000000009</v>
      </c>
      <c r="I456" s="36">
        <v>694.7</v>
      </c>
      <c r="J456" s="36">
        <v>701.30000000000007</v>
      </c>
      <c r="K456" s="31">
        <v>688.1</v>
      </c>
      <c r="L456" s="31">
        <v>675.95</v>
      </c>
      <c r="M456" s="31">
        <v>8.7431199999999993</v>
      </c>
      <c r="N456" s="1"/>
      <c r="O456" s="1"/>
    </row>
    <row r="457" spans="1:15" ht="12.75" customHeight="1">
      <c r="A457" s="33">
        <v>447</v>
      </c>
      <c r="B457" s="53" t="s">
        <v>223</v>
      </c>
      <c r="C457" s="31">
        <v>1016.2</v>
      </c>
      <c r="D457" s="36">
        <v>1013.6666666666666</v>
      </c>
      <c r="E457" s="36">
        <v>1007.5333333333333</v>
      </c>
      <c r="F457" s="36">
        <v>998.86666666666667</v>
      </c>
      <c r="G457" s="36">
        <v>992.73333333333335</v>
      </c>
      <c r="H457" s="36">
        <v>1022.3333333333333</v>
      </c>
      <c r="I457" s="36">
        <v>1028.4666666666667</v>
      </c>
      <c r="J457" s="36">
        <v>1037.1333333333332</v>
      </c>
      <c r="K457" s="31">
        <v>1019.8</v>
      </c>
      <c r="L457" s="31">
        <v>1005</v>
      </c>
      <c r="M457" s="31">
        <v>57.247599999999998</v>
      </c>
      <c r="N457" s="1"/>
      <c r="O457" s="1"/>
    </row>
    <row r="458" spans="1:15" ht="12.75" customHeight="1">
      <c r="A458" s="33">
        <v>448</v>
      </c>
      <c r="B458" s="53" t="s">
        <v>224</v>
      </c>
      <c r="C458" s="31">
        <v>446.3</v>
      </c>
      <c r="D458" s="36">
        <v>449.08333333333331</v>
      </c>
      <c r="E458" s="36">
        <v>439.56666666666661</v>
      </c>
      <c r="F458" s="36">
        <v>432.83333333333331</v>
      </c>
      <c r="G458" s="36">
        <v>423.31666666666661</v>
      </c>
      <c r="H458" s="36">
        <v>455.81666666666661</v>
      </c>
      <c r="I458" s="36">
        <v>465.33333333333337</v>
      </c>
      <c r="J458" s="36">
        <v>472.06666666666661</v>
      </c>
      <c r="K458" s="31">
        <v>458.6</v>
      </c>
      <c r="L458" s="31">
        <v>442.35</v>
      </c>
      <c r="M458" s="31">
        <v>167.39666</v>
      </c>
      <c r="N458" s="1"/>
      <c r="O458" s="1"/>
    </row>
    <row r="459" spans="1:15" ht="12.75" customHeight="1">
      <c r="A459" s="33">
        <v>449</v>
      </c>
      <c r="B459" s="53" t="s">
        <v>225</v>
      </c>
      <c r="C459" s="31">
        <v>167.6</v>
      </c>
      <c r="D459" s="36">
        <v>166.98333333333332</v>
      </c>
      <c r="E459" s="36">
        <v>165.31666666666663</v>
      </c>
      <c r="F459" s="36">
        <v>163.0333333333333</v>
      </c>
      <c r="G459" s="36">
        <v>161.36666666666662</v>
      </c>
      <c r="H459" s="36">
        <v>169.26666666666665</v>
      </c>
      <c r="I459" s="36">
        <v>170.93333333333334</v>
      </c>
      <c r="J459" s="36">
        <v>173.21666666666667</v>
      </c>
      <c r="K459" s="31">
        <v>168.65</v>
      </c>
      <c r="L459" s="31">
        <v>164.7</v>
      </c>
      <c r="M459" s="31">
        <v>376.21296000000001</v>
      </c>
      <c r="N459" s="1"/>
      <c r="O459" s="1"/>
    </row>
    <row r="460" spans="1:15" ht="12.75" customHeight="1">
      <c r="A460" s="33">
        <v>450</v>
      </c>
      <c r="B460" s="53" t="s">
        <v>295</v>
      </c>
      <c r="C460" s="31">
        <v>78.849999999999994</v>
      </c>
      <c r="D460" s="36">
        <v>79.533333333333331</v>
      </c>
      <c r="E460" s="36">
        <v>77.816666666666663</v>
      </c>
      <c r="F460" s="36">
        <v>76.783333333333331</v>
      </c>
      <c r="G460" s="36">
        <v>75.066666666666663</v>
      </c>
      <c r="H460" s="36">
        <v>80.566666666666663</v>
      </c>
      <c r="I460" s="36">
        <v>82.283333333333331</v>
      </c>
      <c r="J460" s="36">
        <v>83.316666666666663</v>
      </c>
      <c r="K460" s="31">
        <v>81.25</v>
      </c>
      <c r="L460" s="31">
        <v>78.5</v>
      </c>
      <c r="M460" s="31">
        <v>19.27411</v>
      </c>
      <c r="N460" s="1"/>
      <c r="O460" s="1"/>
    </row>
    <row r="461" spans="1:15" ht="12.75" customHeight="1">
      <c r="A461" s="33">
        <v>451</v>
      </c>
      <c r="B461" s="53" t="s">
        <v>522</v>
      </c>
      <c r="C461" s="31">
        <v>3141</v>
      </c>
      <c r="D461" s="36">
        <v>3147.3666666666668</v>
      </c>
      <c r="E461" s="36">
        <v>3102.6833333333334</v>
      </c>
      <c r="F461" s="36">
        <v>3064.3666666666668</v>
      </c>
      <c r="G461" s="36">
        <v>3019.6833333333334</v>
      </c>
      <c r="H461" s="36">
        <v>3185.6833333333334</v>
      </c>
      <c r="I461" s="36">
        <v>3230.3666666666668</v>
      </c>
      <c r="J461" s="36">
        <v>3268.6833333333334</v>
      </c>
      <c r="K461" s="31">
        <v>3192.05</v>
      </c>
      <c r="L461" s="31">
        <v>3109.05</v>
      </c>
      <c r="M461" s="31">
        <v>7.9500000000000001E-2</v>
      </c>
      <c r="N461" s="1"/>
      <c r="O461" s="1"/>
    </row>
    <row r="462" spans="1:15" ht="12.75" customHeight="1">
      <c r="A462" s="33">
        <v>452</v>
      </c>
      <c r="B462" s="53" t="s">
        <v>227</v>
      </c>
      <c r="C462" s="31">
        <v>1262.25</v>
      </c>
      <c r="D462" s="36">
        <v>1257.6833333333332</v>
      </c>
      <c r="E462" s="36">
        <v>1249.6666666666663</v>
      </c>
      <c r="F462" s="36">
        <v>1237.083333333333</v>
      </c>
      <c r="G462" s="36">
        <v>1229.0666666666662</v>
      </c>
      <c r="H462" s="36">
        <v>1270.2666666666664</v>
      </c>
      <c r="I462" s="36">
        <v>1278.2833333333333</v>
      </c>
      <c r="J462" s="36">
        <v>1290.8666666666666</v>
      </c>
      <c r="K462" s="31">
        <v>1265.7</v>
      </c>
      <c r="L462" s="31">
        <v>1245.0999999999999</v>
      </c>
      <c r="M462" s="31">
        <v>13.636670000000001</v>
      </c>
      <c r="N462" s="1"/>
      <c r="O462" s="1"/>
    </row>
    <row r="463" spans="1:15" ht="12.75" customHeight="1">
      <c r="A463" s="33">
        <v>453</v>
      </c>
      <c r="B463" s="53" t="s">
        <v>523</v>
      </c>
      <c r="C463" s="31">
        <v>1071.55</v>
      </c>
      <c r="D463" s="36">
        <v>1081.0166666666667</v>
      </c>
      <c r="E463" s="36">
        <v>1043.0333333333333</v>
      </c>
      <c r="F463" s="36">
        <v>1014.5166666666667</v>
      </c>
      <c r="G463" s="36">
        <v>976.5333333333333</v>
      </c>
      <c r="H463" s="36">
        <v>1109.5333333333333</v>
      </c>
      <c r="I463" s="36">
        <v>1147.5166666666664</v>
      </c>
      <c r="J463" s="36">
        <v>1176.0333333333333</v>
      </c>
      <c r="K463" s="31">
        <v>1119</v>
      </c>
      <c r="L463" s="31">
        <v>1052.5</v>
      </c>
      <c r="M463" s="31">
        <v>9.8607099999999992</v>
      </c>
      <c r="N463" s="1"/>
      <c r="O463" s="1"/>
    </row>
    <row r="464" spans="1:15" ht="12.75" customHeight="1">
      <c r="A464" s="33">
        <v>454</v>
      </c>
      <c r="B464" s="53" t="s">
        <v>524</v>
      </c>
      <c r="C464" s="31">
        <v>227.8</v>
      </c>
      <c r="D464" s="36">
        <v>228.63333333333335</v>
      </c>
      <c r="E464" s="36">
        <v>222.4666666666667</v>
      </c>
      <c r="F464" s="36">
        <v>217.13333333333335</v>
      </c>
      <c r="G464" s="36">
        <v>210.9666666666667</v>
      </c>
      <c r="H464" s="36">
        <v>233.9666666666667</v>
      </c>
      <c r="I464" s="36">
        <v>240.13333333333338</v>
      </c>
      <c r="J464" s="36">
        <v>245.4666666666667</v>
      </c>
      <c r="K464" s="31">
        <v>234.8</v>
      </c>
      <c r="L464" s="31">
        <v>223.3</v>
      </c>
      <c r="M464" s="31">
        <v>11.51637</v>
      </c>
      <c r="N464" s="1"/>
      <c r="O464" s="1"/>
    </row>
    <row r="465" spans="1:15" ht="12.75" customHeight="1">
      <c r="A465" s="33">
        <v>455</v>
      </c>
      <c r="B465" s="53" t="s">
        <v>205</v>
      </c>
      <c r="C465" s="31">
        <v>767.75</v>
      </c>
      <c r="D465" s="36">
        <v>770.98333333333323</v>
      </c>
      <c r="E465" s="36">
        <v>762.01666666666642</v>
      </c>
      <c r="F465" s="36">
        <v>756.28333333333319</v>
      </c>
      <c r="G465" s="36">
        <v>747.31666666666638</v>
      </c>
      <c r="H465" s="36">
        <v>776.71666666666647</v>
      </c>
      <c r="I465" s="36">
        <v>785.68333333333339</v>
      </c>
      <c r="J465" s="36">
        <v>791.41666666666652</v>
      </c>
      <c r="K465" s="31">
        <v>779.95</v>
      </c>
      <c r="L465" s="31">
        <v>765.25</v>
      </c>
      <c r="M465" s="31">
        <v>2.71895</v>
      </c>
      <c r="N465" s="1"/>
      <c r="O465" s="1"/>
    </row>
    <row r="466" spans="1:15" ht="12.75" customHeight="1">
      <c r="A466" s="33">
        <v>456</v>
      </c>
      <c r="B466" s="53" t="s">
        <v>525</v>
      </c>
      <c r="C466" s="31">
        <v>4652.25</v>
      </c>
      <c r="D466" s="36">
        <v>4645.3833333333332</v>
      </c>
      <c r="E466" s="36">
        <v>4523.8666666666668</v>
      </c>
      <c r="F466" s="36">
        <v>4395.4833333333336</v>
      </c>
      <c r="G466" s="36">
        <v>4273.9666666666672</v>
      </c>
      <c r="H466" s="36">
        <v>4773.7666666666664</v>
      </c>
      <c r="I466" s="36">
        <v>4895.2833333333328</v>
      </c>
      <c r="J466" s="36">
        <v>5023.6666666666661</v>
      </c>
      <c r="K466" s="31">
        <v>4766.8999999999996</v>
      </c>
      <c r="L466" s="31">
        <v>4517</v>
      </c>
      <c r="M466" s="31">
        <v>1.4835400000000001</v>
      </c>
      <c r="N466" s="1"/>
      <c r="O466" s="1"/>
    </row>
    <row r="467" spans="1:15" ht="12.75" customHeight="1">
      <c r="A467" s="33">
        <v>457</v>
      </c>
      <c r="B467" s="53" t="s">
        <v>526</v>
      </c>
      <c r="C467" s="31">
        <v>3410.05</v>
      </c>
      <c r="D467" s="36">
        <v>3413.35</v>
      </c>
      <c r="E467" s="36">
        <v>3376.7</v>
      </c>
      <c r="F467" s="36">
        <v>3343.35</v>
      </c>
      <c r="G467" s="36">
        <v>3306.7</v>
      </c>
      <c r="H467" s="36">
        <v>3446.7</v>
      </c>
      <c r="I467" s="36">
        <v>3483.3500000000004</v>
      </c>
      <c r="J467" s="36">
        <v>3516.7</v>
      </c>
      <c r="K467" s="31">
        <v>3450</v>
      </c>
      <c r="L467" s="31">
        <v>3380</v>
      </c>
      <c r="M467" s="31">
        <v>0.61860999999999999</v>
      </c>
      <c r="N467" s="1"/>
      <c r="O467" s="1"/>
    </row>
    <row r="468" spans="1:15" ht="12.75" customHeight="1">
      <c r="A468" s="33">
        <v>458</v>
      </c>
      <c r="B468" s="53" t="s">
        <v>228</v>
      </c>
      <c r="C468" s="31">
        <v>3280.15</v>
      </c>
      <c r="D468" s="36">
        <v>3341.9833333333336</v>
      </c>
      <c r="E468" s="36">
        <v>3195.166666666667</v>
      </c>
      <c r="F468" s="36">
        <v>3110.1833333333334</v>
      </c>
      <c r="G468" s="36">
        <v>2963.3666666666668</v>
      </c>
      <c r="H468" s="36">
        <v>3426.9666666666672</v>
      </c>
      <c r="I468" s="36">
        <v>3573.7833333333338</v>
      </c>
      <c r="J468" s="36">
        <v>3658.7666666666673</v>
      </c>
      <c r="K468" s="31">
        <v>3488.8</v>
      </c>
      <c r="L468" s="31">
        <v>3257</v>
      </c>
      <c r="M468" s="31">
        <v>68.917280000000005</v>
      </c>
      <c r="N468" s="1"/>
      <c r="O468" s="1"/>
    </row>
    <row r="469" spans="1:15" ht="12.75" customHeight="1">
      <c r="A469" s="33">
        <v>459</v>
      </c>
      <c r="B469" s="53" t="s">
        <v>229</v>
      </c>
      <c r="C469" s="31">
        <v>2717.2</v>
      </c>
      <c r="D469" s="36">
        <v>2725.3833333333337</v>
      </c>
      <c r="E469" s="36">
        <v>2688.8666666666672</v>
      </c>
      <c r="F469" s="36">
        <v>2660.5333333333338</v>
      </c>
      <c r="G469" s="36">
        <v>2624.0166666666673</v>
      </c>
      <c r="H469" s="36">
        <v>2753.7166666666672</v>
      </c>
      <c r="I469" s="36">
        <v>2790.2333333333336</v>
      </c>
      <c r="J469" s="36">
        <v>2818.5666666666671</v>
      </c>
      <c r="K469" s="31">
        <v>2761.9</v>
      </c>
      <c r="L469" s="31">
        <v>2697.05</v>
      </c>
      <c r="M469" s="31">
        <v>2.6232000000000002</v>
      </c>
      <c r="N469" s="1"/>
      <c r="O469" s="1"/>
    </row>
    <row r="470" spans="1:15" ht="12.75" customHeight="1">
      <c r="A470" s="33">
        <v>460</v>
      </c>
      <c r="B470" s="53" t="s">
        <v>296</v>
      </c>
      <c r="C470" s="31">
        <v>1440.6</v>
      </c>
      <c r="D470" s="36">
        <v>1453.9833333333333</v>
      </c>
      <c r="E470" s="36">
        <v>1411.6166666666668</v>
      </c>
      <c r="F470" s="36">
        <v>1382.6333333333334</v>
      </c>
      <c r="G470" s="36">
        <v>1340.2666666666669</v>
      </c>
      <c r="H470" s="36">
        <v>1482.9666666666667</v>
      </c>
      <c r="I470" s="36">
        <v>1525.333333333333</v>
      </c>
      <c r="J470" s="36">
        <v>1554.3166666666666</v>
      </c>
      <c r="K470" s="31">
        <v>1496.35</v>
      </c>
      <c r="L470" s="31">
        <v>1425</v>
      </c>
      <c r="M470" s="31">
        <v>6.5475700000000003</v>
      </c>
      <c r="N470" s="1"/>
      <c r="O470" s="1"/>
    </row>
    <row r="471" spans="1:15" ht="12.75" customHeight="1">
      <c r="A471" s="33">
        <v>461</v>
      </c>
      <c r="B471" s="53" t="s">
        <v>230</v>
      </c>
      <c r="C471" s="31">
        <v>4509.05</v>
      </c>
      <c r="D471" s="36">
        <v>4523.0999999999995</v>
      </c>
      <c r="E471" s="36">
        <v>4466.1999999999989</v>
      </c>
      <c r="F471" s="36">
        <v>4423.3499999999995</v>
      </c>
      <c r="G471" s="36">
        <v>4366.4499999999989</v>
      </c>
      <c r="H471" s="36">
        <v>4565.9499999999989</v>
      </c>
      <c r="I471" s="36">
        <v>4622.8499999999985</v>
      </c>
      <c r="J471" s="36">
        <v>4665.6999999999989</v>
      </c>
      <c r="K471" s="31">
        <v>4580</v>
      </c>
      <c r="L471" s="31">
        <v>4480.25</v>
      </c>
      <c r="M471" s="31">
        <v>7.3505099999999999</v>
      </c>
      <c r="N471" s="1"/>
      <c r="O471" s="1"/>
    </row>
    <row r="472" spans="1:15" ht="12.75" customHeight="1">
      <c r="A472" s="33">
        <v>462</v>
      </c>
      <c r="B472" s="53" t="s">
        <v>297</v>
      </c>
      <c r="C472" s="31">
        <v>39.1</v>
      </c>
      <c r="D472" s="36">
        <v>39.233333333333334</v>
      </c>
      <c r="E472" s="36">
        <v>38.56666666666667</v>
      </c>
      <c r="F472" s="36">
        <v>38.033333333333339</v>
      </c>
      <c r="G472" s="36">
        <v>37.366666666666674</v>
      </c>
      <c r="H472" s="36">
        <v>39.766666666666666</v>
      </c>
      <c r="I472" s="36">
        <v>40.433333333333323</v>
      </c>
      <c r="J472" s="36">
        <v>40.966666666666661</v>
      </c>
      <c r="K472" s="31">
        <v>39.9</v>
      </c>
      <c r="L472" s="31">
        <v>38.700000000000003</v>
      </c>
      <c r="M472" s="31">
        <v>66.894279999999995</v>
      </c>
      <c r="N472" s="1"/>
      <c r="O472" s="1"/>
    </row>
    <row r="473" spans="1:15" ht="12.75" customHeight="1">
      <c r="A473" s="33">
        <v>463</v>
      </c>
      <c r="B473" s="53" t="s">
        <v>528</v>
      </c>
      <c r="C473" s="31">
        <v>348.25</v>
      </c>
      <c r="D473" s="36">
        <v>350.81666666666666</v>
      </c>
      <c r="E473" s="36">
        <v>342.73333333333335</v>
      </c>
      <c r="F473" s="36">
        <v>337.2166666666667</v>
      </c>
      <c r="G473" s="36">
        <v>329.13333333333338</v>
      </c>
      <c r="H473" s="36">
        <v>356.33333333333331</v>
      </c>
      <c r="I473" s="36">
        <v>364.41666666666669</v>
      </c>
      <c r="J473" s="36">
        <v>369.93333333333328</v>
      </c>
      <c r="K473" s="31">
        <v>358.9</v>
      </c>
      <c r="L473" s="31">
        <v>345.3</v>
      </c>
      <c r="M473" s="31">
        <v>3.77969</v>
      </c>
      <c r="N473" s="1"/>
      <c r="O473" s="1"/>
    </row>
    <row r="474" spans="1:15" ht="12.75" customHeight="1">
      <c r="A474" s="33">
        <v>464</v>
      </c>
      <c r="B474" s="53" t="s">
        <v>529</v>
      </c>
      <c r="C474" s="31">
        <v>569.9</v>
      </c>
      <c r="D474" s="36">
        <v>568.44999999999993</v>
      </c>
      <c r="E474" s="36">
        <v>554.79999999999984</v>
      </c>
      <c r="F474" s="36">
        <v>539.69999999999993</v>
      </c>
      <c r="G474" s="36">
        <v>526.04999999999984</v>
      </c>
      <c r="H474" s="36">
        <v>583.54999999999984</v>
      </c>
      <c r="I474" s="36">
        <v>597.19999999999993</v>
      </c>
      <c r="J474" s="36">
        <v>612.29999999999984</v>
      </c>
      <c r="K474" s="31">
        <v>582.1</v>
      </c>
      <c r="L474" s="31">
        <v>553.35</v>
      </c>
      <c r="M474" s="31">
        <v>8.6143900000000002</v>
      </c>
      <c r="N474" s="1"/>
      <c r="O474" s="1"/>
    </row>
    <row r="475" spans="1:15" ht="12.75" customHeight="1">
      <c r="A475" s="33">
        <v>465</v>
      </c>
      <c r="B475" s="53" t="s">
        <v>298</v>
      </c>
      <c r="C475" s="31">
        <v>4013.4</v>
      </c>
      <c r="D475" s="36">
        <v>3950.8166666666671</v>
      </c>
      <c r="E475" s="36">
        <v>3871.6333333333341</v>
      </c>
      <c r="F475" s="36">
        <v>3729.8666666666672</v>
      </c>
      <c r="G475" s="36">
        <v>3650.6833333333343</v>
      </c>
      <c r="H475" s="36">
        <v>4092.5833333333339</v>
      </c>
      <c r="I475" s="36">
        <v>4171.7666666666673</v>
      </c>
      <c r="J475" s="36">
        <v>4313.5333333333338</v>
      </c>
      <c r="K475" s="31">
        <v>4030</v>
      </c>
      <c r="L475" s="31">
        <v>3809.05</v>
      </c>
      <c r="M475" s="31">
        <v>6.1934899999999997</v>
      </c>
      <c r="N475" s="1"/>
      <c r="O475" s="1"/>
    </row>
    <row r="476" spans="1:15" ht="12.75" customHeight="1">
      <c r="A476" s="33">
        <v>466</v>
      </c>
      <c r="B476" s="53" t="s">
        <v>530</v>
      </c>
      <c r="C476" s="31">
        <v>54.3</v>
      </c>
      <c r="D476" s="36">
        <v>54.550000000000004</v>
      </c>
      <c r="E476" s="36">
        <v>53.250000000000007</v>
      </c>
      <c r="F476" s="36">
        <v>52.2</v>
      </c>
      <c r="G476" s="36">
        <v>50.900000000000006</v>
      </c>
      <c r="H476" s="36">
        <v>55.600000000000009</v>
      </c>
      <c r="I476" s="36">
        <v>56.900000000000006</v>
      </c>
      <c r="J476" s="36">
        <v>57.95000000000001</v>
      </c>
      <c r="K476" s="31">
        <v>55.85</v>
      </c>
      <c r="L476" s="31">
        <v>53.5</v>
      </c>
      <c r="M476" s="31">
        <v>98.986829999999998</v>
      </c>
      <c r="N476" s="1"/>
      <c r="O476" s="1"/>
    </row>
    <row r="477" spans="1:15" ht="12.75" customHeight="1">
      <c r="A477" s="33">
        <v>467</v>
      </c>
      <c r="B477" s="53" t="s">
        <v>531</v>
      </c>
      <c r="C477" s="31">
        <v>732.65</v>
      </c>
      <c r="D477" s="36">
        <v>731.03333333333342</v>
      </c>
      <c r="E477" s="36">
        <v>724.06666666666683</v>
      </c>
      <c r="F477" s="36">
        <v>715.48333333333346</v>
      </c>
      <c r="G477" s="36">
        <v>708.51666666666688</v>
      </c>
      <c r="H477" s="36">
        <v>739.61666666666679</v>
      </c>
      <c r="I477" s="36">
        <v>746.58333333333326</v>
      </c>
      <c r="J477" s="36">
        <v>755.16666666666674</v>
      </c>
      <c r="K477" s="31">
        <v>738</v>
      </c>
      <c r="L477" s="31">
        <v>722.45</v>
      </c>
      <c r="M477" s="31">
        <v>1.65842</v>
      </c>
      <c r="N477" s="1"/>
      <c r="O477" s="1"/>
    </row>
    <row r="478" spans="1:15" ht="12.75" customHeight="1">
      <c r="A478" s="33">
        <v>468</v>
      </c>
      <c r="B478" s="53" t="s">
        <v>234</v>
      </c>
      <c r="C478" s="31">
        <v>483.4</v>
      </c>
      <c r="D478" s="36">
        <v>487.60000000000008</v>
      </c>
      <c r="E478" s="36">
        <v>476.90000000000015</v>
      </c>
      <c r="F478" s="36">
        <v>470.40000000000009</v>
      </c>
      <c r="G478" s="36">
        <v>459.70000000000016</v>
      </c>
      <c r="H478" s="36">
        <v>494.10000000000014</v>
      </c>
      <c r="I478" s="36">
        <v>504.80000000000007</v>
      </c>
      <c r="J478" s="36">
        <v>511.30000000000013</v>
      </c>
      <c r="K478" s="31">
        <v>498.3</v>
      </c>
      <c r="L478" s="31">
        <v>481.1</v>
      </c>
      <c r="M478" s="31">
        <v>36.524740000000001</v>
      </c>
      <c r="N478" s="1"/>
      <c r="O478" s="1"/>
    </row>
    <row r="479" spans="1:15" ht="12.75" customHeight="1">
      <c r="A479" s="33">
        <v>469</v>
      </c>
      <c r="B479" s="53" t="s">
        <v>532</v>
      </c>
      <c r="C479" s="31">
        <v>923.55</v>
      </c>
      <c r="D479" s="36">
        <v>932.65</v>
      </c>
      <c r="E479" s="36">
        <v>910.8</v>
      </c>
      <c r="F479" s="36">
        <v>898.05</v>
      </c>
      <c r="G479" s="36">
        <v>876.19999999999993</v>
      </c>
      <c r="H479" s="36">
        <v>945.4</v>
      </c>
      <c r="I479" s="36">
        <v>967.25000000000011</v>
      </c>
      <c r="J479" s="36">
        <v>980</v>
      </c>
      <c r="K479" s="31">
        <v>954.5</v>
      </c>
      <c r="L479" s="31">
        <v>919.9</v>
      </c>
      <c r="M479" s="31">
        <v>1.0786899999999999</v>
      </c>
      <c r="N479" s="1"/>
      <c r="O479" s="1"/>
    </row>
    <row r="480" spans="1:15" ht="12.75" customHeight="1">
      <c r="A480" s="33">
        <v>470</v>
      </c>
      <c r="B480" s="53" t="s">
        <v>878</v>
      </c>
      <c r="C480" s="31">
        <v>54.05</v>
      </c>
      <c r="D480" s="36">
        <v>54.18333333333333</v>
      </c>
      <c r="E480" s="36">
        <v>53.216666666666661</v>
      </c>
      <c r="F480" s="36">
        <v>52.383333333333333</v>
      </c>
      <c r="G480" s="36">
        <v>51.416666666666664</v>
      </c>
      <c r="H480" s="36">
        <v>55.016666666666659</v>
      </c>
      <c r="I480" s="36">
        <v>55.983333333333327</v>
      </c>
      <c r="J480" s="36">
        <v>56.816666666666656</v>
      </c>
      <c r="K480" s="31">
        <v>55.15</v>
      </c>
      <c r="L480" s="31">
        <v>53.35</v>
      </c>
      <c r="M480" s="31">
        <v>63.515470000000001</v>
      </c>
      <c r="N480" s="1"/>
      <c r="O480" s="1"/>
    </row>
    <row r="481" spans="1:15" ht="12.75" customHeight="1">
      <c r="A481" s="33">
        <v>471</v>
      </c>
      <c r="B481" s="31" t="s">
        <v>233</v>
      </c>
      <c r="C481" s="36">
        <v>9776.9</v>
      </c>
      <c r="D481" s="36">
        <v>9817.35</v>
      </c>
      <c r="E481" s="36">
        <v>9705.7000000000007</v>
      </c>
      <c r="F481" s="36">
        <v>9634.5</v>
      </c>
      <c r="G481" s="36">
        <v>9522.85</v>
      </c>
      <c r="H481" s="36">
        <v>9888.5500000000011</v>
      </c>
      <c r="I481" s="36">
        <v>10000.199999999999</v>
      </c>
      <c r="J481" s="31">
        <v>10071.400000000001</v>
      </c>
      <c r="K481" s="31">
        <v>9929</v>
      </c>
      <c r="L481" s="31">
        <v>9746.15</v>
      </c>
      <c r="M481" s="53">
        <v>2.3852099999999998</v>
      </c>
      <c r="N481" s="1"/>
      <c r="O481" s="1"/>
    </row>
    <row r="482" spans="1:15" ht="12.75" customHeight="1">
      <c r="A482" s="33">
        <v>472</v>
      </c>
      <c r="B482" s="31" t="s">
        <v>299</v>
      </c>
      <c r="C482" s="36">
        <v>147.69999999999999</v>
      </c>
      <c r="D482" s="36">
        <v>148.96666666666667</v>
      </c>
      <c r="E482" s="36">
        <v>143.73333333333335</v>
      </c>
      <c r="F482" s="36">
        <v>139.76666666666668</v>
      </c>
      <c r="G482" s="36">
        <v>134.53333333333336</v>
      </c>
      <c r="H482" s="36">
        <v>152.93333333333334</v>
      </c>
      <c r="I482" s="36">
        <v>158.16666666666663</v>
      </c>
      <c r="J482" s="31">
        <v>162.13333333333333</v>
      </c>
      <c r="K482" s="31">
        <v>154.19999999999999</v>
      </c>
      <c r="L482" s="31">
        <v>145</v>
      </c>
      <c r="M482" s="53">
        <v>172.64860999999999</v>
      </c>
      <c r="N482" s="1"/>
      <c r="O482" s="1"/>
    </row>
    <row r="483" spans="1:15" ht="12.75" customHeight="1">
      <c r="A483" s="33">
        <v>473</v>
      </c>
      <c r="B483" s="31" t="s">
        <v>232</v>
      </c>
      <c r="C483" s="31">
        <v>1984.7</v>
      </c>
      <c r="D483" s="36">
        <v>1997.3666666666668</v>
      </c>
      <c r="E483" s="36">
        <v>1948.3333333333335</v>
      </c>
      <c r="F483" s="36">
        <v>1911.9666666666667</v>
      </c>
      <c r="G483" s="36">
        <v>1862.9333333333334</v>
      </c>
      <c r="H483" s="36">
        <v>2033.7333333333336</v>
      </c>
      <c r="I483" s="36">
        <v>2082.7666666666669</v>
      </c>
      <c r="J483" s="36">
        <v>2119.1333333333337</v>
      </c>
      <c r="K483" s="31">
        <v>2046.4</v>
      </c>
      <c r="L483" s="31">
        <v>1961</v>
      </c>
      <c r="M483" s="31">
        <v>5.0043100000000003</v>
      </c>
      <c r="N483" s="1"/>
      <c r="O483" s="1"/>
    </row>
    <row r="484" spans="1:15" ht="12.75" customHeight="1">
      <c r="A484" s="33">
        <v>474</v>
      </c>
      <c r="B484" s="31" t="s">
        <v>173</v>
      </c>
      <c r="C484" s="36">
        <v>1231.7</v>
      </c>
      <c r="D484" s="36">
        <v>1224.4833333333333</v>
      </c>
      <c r="E484" s="36">
        <v>1206.7666666666667</v>
      </c>
      <c r="F484" s="36">
        <v>1181.8333333333333</v>
      </c>
      <c r="G484" s="36">
        <v>1164.1166666666666</v>
      </c>
      <c r="H484" s="36">
        <v>1249.4166666666667</v>
      </c>
      <c r="I484" s="36">
        <v>1267.1333333333334</v>
      </c>
      <c r="J484" s="31">
        <v>1292.0666666666668</v>
      </c>
      <c r="K484" s="31">
        <v>1242.2</v>
      </c>
      <c r="L484" s="31">
        <v>1199.55</v>
      </c>
      <c r="M484" s="53">
        <v>19.508400000000002</v>
      </c>
      <c r="N484" s="1"/>
      <c r="O484" s="1"/>
    </row>
    <row r="485" spans="1:15" ht="12.75" customHeight="1">
      <c r="A485" s="33">
        <v>475</v>
      </c>
      <c r="B485" s="31" t="s">
        <v>879</v>
      </c>
      <c r="C485" s="31">
        <v>364.5</v>
      </c>
      <c r="D485" s="36">
        <v>361.93333333333334</v>
      </c>
      <c r="E485" s="36">
        <v>352.61666666666667</v>
      </c>
      <c r="F485" s="36">
        <v>340.73333333333335</v>
      </c>
      <c r="G485" s="36">
        <v>331.41666666666669</v>
      </c>
      <c r="H485" s="36">
        <v>373.81666666666666</v>
      </c>
      <c r="I485" s="36">
        <v>383.13333333333338</v>
      </c>
      <c r="J485" s="36">
        <v>395.01666666666665</v>
      </c>
      <c r="K485" s="31">
        <v>371.25</v>
      </c>
      <c r="L485" s="31">
        <v>350.05</v>
      </c>
      <c r="M485" s="31">
        <v>12.753679999999999</v>
      </c>
      <c r="N485" s="1"/>
      <c r="O485" s="1"/>
    </row>
    <row r="486" spans="1:15" ht="12.75" customHeight="1">
      <c r="A486" s="33">
        <v>476</v>
      </c>
      <c r="B486" s="31" t="s">
        <v>533</v>
      </c>
      <c r="C486" s="36">
        <v>346.2</v>
      </c>
      <c r="D486" s="36">
        <v>348.0333333333333</v>
      </c>
      <c r="E486" s="36">
        <v>338.61666666666662</v>
      </c>
      <c r="F486" s="36">
        <v>331.0333333333333</v>
      </c>
      <c r="G486" s="36">
        <v>321.61666666666662</v>
      </c>
      <c r="H486" s="36">
        <v>355.61666666666662</v>
      </c>
      <c r="I486" s="36">
        <v>365.03333333333336</v>
      </c>
      <c r="J486" s="36">
        <v>372.61666666666662</v>
      </c>
      <c r="K486" s="31">
        <v>357.45</v>
      </c>
      <c r="L486" s="31">
        <v>340.45</v>
      </c>
      <c r="M486" s="31">
        <v>23.97662</v>
      </c>
      <c r="N486" s="1"/>
      <c r="O486" s="1"/>
    </row>
    <row r="487" spans="1:15" ht="12.75" customHeight="1">
      <c r="A487" s="33">
        <v>477</v>
      </c>
      <c r="B487" s="31" t="s">
        <v>534</v>
      </c>
      <c r="C487" s="31">
        <v>2116.25</v>
      </c>
      <c r="D487" s="36">
        <v>2143.75</v>
      </c>
      <c r="E487" s="36">
        <v>2067.5500000000002</v>
      </c>
      <c r="F487" s="36">
        <v>2018.8500000000004</v>
      </c>
      <c r="G487" s="36">
        <v>1942.6500000000005</v>
      </c>
      <c r="H487" s="36">
        <v>2192.4499999999998</v>
      </c>
      <c r="I487" s="36">
        <v>2268.6499999999996</v>
      </c>
      <c r="J487" s="36">
        <v>2317.3499999999995</v>
      </c>
      <c r="K487" s="31">
        <v>2219.9499999999998</v>
      </c>
      <c r="L487" s="31">
        <v>2095.0500000000002</v>
      </c>
      <c r="M487" s="31">
        <v>0.12328</v>
      </c>
      <c r="N487" s="1"/>
      <c r="O487" s="1"/>
    </row>
    <row r="488" spans="1:15" ht="12.75" customHeight="1">
      <c r="A488" s="33">
        <v>478</v>
      </c>
      <c r="B488" s="31" t="s">
        <v>535</v>
      </c>
      <c r="C488" s="36">
        <v>552.29999999999995</v>
      </c>
      <c r="D488" s="36">
        <v>558</v>
      </c>
      <c r="E488" s="36">
        <v>542.29999999999995</v>
      </c>
      <c r="F488" s="36">
        <v>532.29999999999995</v>
      </c>
      <c r="G488" s="36">
        <v>516.59999999999991</v>
      </c>
      <c r="H488" s="36">
        <v>568</v>
      </c>
      <c r="I488" s="36">
        <v>583.70000000000005</v>
      </c>
      <c r="J488" s="36">
        <v>593.70000000000005</v>
      </c>
      <c r="K488" s="31">
        <v>573.70000000000005</v>
      </c>
      <c r="L488" s="31">
        <v>548</v>
      </c>
      <c r="M488" s="31">
        <v>11.938319999999999</v>
      </c>
      <c r="N488" s="1"/>
      <c r="O488" s="1"/>
    </row>
    <row r="489" spans="1:15" ht="12.75" customHeight="1">
      <c r="A489" s="33">
        <v>479</v>
      </c>
      <c r="B489" s="53" t="s">
        <v>536</v>
      </c>
      <c r="C489" s="31">
        <v>394.8</v>
      </c>
      <c r="D489" s="36">
        <v>396</v>
      </c>
      <c r="E489" s="36">
        <v>386.8</v>
      </c>
      <c r="F489" s="36">
        <v>378.8</v>
      </c>
      <c r="G489" s="36">
        <v>369.6</v>
      </c>
      <c r="H489" s="36">
        <v>404</v>
      </c>
      <c r="I489" s="36">
        <v>413.20000000000005</v>
      </c>
      <c r="J489" s="36">
        <v>421.2</v>
      </c>
      <c r="K489" s="31">
        <v>405.2</v>
      </c>
      <c r="L489" s="31">
        <v>388</v>
      </c>
      <c r="M489" s="31">
        <v>3.6616499999999998</v>
      </c>
      <c r="N489" s="1"/>
      <c r="O489" s="1"/>
    </row>
    <row r="490" spans="1:15" ht="12.75" customHeight="1">
      <c r="A490" s="33">
        <v>480</v>
      </c>
      <c r="B490" s="53" t="s">
        <v>537</v>
      </c>
      <c r="C490" s="36">
        <v>438.4</v>
      </c>
      <c r="D490" s="36">
        <v>437.81666666666666</v>
      </c>
      <c r="E490" s="36">
        <v>433.63333333333333</v>
      </c>
      <c r="F490" s="36">
        <v>428.86666666666667</v>
      </c>
      <c r="G490" s="36">
        <v>424.68333333333334</v>
      </c>
      <c r="H490" s="36">
        <v>442.58333333333331</v>
      </c>
      <c r="I490" s="36">
        <v>446.76666666666659</v>
      </c>
      <c r="J490" s="36">
        <v>451.5333333333333</v>
      </c>
      <c r="K490" s="31">
        <v>442</v>
      </c>
      <c r="L490" s="31">
        <v>433.05</v>
      </c>
      <c r="M490" s="31">
        <v>1.1539299999999999</v>
      </c>
      <c r="N490" s="1"/>
      <c r="O490" s="1"/>
    </row>
    <row r="491" spans="1:15" ht="12.75" customHeight="1">
      <c r="A491" s="33">
        <v>481</v>
      </c>
      <c r="B491" s="53" t="s">
        <v>538</v>
      </c>
      <c r="C491" s="31">
        <v>512.79999999999995</v>
      </c>
      <c r="D491" s="36">
        <v>517.56666666666672</v>
      </c>
      <c r="E491" s="36">
        <v>504.43333333333339</v>
      </c>
      <c r="F491" s="36">
        <v>496.06666666666666</v>
      </c>
      <c r="G491" s="36">
        <v>482.93333333333334</v>
      </c>
      <c r="H491" s="36">
        <v>525.93333333333339</v>
      </c>
      <c r="I491" s="36">
        <v>539.06666666666683</v>
      </c>
      <c r="J491" s="36">
        <v>547.43333333333351</v>
      </c>
      <c r="K491" s="31">
        <v>530.70000000000005</v>
      </c>
      <c r="L491" s="31">
        <v>509.2</v>
      </c>
      <c r="M491" s="31">
        <v>1.46776</v>
      </c>
      <c r="N491" s="1"/>
      <c r="O491" s="1"/>
    </row>
    <row r="492" spans="1:15" ht="12.75" customHeight="1">
      <c r="A492" s="33">
        <v>482</v>
      </c>
      <c r="B492" s="53" t="s">
        <v>300</v>
      </c>
      <c r="C492" s="36">
        <v>1507.15</v>
      </c>
      <c r="D492" s="36">
        <v>1495.1166666666668</v>
      </c>
      <c r="E492" s="36">
        <v>1477.5333333333335</v>
      </c>
      <c r="F492" s="36">
        <v>1447.9166666666667</v>
      </c>
      <c r="G492" s="36">
        <v>1430.3333333333335</v>
      </c>
      <c r="H492" s="36">
        <v>1524.7333333333336</v>
      </c>
      <c r="I492" s="36">
        <v>1542.3166666666666</v>
      </c>
      <c r="J492" s="36">
        <v>1571.9333333333336</v>
      </c>
      <c r="K492" s="31">
        <v>1512.7</v>
      </c>
      <c r="L492" s="31">
        <v>1465.5</v>
      </c>
      <c r="M492" s="31">
        <v>16.559979999999999</v>
      </c>
      <c r="N492" s="1"/>
      <c r="O492" s="1"/>
    </row>
    <row r="493" spans="1:15" ht="12.75" customHeight="1">
      <c r="A493" s="33">
        <v>483</v>
      </c>
      <c r="B493" s="53" t="s">
        <v>539</v>
      </c>
      <c r="C493" s="36">
        <v>926</v>
      </c>
      <c r="D493" s="36">
        <v>928.4</v>
      </c>
      <c r="E493" s="36">
        <v>914.84999999999991</v>
      </c>
      <c r="F493" s="36">
        <v>903.69999999999993</v>
      </c>
      <c r="G493" s="36">
        <v>890.14999999999986</v>
      </c>
      <c r="H493" s="36">
        <v>939.55</v>
      </c>
      <c r="I493" s="36">
        <v>953.09999999999991</v>
      </c>
      <c r="J493" s="36">
        <v>964.25</v>
      </c>
      <c r="K493" s="31">
        <v>941.95</v>
      </c>
      <c r="L493" s="31">
        <v>917.25</v>
      </c>
      <c r="M493" s="31">
        <v>1.51335</v>
      </c>
      <c r="N493" s="1"/>
      <c r="O493" s="1"/>
    </row>
    <row r="494" spans="1:15" ht="12.75" customHeight="1">
      <c r="A494" s="33">
        <v>484</v>
      </c>
      <c r="B494" s="53" t="s">
        <v>235</v>
      </c>
      <c r="C494" s="36">
        <v>410.5</v>
      </c>
      <c r="D494" s="36">
        <v>411.2166666666667</v>
      </c>
      <c r="E494" s="36">
        <v>403.73333333333341</v>
      </c>
      <c r="F494" s="36">
        <v>396.9666666666667</v>
      </c>
      <c r="G494" s="36">
        <v>389.48333333333341</v>
      </c>
      <c r="H494" s="36">
        <v>417.98333333333341</v>
      </c>
      <c r="I494" s="36">
        <v>425.46666666666675</v>
      </c>
      <c r="J494" s="36">
        <v>432.23333333333341</v>
      </c>
      <c r="K494" s="31">
        <v>418.7</v>
      </c>
      <c r="L494" s="31">
        <v>404.45</v>
      </c>
      <c r="M494" s="31">
        <v>81.08475</v>
      </c>
      <c r="N494" s="1"/>
      <c r="O494" s="1"/>
    </row>
    <row r="495" spans="1:15" ht="12.75" customHeight="1">
      <c r="A495" s="33">
        <v>485</v>
      </c>
      <c r="B495" s="53" t="s">
        <v>540</v>
      </c>
      <c r="C495" s="36">
        <v>675.55</v>
      </c>
      <c r="D495" s="36">
        <v>672.93333333333328</v>
      </c>
      <c r="E495" s="36">
        <v>661.61666666666656</v>
      </c>
      <c r="F495" s="36">
        <v>647.68333333333328</v>
      </c>
      <c r="G495" s="36">
        <v>636.36666666666656</v>
      </c>
      <c r="H495" s="36">
        <v>686.86666666666656</v>
      </c>
      <c r="I495" s="36">
        <v>698.18333333333339</v>
      </c>
      <c r="J495" s="36">
        <v>712.11666666666656</v>
      </c>
      <c r="K495" s="31">
        <v>684.25</v>
      </c>
      <c r="L495" s="31">
        <v>659</v>
      </c>
      <c r="M495" s="31">
        <v>3.8470200000000001</v>
      </c>
      <c r="N495" s="1"/>
      <c r="O495" s="1"/>
    </row>
    <row r="496" spans="1:15" ht="12.75" customHeight="1">
      <c r="A496" s="33">
        <v>486</v>
      </c>
      <c r="B496" s="53" t="s">
        <v>541</v>
      </c>
      <c r="C496" s="36">
        <v>1620.1</v>
      </c>
      <c r="D496" s="36">
        <v>1619.4166666666667</v>
      </c>
      <c r="E496" s="36">
        <v>1601.7333333333336</v>
      </c>
      <c r="F496" s="36">
        <v>1583.3666666666668</v>
      </c>
      <c r="G496" s="36">
        <v>1565.6833333333336</v>
      </c>
      <c r="H496" s="36">
        <v>1637.7833333333335</v>
      </c>
      <c r="I496" s="36">
        <v>1655.4666666666665</v>
      </c>
      <c r="J496" s="36">
        <v>1673.8333333333335</v>
      </c>
      <c r="K496" s="31">
        <v>1637.1</v>
      </c>
      <c r="L496" s="31">
        <v>1601.05</v>
      </c>
      <c r="M496" s="31">
        <v>2.38504</v>
      </c>
      <c r="N496" s="1"/>
      <c r="O496" s="1"/>
    </row>
    <row r="497" spans="1:15" ht="12.75" customHeight="1">
      <c r="A497" s="33">
        <v>487</v>
      </c>
      <c r="B497" s="53" t="s">
        <v>139</v>
      </c>
      <c r="C497" s="36">
        <v>12.8</v>
      </c>
      <c r="D497" s="36">
        <v>12.950000000000001</v>
      </c>
      <c r="E497" s="36">
        <v>12.600000000000001</v>
      </c>
      <c r="F497" s="36">
        <v>12.4</v>
      </c>
      <c r="G497" s="36">
        <v>12.05</v>
      </c>
      <c r="H497" s="36">
        <v>13.150000000000002</v>
      </c>
      <c r="I497" s="36">
        <v>13.5</v>
      </c>
      <c r="J497" s="36">
        <v>13.700000000000003</v>
      </c>
      <c r="K497" s="31">
        <v>13.3</v>
      </c>
      <c r="L497" s="31">
        <v>12.75</v>
      </c>
      <c r="M497" s="31">
        <v>6886.8406299999997</v>
      </c>
      <c r="N497" s="1"/>
      <c r="O497" s="1"/>
    </row>
    <row r="498" spans="1:15" ht="12.75" customHeight="1">
      <c r="A498" s="33">
        <v>488</v>
      </c>
      <c r="B498" s="53" t="s">
        <v>236</v>
      </c>
      <c r="C498" s="36">
        <v>1447.2</v>
      </c>
      <c r="D498" s="36">
        <v>1464.8333333333333</v>
      </c>
      <c r="E498" s="36">
        <v>1427.3666666666666</v>
      </c>
      <c r="F498" s="36">
        <v>1407.5333333333333</v>
      </c>
      <c r="G498" s="36">
        <v>1370.0666666666666</v>
      </c>
      <c r="H498" s="36">
        <v>1484.6666666666665</v>
      </c>
      <c r="I498" s="36">
        <v>1522.1333333333332</v>
      </c>
      <c r="J498" s="36">
        <v>1541.9666666666665</v>
      </c>
      <c r="K498" s="31">
        <v>1502.3</v>
      </c>
      <c r="L498" s="31">
        <v>1445</v>
      </c>
      <c r="M498" s="31">
        <v>10.234970000000001</v>
      </c>
      <c r="N498" s="1"/>
      <c r="O498" s="1"/>
    </row>
    <row r="499" spans="1:15" ht="12.75" customHeight="1">
      <c r="A499" s="33">
        <v>489</v>
      </c>
      <c r="B499" s="53" t="s">
        <v>542</v>
      </c>
      <c r="C499" s="53">
        <v>582.9</v>
      </c>
      <c r="D499" s="36">
        <v>586.80000000000007</v>
      </c>
      <c r="E499" s="36">
        <v>568.60000000000014</v>
      </c>
      <c r="F499" s="36">
        <v>554.30000000000007</v>
      </c>
      <c r="G499" s="36">
        <v>536.10000000000014</v>
      </c>
      <c r="H499" s="36">
        <v>601.10000000000014</v>
      </c>
      <c r="I499" s="36">
        <v>619.30000000000018</v>
      </c>
      <c r="J499" s="36">
        <v>633.60000000000014</v>
      </c>
      <c r="K499" s="31">
        <v>605</v>
      </c>
      <c r="L499" s="31">
        <v>572.5</v>
      </c>
      <c r="M499" s="31">
        <v>9.5666399999999996</v>
      </c>
      <c r="N499" s="1"/>
      <c r="O499" s="1"/>
    </row>
    <row r="500" spans="1:15" ht="12.75" customHeight="1">
      <c r="A500" s="33">
        <v>490</v>
      </c>
      <c r="B500" s="53" t="s">
        <v>880</v>
      </c>
      <c r="C500" s="53">
        <v>149.80000000000001</v>
      </c>
      <c r="D500" s="36">
        <v>149.61666666666667</v>
      </c>
      <c r="E500" s="36">
        <v>146.33333333333334</v>
      </c>
      <c r="F500" s="36">
        <v>142.86666666666667</v>
      </c>
      <c r="G500" s="36">
        <v>139.58333333333334</v>
      </c>
      <c r="H500" s="36">
        <v>153.08333333333334</v>
      </c>
      <c r="I500" s="36">
        <v>156.36666666666665</v>
      </c>
      <c r="J500" s="36">
        <v>159.83333333333334</v>
      </c>
      <c r="K500" s="31">
        <v>152.9</v>
      </c>
      <c r="L500" s="31">
        <v>146.15</v>
      </c>
      <c r="M500" s="31">
        <v>32.41919</v>
      </c>
      <c r="N500" s="1"/>
      <c r="O500" s="1"/>
    </row>
    <row r="501" spans="1:15" ht="12.75" customHeight="1">
      <c r="A501" s="33">
        <v>491</v>
      </c>
      <c r="B501" s="53" t="s">
        <v>543</v>
      </c>
      <c r="C501" s="53">
        <v>851.2</v>
      </c>
      <c r="D501" s="36">
        <v>845.31666666666661</v>
      </c>
      <c r="E501" s="36">
        <v>832.13333333333321</v>
      </c>
      <c r="F501" s="36">
        <v>813.06666666666661</v>
      </c>
      <c r="G501" s="36">
        <v>799.88333333333321</v>
      </c>
      <c r="H501" s="36">
        <v>864.38333333333321</v>
      </c>
      <c r="I501" s="36">
        <v>877.56666666666661</v>
      </c>
      <c r="J501" s="36">
        <v>896.63333333333321</v>
      </c>
      <c r="K501" s="31">
        <v>858.5</v>
      </c>
      <c r="L501" s="31">
        <v>826.25</v>
      </c>
      <c r="M501" s="31">
        <v>0.43236999999999998</v>
      </c>
      <c r="N501" s="1"/>
      <c r="O501" s="1"/>
    </row>
    <row r="502" spans="1:15" ht="12.75" customHeight="1">
      <c r="A502" s="33">
        <v>492</v>
      </c>
      <c r="B502" s="53" t="s">
        <v>301</v>
      </c>
      <c r="C502" s="53">
        <v>1425.9</v>
      </c>
      <c r="D502" s="36">
        <v>1440.2166666666665</v>
      </c>
      <c r="E502" s="36">
        <v>1402.883333333333</v>
      </c>
      <c r="F502" s="36">
        <v>1379.8666666666666</v>
      </c>
      <c r="G502" s="36">
        <v>1342.5333333333331</v>
      </c>
      <c r="H502" s="36">
        <v>1463.2333333333329</v>
      </c>
      <c r="I502" s="36">
        <v>1500.5666666666664</v>
      </c>
      <c r="J502" s="36">
        <v>1523.5833333333328</v>
      </c>
      <c r="K502" s="31">
        <v>1477.55</v>
      </c>
      <c r="L502" s="31">
        <v>1417.2</v>
      </c>
      <c r="M502" s="31">
        <v>1.3788</v>
      </c>
      <c r="N502" s="1"/>
      <c r="O502" s="1"/>
    </row>
    <row r="503" spans="1:15" ht="12.75" customHeight="1">
      <c r="A503" s="33">
        <v>493</v>
      </c>
      <c r="B503" s="53" t="s">
        <v>237</v>
      </c>
      <c r="C503" s="36">
        <v>458.65</v>
      </c>
      <c r="D503" s="36">
        <v>459.08333333333331</v>
      </c>
      <c r="E503" s="36">
        <v>455.56666666666661</v>
      </c>
      <c r="F503" s="36">
        <v>452.48333333333329</v>
      </c>
      <c r="G503" s="36">
        <v>448.96666666666658</v>
      </c>
      <c r="H503" s="36">
        <v>462.16666666666663</v>
      </c>
      <c r="I503" s="36">
        <v>465.68333333333339</v>
      </c>
      <c r="J503" s="31">
        <v>468.76666666666665</v>
      </c>
      <c r="K503" s="31">
        <v>462.6</v>
      </c>
      <c r="L503" s="31">
        <v>456</v>
      </c>
      <c r="M503" s="53">
        <v>34.590629999999997</v>
      </c>
      <c r="N503" s="1"/>
      <c r="O503" s="1"/>
    </row>
    <row r="504" spans="1:15" ht="12.75" customHeight="1">
      <c r="A504" s="33">
        <v>494</v>
      </c>
      <c r="B504" s="53" t="s">
        <v>302</v>
      </c>
      <c r="C504" s="36">
        <v>24.1</v>
      </c>
      <c r="D504" s="36">
        <v>24.416666666666668</v>
      </c>
      <c r="E504" s="36">
        <v>23.583333333333336</v>
      </c>
      <c r="F504" s="36">
        <v>23.066666666666666</v>
      </c>
      <c r="G504" s="36">
        <v>22.233333333333334</v>
      </c>
      <c r="H504" s="36">
        <v>24.933333333333337</v>
      </c>
      <c r="I504" s="36">
        <v>25.766666666666673</v>
      </c>
      <c r="J504" s="31">
        <v>26.283333333333339</v>
      </c>
      <c r="K504" s="31">
        <v>25.25</v>
      </c>
      <c r="L504" s="31">
        <v>23.9</v>
      </c>
      <c r="M504" s="53">
        <v>2231.6570099999999</v>
      </c>
      <c r="N504" s="1"/>
      <c r="O504" s="1"/>
    </row>
    <row r="505" spans="1:15" ht="12.75" customHeight="1">
      <c r="A505" s="33">
        <v>495</v>
      </c>
      <c r="B505" s="53" t="s">
        <v>544</v>
      </c>
      <c r="C505" s="53">
        <v>13435.4</v>
      </c>
      <c r="D505" s="36">
        <v>13487.366666666667</v>
      </c>
      <c r="E505" s="36">
        <v>13313.783333333333</v>
      </c>
      <c r="F505" s="36">
        <v>13192.166666666666</v>
      </c>
      <c r="G505" s="36">
        <v>13018.583333333332</v>
      </c>
      <c r="H505" s="36">
        <v>13608.983333333334</v>
      </c>
      <c r="I505" s="36">
        <v>13782.566666666666</v>
      </c>
      <c r="J505" s="36">
        <v>13904.183333333334</v>
      </c>
      <c r="K505" s="31">
        <v>13660.95</v>
      </c>
      <c r="L505" s="31">
        <v>13365.75</v>
      </c>
      <c r="M505" s="31">
        <v>2.3300000000000001E-2</v>
      </c>
      <c r="N505" s="1"/>
      <c r="O505" s="1"/>
    </row>
    <row r="506" spans="1:15" ht="12.75" customHeight="1">
      <c r="A506" s="33">
        <v>496</v>
      </c>
      <c r="B506" s="53" t="s">
        <v>238</v>
      </c>
      <c r="C506" s="53">
        <v>136.4</v>
      </c>
      <c r="D506" s="36">
        <v>139.16666666666666</v>
      </c>
      <c r="E506" s="36">
        <v>133.13333333333333</v>
      </c>
      <c r="F506" s="36">
        <v>129.86666666666667</v>
      </c>
      <c r="G506" s="36">
        <v>123.83333333333334</v>
      </c>
      <c r="H506" s="36">
        <v>142.43333333333331</v>
      </c>
      <c r="I506" s="36">
        <v>148.46666666666667</v>
      </c>
      <c r="J506" s="36">
        <v>151.73333333333329</v>
      </c>
      <c r="K506" s="31">
        <v>145.19999999999999</v>
      </c>
      <c r="L506" s="31">
        <v>135.9</v>
      </c>
      <c r="M506" s="31">
        <v>203.91419999999999</v>
      </c>
      <c r="N506" s="1"/>
      <c r="O506" s="1"/>
    </row>
    <row r="507" spans="1:15" ht="12.75" customHeight="1">
      <c r="A507" s="33">
        <v>497</v>
      </c>
      <c r="B507" s="53" t="s">
        <v>545</v>
      </c>
      <c r="C507" s="36">
        <v>629.35</v>
      </c>
      <c r="D507" s="36">
        <v>628.7833333333333</v>
      </c>
      <c r="E507" s="36">
        <v>614.96666666666658</v>
      </c>
      <c r="F507" s="36">
        <v>600.58333333333326</v>
      </c>
      <c r="G507" s="36">
        <v>586.76666666666654</v>
      </c>
      <c r="H507" s="36">
        <v>643.16666666666663</v>
      </c>
      <c r="I507" s="36">
        <v>656.98333333333323</v>
      </c>
      <c r="J507" s="31">
        <v>671.36666666666667</v>
      </c>
      <c r="K507" s="31">
        <v>642.6</v>
      </c>
      <c r="L507" s="31">
        <v>614.4</v>
      </c>
      <c r="M507" s="53">
        <v>8.7417099999999994</v>
      </c>
      <c r="N507" s="1"/>
      <c r="O507" s="1"/>
    </row>
    <row r="508" spans="1:15" ht="12.75" customHeight="1">
      <c r="A508" s="33">
        <v>498</v>
      </c>
      <c r="B508" s="53" t="s">
        <v>303</v>
      </c>
      <c r="C508" s="53">
        <v>195.7</v>
      </c>
      <c r="D508" s="36">
        <v>197.4</v>
      </c>
      <c r="E508" s="36">
        <v>192.8</v>
      </c>
      <c r="F508" s="36">
        <v>189.9</v>
      </c>
      <c r="G508" s="36">
        <v>185.3</v>
      </c>
      <c r="H508" s="36">
        <v>200.3</v>
      </c>
      <c r="I508" s="36">
        <v>204.89999999999998</v>
      </c>
      <c r="J508" s="36">
        <v>207.8</v>
      </c>
      <c r="K508" s="31">
        <v>202</v>
      </c>
      <c r="L508" s="31">
        <v>194.5</v>
      </c>
      <c r="M508" s="31">
        <v>263.94238999999999</v>
      </c>
      <c r="N508" s="1"/>
      <c r="O508" s="1"/>
    </row>
    <row r="509" spans="1:15" ht="12.75" customHeight="1">
      <c r="A509" s="203">
        <v>499</v>
      </c>
      <c r="B509" s="204" t="s">
        <v>239</v>
      </c>
      <c r="C509" s="204">
        <v>1020.75</v>
      </c>
      <c r="D509" s="205">
        <v>1006.8666666666667</v>
      </c>
      <c r="E509" s="205">
        <v>985.98333333333335</v>
      </c>
      <c r="F509" s="205">
        <v>951.2166666666667</v>
      </c>
      <c r="G509" s="205">
        <v>930.33333333333337</v>
      </c>
      <c r="H509" s="205">
        <v>1041.6333333333332</v>
      </c>
      <c r="I509" s="205">
        <v>1062.5166666666669</v>
      </c>
      <c r="J509" s="205">
        <v>1097.2833333333333</v>
      </c>
      <c r="K509" s="206">
        <v>1027.75</v>
      </c>
      <c r="L509" s="206">
        <v>972.1</v>
      </c>
      <c r="M509" s="206">
        <v>26.555</v>
      </c>
      <c r="N509" s="1"/>
      <c r="O509" s="1"/>
    </row>
    <row r="510" spans="1:15" ht="12.75" customHeight="1">
      <c r="A510" s="218">
        <v>500</v>
      </c>
      <c r="B510" s="219" t="s">
        <v>546</v>
      </c>
      <c r="C510" s="219">
        <v>1639.55</v>
      </c>
      <c r="D510" s="220">
        <v>1646.1666666666667</v>
      </c>
      <c r="E510" s="220">
        <v>1613.4333333333334</v>
      </c>
      <c r="F510" s="220">
        <v>1587.3166666666666</v>
      </c>
      <c r="G510" s="220">
        <v>1554.5833333333333</v>
      </c>
      <c r="H510" s="220">
        <v>1672.2833333333335</v>
      </c>
      <c r="I510" s="220">
        <v>1705.0166666666667</v>
      </c>
      <c r="J510" s="220">
        <v>1731.1333333333337</v>
      </c>
      <c r="K510" s="218">
        <v>1678.9</v>
      </c>
      <c r="L510" s="218">
        <v>1620.05</v>
      </c>
      <c r="M510" s="218">
        <v>0.22921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547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240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242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243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244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247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249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250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251</v>
      </c>
      <c r="N527" s="1"/>
      <c r="O527" s="1"/>
    </row>
    <row r="528" spans="1:15" ht="12.75" customHeight="1">
      <c r="A528" s="64" t="s">
        <v>252</v>
      </c>
      <c r="N528" s="1"/>
      <c r="O528" s="1"/>
    </row>
    <row r="529" spans="1:15" ht="12.75" customHeight="1">
      <c r="A529" s="64" t="s">
        <v>253</v>
      </c>
      <c r="N529" s="1"/>
      <c r="O529" s="1"/>
    </row>
    <row r="530" spans="1:15" ht="12.75" customHeight="1">
      <c r="A530" s="64" t="s">
        <v>254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1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308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30"/>
      <c r="B5" s="331"/>
      <c r="C5" s="330"/>
      <c r="D5" s="33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307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548</v>
      </c>
      <c r="B7" s="332" t="s">
        <v>549</v>
      </c>
      <c r="C7" s="332"/>
      <c r="D7" s="7">
        <f>Main!B10</f>
        <v>45419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550</v>
      </c>
      <c r="B9" s="82" t="s">
        <v>551</v>
      </c>
      <c r="C9" s="82" t="s">
        <v>552</v>
      </c>
      <c r="D9" s="82" t="s">
        <v>553</v>
      </c>
      <c r="E9" s="82" t="s">
        <v>554</v>
      </c>
      <c r="F9" s="82" t="s">
        <v>555</v>
      </c>
      <c r="G9" s="82" t="s">
        <v>556</v>
      </c>
      <c r="H9" s="82" t="s">
        <v>557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45418</v>
      </c>
      <c r="B10" s="32">
        <v>543319</v>
      </c>
      <c r="C10" s="31" t="s">
        <v>910</v>
      </c>
      <c r="D10" s="31" t="s">
        <v>949</v>
      </c>
      <c r="E10" s="31" t="s">
        <v>558</v>
      </c>
      <c r="F10" s="84">
        <v>56000</v>
      </c>
      <c r="G10" s="32">
        <v>17.54</v>
      </c>
      <c r="H10" s="32" t="s">
        <v>329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45418</v>
      </c>
      <c r="B11" s="32">
        <v>531300</v>
      </c>
      <c r="C11" s="31" t="s">
        <v>979</v>
      </c>
      <c r="D11" s="31" t="s">
        <v>980</v>
      </c>
      <c r="E11" s="31" t="s">
        <v>558</v>
      </c>
      <c r="F11" s="84">
        <v>201359</v>
      </c>
      <c r="G11" s="32">
        <v>4</v>
      </c>
      <c r="H11" s="32" t="s">
        <v>329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45418</v>
      </c>
      <c r="B12" s="32">
        <v>512149</v>
      </c>
      <c r="C12" s="31" t="s">
        <v>1006</v>
      </c>
      <c r="D12" s="31" t="s">
        <v>1007</v>
      </c>
      <c r="E12" s="31" t="s">
        <v>559</v>
      </c>
      <c r="F12" s="84">
        <v>10542070</v>
      </c>
      <c r="G12" s="32">
        <v>1.0900000000000001</v>
      </c>
      <c r="H12" s="32" t="s">
        <v>329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45418</v>
      </c>
      <c r="B13" s="32">
        <v>543209</v>
      </c>
      <c r="C13" s="31" t="s">
        <v>981</v>
      </c>
      <c r="D13" s="31" t="s">
        <v>1008</v>
      </c>
      <c r="E13" s="31" t="s">
        <v>558</v>
      </c>
      <c r="F13" s="84">
        <v>12000</v>
      </c>
      <c r="G13" s="32">
        <v>53</v>
      </c>
      <c r="H13" s="32" t="s">
        <v>329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45418</v>
      </c>
      <c r="B14" s="32">
        <v>543209</v>
      </c>
      <c r="C14" s="31" t="s">
        <v>981</v>
      </c>
      <c r="D14" s="31" t="s">
        <v>1009</v>
      </c>
      <c r="E14" s="31" t="s">
        <v>559</v>
      </c>
      <c r="F14" s="84">
        <v>27000</v>
      </c>
      <c r="G14" s="32">
        <v>49.45</v>
      </c>
      <c r="H14" s="32" t="s">
        <v>329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45418</v>
      </c>
      <c r="B15" s="32">
        <v>544166</v>
      </c>
      <c r="C15" s="31" t="s">
        <v>928</v>
      </c>
      <c r="D15" s="31" t="s">
        <v>926</v>
      </c>
      <c r="E15" s="31" t="s">
        <v>558</v>
      </c>
      <c r="F15" s="84">
        <v>120000</v>
      </c>
      <c r="G15" s="32">
        <v>226.25</v>
      </c>
      <c r="H15" s="32" t="s">
        <v>329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45418</v>
      </c>
      <c r="B16" s="32">
        <v>544166</v>
      </c>
      <c r="C16" s="31" t="s">
        <v>928</v>
      </c>
      <c r="D16" s="31" t="s">
        <v>926</v>
      </c>
      <c r="E16" s="31" t="s">
        <v>559</v>
      </c>
      <c r="F16" s="84">
        <v>180000</v>
      </c>
      <c r="G16" s="32">
        <v>226.25</v>
      </c>
      <c r="H16" s="32" t="s">
        <v>329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45418</v>
      </c>
      <c r="B17" s="32">
        <v>544166</v>
      </c>
      <c r="C17" s="31" t="s">
        <v>928</v>
      </c>
      <c r="D17" s="31" t="s">
        <v>888</v>
      </c>
      <c r="E17" s="31" t="s">
        <v>559</v>
      </c>
      <c r="F17" s="84">
        <v>151200</v>
      </c>
      <c r="G17" s="32">
        <v>226.25</v>
      </c>
      <c r="H17" s="32" t="s">
        <v>329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45418</v>
      </c>
      <c r="B18" s="32">
        <v>544166</v>
      </c>
      <c r="C18" s="31" t="s">
        <v>928</v>
      </c>
      <c r="D18" s="31" t="s">
        <v>1010</v>
      </c>
      <c r="E18" s="31" t="s">
        <v>559</v>
      </c>
      <c r="F18" s="84">
        <v>172800</v>
      </c>
      <c r="G18" s="32">
        <v>226.25</v>
      </c>
      <c r="H18" s="32" t="s">
        <v>329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45418</v>
      </c>
      <c r="B19" s="32">
        <v>544166</v>
      </c>
      <c r="C19" s="31" t="s">
        <v>928</v>
      </c>
      <c r="D19" s="31" t="s">
        <v>1011</v>
      </c>
      <c r="E19" s="31" t="s">
        <v>559</v>
      </c>
      <c r="F19" s="84">
        <v>240000</v>
      </c>
      <c r="G19" s="32">
        <v>226.25</v>
      </c>
      <c r="H19" s="32" t="s">
        <v>329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45418</v>
      </c>
      <c r="B20" s="32">
        <v>544166</v>
      </c>
      <c r="C20" s="31" t="s">
        <v>928</v>
      </c>
      <c r="D20" s="31" t="s">
        <v>1012</v>
      </c>
      <c r="E20" s="31" t="s">
        <v>559</v>
      </c>
      <c r="F20" s="84">
        <v>240000</v>
      </c>
      <c r="G20" s="32">
        <v>226.25</v>
      </c>
      <c r="H20" s="32" t="s">
        <v>329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45418</v>
      </c>
      <c r="B21" s="32">
        <v>544166</v>
      </c>
      <c r="C21" s="31" t="s">
        <v>928</v>
      </c>
      <c r="D21" s="31" t="s">
        <v>929</v>
      </c>
      <c r="E21" s="31" t="s">
        <v>559</v>
      </c>
      <c r="F21" s="84">
        <v>180000</v>
      </c>
      <c r="G21" s="32">
        <v>226.25</v>
      </c>
      <c r="H21" s="32" t="s">
        <v>329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45418</v>
      </c>
      <c r="B22" s="32">
        <v>544166</v>
      </c>
      <c r="C22" s="31" t="s">
        <v>928</v>
      </c>
      <c r="D22" s="31" t="s">
        <v>929</v>
      </c>
      <c r="E22" s="31" t="s">
        <v>558</v>
      </c>
      <c r="F22" s="84">
        <v>12000</v>
      </c>
      <c r="G22" s="32">
        <v>226.25</v>
      </c>
      <c r="H22" s="32" t="s">
        <v>329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45418</v>
      </c>
      <c r="B23" s="32">
        <v>540190</v>
      </c>
      <c r="C23" s="31" t="s">
        <v>951</v>
      </c>
      <c r="D23" s="31" t="s">
        <v>1013</v>
      </c>
      <c r="E23" s="31" t="s">
        <v>558</v>
      </c>
      <c r="F23" s="84">
        <v>222251</v>
      </c>
      <c r="G23" s="32">
        <v>6.44</v>
      </c>
      <c r="H23" s="32" t="s">
        <v>329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45418</v>
      </c>
      <c r="B24" s="32">
        <v>513309</v>
      </c>
      <c r="C24" s="31" t="s">
        <v>921</v>
      </c>
      <c r="D24" s="31" t="s">
        <v>911</v>
      </c>
      <c r="E24" s="31" t="s">
        <v>558</v>
      </c>
      <c r="F24" s="84">
        <v>93798</v>
      </c>
      <c r="G24" s="32">
        <v>13.45</v>
      </c>
      <c r="H24" s="32" t="s">
        <v>329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45418</v>
      </c>
      <c r="B25" s="32">
        <v>513309</v>
      </c>
      <c r="C25" s="31" t="s">
        <v>921</v>
      </c>
      <c r="D25" s="31" t="s">
        <v>911</v>
      </c>
      <c r="E25" s="31" t="s">
        <v>559</v>
      </c>
      <c r="F25" s="84">
        <v>93798</v>
      </c>
      <c r="G25" s="32">
        <v>13.65</v>
      </c>
      <c r="H25" s="32" t="s">
        <v>329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45418</v>
      </c>
      <c r="B26" s="32">
        <v>513309</v>
      </c>
      <c r="C26" s="31" t="s">
        <v>921</v>
      </c>
      <c r="D26" s="31" t="s">
        <v>1014</v>
      </c>
      <c r="E26" s="31" t="s">
        <v>559</v>
      </c>
      <c r="F26" s="84">
        <v>34990</v>
      </c>
      <c r="G26" s="32">
        <v>13.89</v>
      </c>
      <c r="H26" s="32" t="s">
        <v>329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45418</v>
      </c>
      <c r="B27" s="32">
        <v>513309</v>
      </c>
      <c r="C27" s="31" t="s">
        <v>921</v>
      </c>
      <c r="D27" s="31" t="s">
        <v>1014</v>
      </c>
      <c r="E27" s="31" t="s">
        <v>558</v>
      </c>
      <c r="F27" s="84">
        <v>34990</v>
      </c>
      <c r="G27" s="32">
        <v>13.97</v>
      </c>
      <c r="H27" s="32" t="s">
        <v>329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45418</v>
      </c>
      <c r="B28" s="32">
        <v>513309</v>
      </c>
      <c r="C28" s="31" t="s">
        <v>921</v>
      </c>
      <c r="D28" s="31" t="s">
        <v>1015</v>
      </c>
      <c r="E28" s="31" t="s">
        <v>559</v>
      </c>
      <c r="F28" s="84">
        <v>100000</v>
      </c>
      <c r="G28" s="32">
        <v>13.45</v>
      </c>
      <c r="H28" s="32" t="s">
        <v>329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45418</v>
      </c>
      <c r="B29" s="32">
        <v>513337</v>
      </c>
      <c r="C29" s="31" t="s">
        <v>1016</v>
      </c>
      <c r="D29" s="31" t="s">
        <v>1017</v>
      </c>
      <c r="E29" s="31" t="s">
        <v>558</v>
      </c>
      <c r="F29" s="84">
        <v>1800000</v>
      </c>
      <c r="G29" s="32">
        <v>32.299999999999997</v>
      </c>
      <c r="H29" s="32" t="s">
        <v>329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45418</v>
      </c>
      <c r="B30" s="32">
        <v>513337</v>
      </c>
      <c r="C30" s="31" t="s">
        <v>1016</v>
      </c>
      <c r="D30" s="31" t="s">
        <v>911</v>
      </c>
      <c r="E30" s="31" t="s">
        <v>558</v>
      </c>
      <c r="F30" s="84">
        <v>720263</v>
      </c>
      <c r="G30" s="32">
        <v>32.31</v>
      </c>
      <c r="H30" s="32" t="s">
        <v>329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45418</v>
      </c>
      <c r="B31" s="32">
        <v>513337</v>
      </c>
      <c r="C31" s="31" t="s">
        <v>1016</v>
      </c>
      <c r="D31" s="31" t="s">
        <v>911</v>
      </c>
      <c r="E31" s="31" t="s">
        <v>559</v>
      </c>
      <c r="F31" s="84">
        <v>720263</v>
      </c>
      <c r="G31" s="32">
        <v>32.31</v>
      </c>
      <c r="H31" s="32" t="s">
        <v>329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45418</v>
      </c>
      <c r="B32" s="32">
        <v>513337</v>
      </c>
      <c r="C32" s="31" t="s">
        <v>1016</v>
      </c>
      <c r="D32" s="31" t="s">
        <v>1018</v>
      </c>
      <c r="E32" s="31" t="s">
        <v>559</v>
      </c>
      <c r="F32" s="84">
        <v>510000</v>
      </c>
      <c r="G32" s="32">
        <v>32.31</v>
      </c>
      <c r="H32" s="32" t="s">
        <v>329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45418</v>
      </c>
      <c r="B33" s="32">
        <v>513337</v>
      </c>
      <c r="C33" s="31" t="s">
        <v>1016</v>
      </c>
      <c r="D33" s="31" t="s">
        <v>1019</v>
      </c>
      <c r="E33" s="31" t="s">
        <v>559</v>
      </c>
      <c r="F33" s="84">
        <v>735000</v>
      </c>
      <c r="G33" s="32">
        <v>32.31</v>
      </c>
      <c r="H33" s="32" t="s">
        <v>329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45418</v>
      </c>
      <c r="B34" s="32">
        <v>543546</v>
      </c>
      <c r="C34" s="31" t="s">
        <v>930</v>
      </c>
      <c r="D34" s="31" t="s">
        <v>1020</v>
      </c>
      <c r="E34" s="31" t="s">
        <v>558</v>
      </c>
      <c r="F34" s="84">
        <v>450000</v>
      </c>
      <c r="G34" s="32">
        <v>10.130000000000001</v>
      </c>
      <c r="H34" s="32" t="s">
        <v>329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45418</v>
      </c>
      <c r="B35" s="32">
        <v>543546</v>
      </c>
      <c r="C35" s="31" t="s">
        <v>930</v>
      </c>
      <c r="D35" s="31" t="s">
        <v>952</v>
      </c>
      <c r="E35" s="31" t="s">
        <v>559</v>
      </c>
      <c r="F35" s="84">
        <v>250000</v>
      </c>
      <c r="G35" s="32">
        <v>10.130000000000001</v>
      </c>
      <c r="H35" s="32" t="s">
        <v>329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45418</v>
      </c>
      <c r="B36" s="32">
        <v>543546</v>
      </c>
      <c r="C36" s="31" t="s">
        <v>930</v>
      </c>
      <c r="D36" s="31" t="s">
        <v>978</v>
      </c>
      <c r="E36" s="31" t="s">
        <v>558</v>
      </c>
      <c r="F36" s="84">
        <v>120000</v>
      </c>
      <c r="G36" s="32">
        <v>10.130000000000001</v>
      </c>
      <c r="H36" s="32" t="s">
        <v>329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45418</v>
      </c>
      <c r="B37" s="32">
        <v>543546</v>
      </c>
      <c r="C37" s="31" t="s">
        <v>930</v>
      </c>
      <c r="D37" s="31" t="s">
        <v>1021</v>
      </c>
      <c r="E37" s="31" t="s">
        <v>559</v>
      </c>
      <c r="F37" s="84">
        <v>150000</v>
      </c>
      <c r="G37" s="32">
        <v>10.050000000000001</v>
      </c>
      <c r="H37" s="32" t="s">
        <v>329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45418</v>
      </c>
      <c r="B38" s="32">
        <v>539175</v>
      </c>
      <c r="C38" s="31" t="s">
        <v>931</v>
      </c>
      <c r="D38" s="31" t="s">
        <v>929</v>
      </c>
      <c r="E38" s="31" t="s">
        <v>558</v>
      </c>
      <c r="F38" s="84">
        <v>124000</v>
      </c>
      <c r="G38" s="32">
        <v>14</v>
      </c>
      <c r="H38" s="32" t="s">
        <v>329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45418</v>
      </c>
      <c r="B39" s="32">
        <v>539175</v>
      </c>
      <c r="C39" s="31" t="s">
        <v>931</v>
      </c>
      <c r="D39" s="31" t="s">
        <v>929</v>
      </c>
      <c r="E39" s="31" t="s">
        <v>559</v>
      </c>
      <c r="F39" s="84">
        <v>68711</v>
      </c>
      <c r="G39" s="32">
        <v>13.99</v>
      </c>
      <c r="H39" s="32" t="s">
        <v>329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45418</v>
      </c>
      <c r="B40" s="32">
        <v>539175</v>
      </c>
      <c r="C40" s="31" t="s">
        <v>931</v>
      </c>
      <c r="D40" s="31" t="s">
        <v>1022</v>
      </c>
      <c r="E40" s="31" t="s">
        <v>559</v>
      </c>
      <c r="F40" s="84">
        <v>264364</v>
      </c>
      <c r="G40" s="32">
        <v>14</v>
      </c>
      <c r="H40" s="32" t="s">
        <v>329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45418</v>
      </c>
      <c r="B41" s="32">
        <v>539175</v>
      </c>
      <c r="C41" s="31" t="s">
        <v>931</v>
      </c>
      <c r="D41" s="31" t="s">
        <v>932</v>
      </c>
      <c r="E41" s="31" t="s">
        <v>559</v>
      </c>
      <c r="F41" s="84">
        <v>209745</v>
      </c>
      <c r="G41" s="32">
        <v>14</v>
      </c>
      <c r="H41" s="32" t="s">
        <v>329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45418</v>
      </c>
      <c r="B42" s="32">
        <v>539175</v>
      </c>
      <c r="C42" s="31" t="s">
        <v>931</v>
      </c>
      <c r="D42" s="31" t="s">
        <v>932</v>
      </c>
      <c r="E42" s="31" t="s">
        <v>558</v>
      </c>
      <c r="F42" s="84">
        <v>88505</v>
      </c>
      <c r="G42" s="32">
        <v>13.99</v>
      </c>
      <c r="H42" s="32" t="s">
        <v>329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45418</v>
      </c>
      <c r="B43" s="32">
        <v>539175</v>
      </c>
      <c r="C43" s="31" t="s">
        <v>931</v>
      </c>
      <c r="D43" s="31" t="s">
        <v>1023</v>
      </c>
      <c r="E43" s="31" t="s">
        <v>558</v>
      </c>
      <c r="F43" s="84">
        <v>35000</v>
      </c>
      <c r="G43" s="32">
        <v>14</v>
      </c>
      <c r="H43" s="32" t="s">
        <v>329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45418</v>
      </c>
      <c r="B44" s="32">
        <v>539175</v>
      </c>
      <c r="C44" s="31" t="s">
        <v>931</v>
      </c>
      <c r="D44" s="31" t="s">
        <v>1024</v>
      </c>
      <c r="E44" s="31" t="s">
        <v>558</v>
      </c>
      <c r="F44" s="84">
        <v>36000</v>
      </c>
      <c r="G44" s="32">
        <v>14</v>
      </c>
      <c r="H44" s="32" t="s">
        <v>329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45418</v>
      </c>
      <c r="B45" s="32">
        <v>507912</v>
      </c>
      <c r="C45" s="31" t="s">
        <v>1025</v>
      </c>
      <c r="D45" s="31" t="s">
        <v>1026</v>
      </c>
      <c r="E45" s="31" t="s">
        <v>558</v>
      </c>
      <c r="F45" s="84">
        <v>64000</v>
      </c>
      <c r="G45" s="32">
        <v>153</v>
      </c>
      <c r="H45" s="32" t="s">
        <v>329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45418</v>
      </c>
      <c r="B46" s="32">
        <v>507912</v>
      </c>
      <c r="C46" s="31" t="s">
        <v>1025</v>
      </c>
      <c r="D46" s="31" t="s">
        <v>1027</v>
      </c>
      <c r="E46" s="31" t="s">
        <v>558</v>
      </c>
      <c r="F46" s="84">
        <v>70906</v>
      </c>
      <c r="G46" s="32">
        <v>153</v>
      </c>
      <c r="H46" s="32" t="s">
        <v>329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45418</v>
      </c>
      <c r="B47" s="32">
        <v>507912</v>
      </c>
      <c r="C47" s="31" t="s">
        <v>1025</v>
      </c>
      <c r="D47" s="31" t="s">
        <v>1028</v>
      </c>
      <c r="E47" s="31" t="s">
        <v>559</v>
      </c>
      <c r="F47" s="84">
        <v>63142</v>
      </c>
      <c r="G47" s="32">
        <v>153</v>
      </c>
      <c r="H47" s="32" t="s">
        <v>329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45418</v>
      </c>
      <c r="B48" s="32">
        <v>541337</v>
      </c>
      <c r="C48" s="31" t="s">
        <v>1029</v>
      </c>
      <c r="D48" s="31" t="s">
        <v>1030</v>
      </c>
      <c r="E48" s="31" t="s">
        <v>558</v>
      </c>
      <c r="F48" s="84">
        <v>51000</v>
      </c>
      <c r="G48" s="32">
        <v>5.85</v>
      </c>
      <c r="H48" s="32" t="s">
        <v>329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45418</v>
      </c>
      <c r="B49" s="32">
        <v>531494</v>
      </c>
      <c r="C49" s="31" t="s">
        <v>983</v>
      </c>
      <c r="D49" s="31" t="s">
        <v>984</v>
      </c>
      <c r="E49" s="31" t="s">
        <v>559</v>
      </c>
      <c r="F49" s="84">
        <v>1187482</v>
      </c>
      <c r="G49" s="32">
        <v>13.36</v>
      </c>
      <c r="H49" s="32" t="s">
        <v>329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45418</v>
      </c>
      <c r="B50" s="32">
        <v>523242</v>
      </c>
      <c r="C50" s="31" t="s">
        <v>953</v>
      </c>
      <c r="D50" s="31" t="s">
        <v>954</v>
      </c>
      <c r="E50" s="31" t="s">
        <v>559</v>
      </c>
      <c r="F50" s="84">
        <v>200000</v>
      </c>
      <c r="G50" s="32">
        <v>7.25</v>
      </c>
      <c r="H50" s="32" t="s">
        <v>329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45418</v>
      </c>
      <c r="B51" s="32">
        <v>509040</v>
      </c>
      <c r="C51" s="31" t="s">
        <v>1031</v>
      </c>
      <c r="D51" s="31" t="s">
        <v>888</v>
      </c>
      <c r="E51" s="31" t="s">
        <v>558</v>
      </c>
      <c r="F51" s="84">
        <v>80000</v>
      </c>
      <c r="G51" s="32">
        <v>200.14</v>
      </c>
      <c r="H51" s="32" t="s">
        <v>329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45418</v>
      </c>
      <c r="B52" s="32">
        <v>509040</v>
      </c>
      <c r="C52" s="31" t="s">
        <v>1031</v>
      </c>
      <c r="D52" s="31" t="s">
        <v>1032</v>
      </c>
      <c r="E52" s="31" t="s">
        <v>559</v>
      </c>
      <c r="F52" s="84">
        <v>56841</v>
      </c>
      <c r="G52" s="32">
        <v>202.33</v>
      </c>
      <c r="H52" s="32" t="s">
        <v>329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45418</v>
      </c>
      <c r="B53" s="32">
        <v>538537</v>
      </c>
      <c r="C53" s="31" t="s">
        <v>1033</v>
      </c>
      <c r="D53" s="31" t="s">
        <v>1034</v>
      </c>
      <c r="E53" s="31" t="s">
        <v>558</v>
      </c>
      <c r="F53" s="84">
        <v>100000</v>
      </c>
      <c r="G53" s="32">
        <v>0.56000000000000005</v>
      </c>
      <c r="H53" s="32" t="s">
        <v>329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45418</v>
      </c>
      <c r="B54" s="32">
        <v>538537</v>
      </c>
      <c r="C54" s="31" t="s">
        <v>1033</v>
      </c>
      <c r="D54" s="31" t="s">
        <v>1035</v>
      </c>
      <c r="E54" s="31" t="s">
        <v>559</v>
      </c>
      <c r="F54" s="84">
        <v>350000</v>
      </c>
      <c r="G54" s="32">
        <v>0.56000000000000005</v>
      </c>
      <c r="H54" s="32" t="s">
        <v>329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45418</v>
      </c>
      <c r="B55" s="32">
        <v>538537</v>
      </c>
      <c r="C55" s="31" t="s">
        <v>1033</v>
      </c>
      <c r="D55" s="31" t="s">
        <v>1036</v>
      </c>
      <c r="E55" s="31" t="s">
        <v>558</v>
      </c>
      <c r="F55" s="84">
        <v>121000</v>
      </c>
      <c r="G55" s="32">
        <v>0.56000000000000005</v>
      </c>
      <c r="H55" s="32" t="s">
        <v>329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45418</v>
      </c>
      <c r="B56" s="32">
        <v>538537</v>
      </c>
      <c r="C56" s="31" t="s">
        <v>1033</v>
      </c>
      <c r="D56" s="31" t="s">
        <v>1037</v>
      </c>
      <c r="E56" s="31" t="s">
        <v>559</v>
      </c>
      <c r="F56" s="84">
        <v>717024</v>
      </c>
      <c r="G56" s="32">
        <v>0.56000000000000005</v>
      </c>
      <c r="H56" s="32" t="s">
        <v>329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45418</v>
      </c>
      <c r="B57" s="32">
        <v>538537</v>
      </c>
      <c r="C57" s="31" t="s">
        <v>1033</v>
      </c>
      <c r="D57" s="31" t="s">
        <v>1038</v>
      </c>
      <c r="E57" s="31" t="s">
        <v>558</v>
      </c>
      <c r="F57" s="84">
        <v>190400</v>
      </c>
      <c r="G57" s="32">
        <v>0.56000000000000005</v>
      </c>
      <c r="H57" s="32" t="s">
        <v>329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45418</v>
      </c>
      <c r="B58" s="32">
        <v>538537</v>
      </c>
      <c r="C58" s="31" t="s">
        <v>1033</v>
      </c>
      <c r="D58" s="31" t="s">
        <v>1039</v>
      </c>
      <c r="E58" s="31" t="s">
        <v>558</v>
      </c>
      <c r="F58" s="84">
        <v>100000</v>
      </c>
      <c r="G58" s="32">
        <v>0.56000000000000005</v>
      </c>
      <c r="H58" s="32" t="s">
        <v>329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45418</v>
      </c>
      <c r="B59" s="32">
        <v>532911</v>
      </c>
      <c r="C59" s="31" t="s">
        <v>1040</v>
      </c>
      <c r="D59" s="31" t="s">
        <v>1014</v>
      </c>
      <c r="E59" s="31" t="s">
        <v>558</v>
      </c>
      <c r="F59" s="84">
        <v>118793</v>
      </c>
      <c r="G59" s="32">
        <v>12.32</v>
      </c>
      <c r="H59" s="32" t="s">
        <v>329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45418</v>
      </c>
      <c r="B60" s="32">
        <v>532911</v>
      </c>
      <c r="C60" s="31" t="s">
        <v>1040</v>
      </c>
      <c r="D60" s="31" t="s">
        <v>1014</v>
      </c>
      <c r="E60" s="31" t="s">
        <v>559</v>
      </c>
      <c r="F60" s="84">
        <v>118093</v>
      </c>
      <c r="G60" s="32">
        <v>12.19</v>
      </c>
      <c r="H60" s="32" t="s">
        <v>329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45418</v>
      </c>
      <c r="B61" s="32">
        <v>519191</v>
      </c>
      <c r="C61" s="31" t="s">
        <v>1041</v>
      </c>
      <c r="D61" s="31" t="s">
        <v>927</v>
      </c>
      <c r="E61" s="31" t="s">
        <v>558</v>
      </c>
      <c r="F61" s="84">
        <v>50000</v>
      </c>
      <c r="G61" s="32">
        <v>11.44</v>
      </c>
      <c r="H61" s="32" t="s">
        <v>329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45418</v>
      </c>
      <c r="B62" s="32">
        <v>519191</v>
      </c>
      <c r="C62" s="31" t="s">
        <v>1041</v>
      </c>
      <c r="D62" s="31" t="s">
        <v>1042</v>
      </c>
      <c r="E62" s="31" t="s">
        <v>558</v>
      </c>
      <c r="F62" s="84">
        <v>121000</v>
      </c>
      <c r="G62" s="32">
        <v>10.92</v>
      </c>
      <c r="H62" s="32" t="s">
        <v>329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45418</v>
      </c>
      <c r="B63" s="32">
        <v>531893</v>
      </c>
      <c r="C63" s="31" t="s">
        <v>1043</v>
      </c>
      <c r="D63" s="31" t="s">
        <v>1010</v>
      </c>
      <c r="E63" s="31" t="s">
        <v>559</v>
      </c>
      <c r="F63" s="84">
        <v>700000</v>
      </c>
      <c r="G63" s="32">
        <v>1.26</v>
      </c>
      <c r="H63" s="32" t="s">
        <v>329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45418</v>
      </c>
      <c r="B64" s="32">
        <v>531893</v>
      </c>
      <c r="C64" s="31" t="s">
        <v>1043</v>
      </c>
      <c r="D64" s="31" t="s">
        <v>949</v>
      </c>
      <c r="E64" s="31" t="s">
        <v>558</v>
      </c>
      <c r="F64" s="84">
        <v>675282</v>
      </c>
      <c r="G64" s="32">
        <v>1.26</v>
      </c>
      <c r="H64" s="32" t="s">
        <v>329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45418</v>
      </c>
      <c r="B65" s="32">
        <v>530433</v>
      </c>
      <c r="C65" s="31" t="s">
        <v>1044</v>
      </c>
      <c r="D65" s="31" t="s">
        <v>1045</v>
      </c>
      <c r="E65" s="31" t="s">
        <v>559</v>
      </c>
      <c r="F65" s="84">
        <v>97676</v>
      </c>
      <c r="G65" s="32">
        <v>38.42</v>
      </c>
      <c r="H65" s="32" t="s">
        <v>329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45418</v>
      </c>
      <c r="B66" s="32">
        <v>539584</v>
      </c>
      <c r="C66" s="31" t="s">
        <v>933</v>
      </c>
      <c r="D66" s="31" t="s">
        <v>985</v>
      </c>
      <c r="E66" s="31" t="s">
        <v>558</v>
      </c>
      <c r="F66" s="84">
        <v>212816</v>
      </c>
      <c r="G66" s="32">
        <v>0.97</v>
      </c>
      <c r="H66" s="32" t="s">
        <v>329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45418</v>
      </c>
      <c r="B67" s="32">
        <v>539584</v>
      </c>
      <c r="C67" s="31" t="s">
        <v>933</v>
      </c>
      <c r="D67" s="31" t="s">
        <v>985</v>
      </c>
      <c r="E67" s="31" t="s">
        <v>559</v>
      </c>
      <c r="F67" s="84">
        <v>1170093</v>
      </c>
      <c r="G67" s="32">
        <v>0.98</v>
      </c>
      <c r="H67" s="32" t="s">
        <v>329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45418</v>
      </c>
      <c r="B68" s="32">
        <v>539584</v>
      </c>
      <c r="C68" s="31" t="s">
        <v>933</v>
      </c>
      <c r="D68" s="31" t="s">
        <v>911</v>
      </c>
      <c r="E68" s="31" t="s">
        <v>559</v>
      </c>
      <c r="F68" s="84">
        <v>1396589</v>
      </c>
      <c r="G68" s="32">
        <v>0.91</v>
      </c>
      <c r="H68" s="32" t="s">
        <v>329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45418</v>
      </c>
      <c r="B69" s="32">
        <v>539584</v>
      </c>
      <c r="C69" s="31" t="s">
        <v>933</v>
      </c>
      <c r="D69" s="31" t="s">
        <v>888</v>
      </c>
      <c r="E69" s="31" t="s">
        <v>559</v>
      </c>
      <c r="F69" s="84">
        <v>722335</v>
      </c>
      <c r="G69" s="32">
        <v>0.9</v>
      </c>
      <c r="H69" s="32" t="s">
        <v>329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45418</v>
      </c>
      <c r="B70" s="32">
        <v>538923</v>
      </c>
      <c r="C70" s="31" t="s">
        <v>1046</v>
      </c>
      <c r="D70" s="31" t="s">
        <v>1047</v>
      </c>
      <c r="E70" s="31" t="s">
        <v>558</v>
      </c>
      <c r="F70" s="84">
        <v>25383</v>
      </c>
      <c r="G70" s="32">
        <v>42.99</v>
      </c>
      <c r="H70" s="32" t="s">
        <v>329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45418</v>
      </c>
      <c r="B71" s="32">
        <v>538923</v>
      </c>
      <c r="C71" s="31" t="s">
        <v>1046</v>
      </c>
      <c r="D71" s="31" t="s">
        <v>1047</v>
      </c>
      <c r="E71" s="31" t="s">
        <v>559</v>
      </c>
      <c r="F71" s="84">
        <v>6608</v>
      </c>
      <c r="G71" s="32">
        <v>41.15</v>
      </c>
      <c r="H71" s="32" t="s">
        <v>329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45418</v>
      </c>
      <c r="B72" s="32">
        <v>543924</v>
      </c>
      <c r="C72" s="31" t="s">
        <v>986</v>
      </c>
      <c r="D72" s="31" t="s">
        <v>1048</v>
      </c>
      <c r="E72" s="31" t="s">
        <v>558</v>
      </c>
      <c r="F72" s="84">
        <v>16000</v>
      </c>
      <c r="G72" s="32">
        <v>72.53</v>
      </c>
      <c r="H72" s="32" t="s">
        <v>329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45418</v>
      </c>
      <c r="B73" s="32">
        <v>543924</v>
      </c>
      <c r="C73" s="31" t="s">
        <v>986</v>
      </c>
      <c r="D73" s="31" t="s">
        <v>987</v>
      </c>
      <c r="E73" s="31" t="s">
        <v>559</v>
      </c>
      <c r="F73" s="84">
        <v>10000</v>
      </c>
      <c r="G73" s="32">
        <v>68.52</v>
      </c>
      <c r="H73" s="32" t="s">
        <v>329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45418</v>
      </c>
      <c r="B74" s="32">
        <v>543924</v>
      </c>
      <c r="C74" s="31" t="s">
        <v>986</v>
      </c>
      <c r="D74" s="31" t="s">
        <v>988</v>
      </c>
      <c r="E74" s="31" t="s">
        <v>559</v>
      </c>
      <c r="F74" s="84">
        <v>22000</v>
      </c>
      <c r="G74" s="32">
        <v>69.78</v>
      </c>
      <c r="H74" s="32" t="s">
        <v>329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45418</v>
      </c>
      <c r="B75" s="32">
        <v>543924</v>
      </c>
      <c r="C75" s="31" t="s">
        <v>986</v>
      </c>
      <c r="D75" s="31" t="s">
        <v>1049</v>
      </c>
      <c r="E75" s="31" t="s">
        <v>558</v>
      </c>
      <c r="F75" s="84">
        <v>10000</v>
      </c>
      <c r="G75" s="32">
        <v>73.27</v>
      </c>
      <c r="H75" s="32" t="s">
        <v>329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45418</v>
      </c>
      <c r="B76" s="32">
        <v>543924</v>
      </c>
      <c r="C76" s="31" t="s">
        <v>986</v>
      </c>
      <c r="D76" s="31" t="s">
        <v>1049</v>
      </c>
      <c r="E76" s="31" t="s">
        <v>559</v>
      </c>
      <c r="F76" s="84">
        <v>6000</v>
      </c>
      <c r="G76" s="32">
        <v>71.72</v>
      </c>
      <c r="H76" s="32" t="s">
        <v>329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45418</v>
      </c>
      <c r="B77" s="32">
        <v>543924</v>
      </c>
      <c r="C77" s="31" t="s">
        <v>986</v>
      </c>
      <c r="D77" s="31" t="s">
        <v>1050</v>
      </c>
      <c r="E77" s="31" t="s">
        <v>559</v>
      </c>
      <c r="F77" s="84">
        <v>10000</v>
      </c>
      <c r="G77" s="32">
        <v>69.739999999999995</v>
      </c>
      <c r="H77" s="32" t="s">
        <v>329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45418</v>
      </c>
      <c r="B78" s="32">
        <v>543924</v>
      </c>
      <c r="C78" s="31" t="s">
        <v>986</v>
      </c>
      <c r="D78" s="31" t="s">
        <v>1050</v>
      </c>
      <c r="E78" s="31" t="s">
        <v>558</v>
      </c>
      <c r="F78" s="84">
        <v>10000</v>
      </c>
      <c r="G78" s="32">
        <v>68</v>
      </c>
      <c r="H78" s="32" t="s">
        <v>329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45418</v>
      </c>
      <c r="B79" s="32">
        <v>543924</v>
      </c>
      <c r="C79" s="31" t="s">
        <v>986</v>
      </c>
      <c r="D79" s="31" t="s">
        <v>1051</v>
      </c>
      <c r="E79" s="31" t="s">
        <v>558</v>
      </c>
      <c r="F79" s="84">
        <v>50000</v>
      </c>
      <c r="G79" s="32">
        <v>68.489999999999995</v>
      </c>
      <c r="H79" s="32" t="s">
        <v>329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45418</v>
      </c>
      <c r="B80" s="32">
        <v>543924</v>
      </c>
      <c r="C80" s="31" t="s">
        <v>986</v>
      </c>
      <c r="D80" s="31" t="s">
        <v>888</v>
      </c>
      <c r="E80" s="31" t="s">
        <v>558</v>
      </c>
      <c r="F80" s="84">
        <v>22000</v>
      </c>
      <c r="G80" s="32">
        <v>66.36</v>
      </c>
      <c r="H80" s="32" t="s">
        <v>329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45418</v>
      </c>
      <c r="B81" s="32">
        <v>543924</v>
      </c>
      <c r="C81" s="31" t="s">
        <v>986</v>
      </c>
      <c r="D81" s="31" t="s">
        <v>950</v>
      </c>
      <c r="E81" s="31" t="s">
        <v>558</v>
      </c>
      <c r="F81" s="84">
        <v>18000</v>
      </c>
      <c r="G81" s="32">
        <v>66.31</v>
      </c>
      <c r="H81" s="32" t="s">
        <v>329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45418</v>
      </c>
      <c r="B82" s="32">
        <v>543924</v>
      </c>
      <c r="C82" s="31" t="s">
        <v>986</v>
      </c>
      <c r="D82" s="31" t="s">
        <v>950</v>
      </c>
      <c r="E82" s="31" t="s">
        <v>559</v>
      </c>
      <c r="F82" s="84">
        <v>18000</v>
      </c>
      <c r="G82" s="32">
        <v>72.239999999999995</v>
      </c>
      <c r="H82" s="32" t="s">
        <v>329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45418</v>
      </c>
      <c r="B83" s="32">
        <v>543924</v>
      </c>
      <c r="C83" s="31" t="s">
        <v>986</v>
      </c>
      <c r="D83" s="31" t="s">
        <v>1052</v>
      </c>
      <c r="E83" s="31" t="s">
        <v>559</v>
      </c>
      <c r="F83" s="84">
        <v>2000</v>
      </c>
      <c r="G83" s="32">
        <v>70.400000000000006</v>
      </c>
      <c r="H83" s="32" t="s">
        <v>329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45418</v>
      </c>
      <c r="B84" s="32">
        <v>543924</v>
      </c>
      <c r="C84" s="31" t="s">
        <v>986</v>
      </c>
      <c r="D84" s="31" t="s">
        <v>1052</v>
      </c>
      <c r="E84" s="31" t="s">
        <v>558</v>
      </c>
      <c r="F84" s="84">
        <v>12000</v>
      </c>
      <c r="G84" s="32">
        <v>69.650000000000006</v>
      </c>
      <c r="H84" s="32" t="s">
        <v>329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45418</v>
      </c>
      <c r="B85" s="32">
        <v>543924</v>
      </c>
      <c r="C85" s="31" t="s">
        <v>986</v>
      </c>
      <c r="D85" s="31" t="s">
        <v>1053</v>
      </c>
      <c r="E85" s="31" t="s">
        <v>558</v>
      </c>
      <c r="F85" s="84">
        <v>10000</v>
      </c>
      <c r="G85" s="32">
        <v>70.7</v>
      </c>
      <c r="H85" s="32" t="s">
        <v>329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45418</v>
      </c>
      <c r="B86" s="32">
        <v>543924</v>
      </c>
      <c r="C86" s="31" t="s">
        <v>986</v>
      </c>
      <c r="D86" s="31" t="s">
        <v>1054</v>
      </c>
      <c r="E86" s="31" t="s">
        <v>559</v>
      </c>
      <c r="F86" s="84">
        <v>40000</v>
      </c>
      <c r="G86" s="32">
        <v>67.72</v>
      </c>
      <c r="H86" s="32" t="s">
        <v>329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45418</v>
      </c>
      <c r="B87" s="32">
        <v>517548</v>
      </c>
      <c r="C87" s="31" t="s">
        <v>955</v>
      </c>
      <c r="D87" s="31" t="s">
        <v>1021</v>
      </c>
      <c r="E87" s="31" t="s">
        <v>558</v>
      </c>
      <c r="F87" s="84">
        <v>100000</v>
      </c>
      <c r="G87" s="32">
        <v>2.37</v>
      </c>
      <c r="H87" s="32" t="s">
        <v>329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45418</v>
      </c>
      <c r="B88" s="32">
        <v>538496</v>
      </c>
      <c r="C88" s="31" t="s">
        <v>1055</v>
      </c>
      <c r="D88" s="31" t="s">
        <v>1056</v>
      </c>
      <c r="E88" s="31" t="s">
        <v>559</v>
      </c>
      <c r="F88" s="84">
        <v>75000</v>
      </c>
      <c r="G88" s="32">
        <v>14.25</v>
      </c>
      <c r="H88" s="32" t="s">
        <v>329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45418</v>
      </c>
      <c r="B89" s="32">
        <v>519224</v>
      </c>
      <c r="C89" s="31" t="s">
        <v>1057</v>
      </c>
      <c r="D89" s="31" t="s">
        <v>934</v>
      </c>
      <c r="E89" s="31" t="s">
        <v>558</v>
      </c>
      <c r="F89" s="84">
        <v>67000</v>
      </c>
      <c r="G89" s="32">
        <v>44.95</v>
      </c>
      <c r="H89" s="32" t="s">
        <v>329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45418</v>
      </c>
      <c r="B90" s="32">
        <v>519224</v>
      </c>
      <c r="C90" s="31" t="s">
        <v>1057</v>
      </c>
      <c r="D90" s="31" t="s">
        <v>934</v>
      </c>
      <c r="E90" s="31" t="s">
        <v>559</v>
      </c>
      <c r="F90" s="84">
        <v>6000</v>
      </c>
      <c r="G90" s="32">
        <v>42.9</v>
      </c>
      <c r="H90" s="32" t="s">
        <v>329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45418</v>
      </c>
      <c r="B91" s="32">
        <v>519224</v>
      </c>
      <c r="C91" s="31" t="s">
        <v>1057</v>
      </c>
      <c r="D91" s="31" t="s">
        <v>1058</v>
      </c>
      <c r="E91" s="31" t="s">
        <v>559</v>
      </c>
      <c r="F91" s="84">
        <v>25593</v>
      </c>
      <c r="G91" s="32">
        <v>43.03</v>
      </c>
      <c r="H91" s="32" t="s">
        <v>329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45418</v>
      </c>
      <c r="B92" s="32">
        <v>519224</v>
      </c>
      <c r="C92" s="31" t="s">
        <v>1057</v>
      </c>
      <c r="D92" s="31" t="s">
        <v>1058</v>
      </c>
      <c r="E92" s="31" t="s">
        <v>558</v>
      </c>
      <c r="F92" s="84">
        <v>67303</v>
      </c>
      <c r="G92" s="32">
        <v>41.59</v>
      </c>
      <c r="H92" s="32" t="s">
        <v>329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45418</v>
      </c>
      <c r="B93" s="32">
        <v>519224</v>
      </c>
      <c r="C93" s="31" t="s">
        <v>1057</v>
      </c>
      <c r="D93" s="31" t="s">
        <v>1059</v>
      </c>
      <c r="E93" s="31" t="s">
        <v>559</v>
      </c>
      <c r="F93" s="84">
        <v>133000</v>
      </c>
      <c r="G93" s="32">
        <v>44.82</v>
      </c>
      <c r="H93" s="32" t="s">
        <v>329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45418</v>
      </c>
      <c r="B94" s="32">
        <v>526586</v>
      </c>
      <c r="C94" s="31" t="s">
        <v>1060</v>
      </c>
      <c r="D94" s="31" t="s">
        <v>1061</v>
      </c>
      <c r="E94" s="31" t="s">
        <v>559</v>
      </c>
      <c r="F94" s="84">
        <v>75493</v>
      </c>
      <c r="G94" s="32">
        <v>530.29</v>
      </c>
      <c r="H94" s="32" t="s">
        <v>329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45418</v>
      </c>
      <c r="B95" s="32" t="s">
        <v>956</v>
      </c>
      <c r="C95" s="31" t="s">
        <v>957</v>
      </c>
      <c r="D95" s="31" t="s">
        <v>912</v>
      </c>
      <c r="E95" s="31" t="s">
        <v>558</v>
      </c>
      <c r="F95" s="84">
        <v>114124</v>
      </c>
      <c r="G95" s="32">
        <v>563.45000000000005</v>
      </c>
      <c r="H95" s="32" t="s">
        <v>914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45418</v>
      </c>
      <c r="B96" s="32" t="s">
        <v>1062</v>
      </c>
      <c r="C96" s="31" t="s">
        <v>1063</v>
      </c>
      <c r="D96" s="31" t="s">
        <v>1064</v>
      </c>
      <c r="E96" s="31" t="s">
        <v>558</v>
      </c>
      <c r="F96" s="84">
        <v>199500</v>
      </c>
      <c r="G96" s="32">
        <v>187.48</v>
      </c>
      <c r="H96" s="32" t="s">
        <v>914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45418</v>
      </c>
      <c r="B97" s="32" t="s">
        <v>1062</v>
      </c>
      <c r="C97" s="31" t="s">
        <v>1063</v>
      </c>
      <c r="D97" s="31" t="s">
        <v>1065</v>
      </c>
      <c r="E97" s="31" t="s">
        <v>558</v>
      </c>
      <c r="F97" s="84">
        <v>101250</v>
      </c>
      <c r="G97" s="32">
        <v>184.04</v>
      </c>
      <c r="H97" s="32" t="s">
        <v>914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45418</v>
      </c>
      <c r="B98" s="32" t="s">
        <v>1066</v>
      </c>
      <c r="C98" s="31" t="s">
        <v>1067</v>
      </c>
      <c r="D98" s="31" t="s">
        <v>1068</v>
      </c>
      <c r="E98" s="31" t="s">
        <v>558</v>
      </c>
      <c r="F98" s="84">
        <v>365000</v>
      </c>
      <c r="G98" s="32">
        <v>235</v>
      </c>
      <c r="H98" s="32" t="s">
        <v>914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45418</v>
      </c>
      <c r="B99" s="32" t="s">
        <v>1069</v>
      </c>
      <c r="C99" s="31" t="s">
        <v>1070</v>
      </c>
      <c r="D99" s="31" t="s">
        <v>912</v>
      </c>
      <c r="E99" s="31" t="s">
        <v>558</v>
      </c>
      <c r="F99" s="84">
        <v>355876</v>
      </c>
      <c r="G99" s="32">
        <v>807.07</v>
      </c>
      <c r="H99" s="32" t="s">
        <v>914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45418</v>
      </c>
      <c r="B100" s="32" t="s">
        <v>959</v>
      </c>
      <c r="C100" s="31" t="s">
        <v>960</v>
      </c>
      <c r="D100" s="31" t="s">
        <v>961</v>
      </c>
      <c r="E100" s="31" t="s">
        <v>558</v>
      </c>
      <c r="F100" s="84">
        <v>500000</v>
      </c>
      <c r="G100" s="32">
        <v>80</v>
      </c>
      <c r="H100" s="32" t="s">
        <v>914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45418</v>
      </c>
      <c r="B101" s="32" t="s">
        <v>1071</v>
      </c>
      <c r="C101" s="31" t="s">
        <v>1072</v>
      </c>
      <c r="D101" s="31" t="s">
        <v>993</v>
      </c>
      <c r="E101" s="31" t="s">
        <v>558</v>
      </c>
      <c r="F101" s="84">
        <v>73000</v>
      </c>
      <c r="G101" s="32">
        <v>302.55</v>
      </c>
      <c r="H101" s="32" t="s">
        <v>914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45418</v>
      </c>
      <c r="B102" s="32" t="s">
        <v>1073</v>
      </c>
      <c r="C102" s="31" t="s">
        <v>1074</v>
      </c>
      <c r="D102" s="31" t="s">
        <v>913</v>
      </c>
      <c r="E102" s="31" t="s">
        <v>558</v>
      </c>
      <c r="F102" s="84">
        <v>51261</v>
      </c>
      <c r="G102" s="32">
        <v>171.26</v>
      </c>
      <c r="H102" s="32" t="s">
        <v>914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45418</v>
      </c>
      <c r="B103" s="32" t="s">
        <v>1075</v>
      </c>
      <c r="C103" s="31" t="s">
        <v>1076</v>
      </c>
      <c r="D103" s="31" t="s">
        <v>912</v>
      </c>
      <c r="E103" s="31" t="s">
        <v>558</v>
      </c>
      <c r="F103" s="84">
        <v>840689</v>
      </c>
      <c r="G103" s="32">
        <v>149.24</v>
      </c>
      <c r="H103" s="32" t="s">
        <v>914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45418</v>
      </c>
      <c r="B104" s="32" t="s">
        <v>1077</v>
      </c>
      <c r="C104" s="31" t="s">
        <v>1078</v>
      </c>
      <c r="D104" s="31" t="s">
        <v>962</v>
      </c>
      <c r="E104" s="31" t="s">
        <v>558</v>
      </c>
      <c r="F104" s="84">
        <v>1408567</v>
      </c>
      <c r="G104" s="32">
        <v>41.02</v>
      </c>
      <c r="H104" s="32" t="s">
        <v>914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45418</v>
      </c>
      <c r="B105" s="32" t="s">
        <v>1079</v>
      </c>
      <c r="C105" s="31" t="s">
        <v>1080</v>
      </c>
      <c r="D105" s="31" t="s">
        <v>1081</v>
      </c>
      <c r="E105" s="31" t="s">
        <v>558</v>
      </c>
      <c r="F105" s="84">
        <v>560343</v>
      </c>
      <c r="G105" s="32">
        <v>5.51</v>
      </c>
      <c r="H105" s="32" t="s">
        <v>914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45418</v>
      </c>
      <c r="B106" s="32" t="s">
        <v>1082</v>
      </c>
      <c r="C106" s="31" t="s">
        <v>1083</v>
      </c>
      <c r="D106" s="31" t="s">
        <v>1084</v>
      </c>
      <c r="E106" s="31" t="s">
        <v>558</v>
      </c>
      <c r="F106" s="84">
        <v>127200</v>
      </c>
      <c r="G106" s="32">
        <v>182.21</v>
      </c>
      <c r="H106" s="32" t="s">
        <v>914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5" customHeight="1">
      <c r="A107" s="83">
        <v>45418</v>
      </c>
      <c r="B107" s="32" t="s">
        <v>989</v>
      </c>
      <c r="C107" s="31" t="s">
        <v>990</v>
      </c>
      <c r="D107" s="31" t="s">
        <v>958</v>
      </c>
      <c r="E107" s="31" t="s">
        <v>558</v>
      </c>
      <c r="F107" s="84">
        <v>41982</v>
      </c>
      <c r="G107" s="32">
        <v>1030.76</v>
      </c>
      <c r="H107" s="32" t="s">
        <v>914</v>
      </c>
    </row>
    <row r="108" spans="1:28" ht="15" customHeight="1">
      <c r="A108" s="83">
        <v>45418</v>
      </c>
      <c r="B108" s="32" t="s">
        <v>989</v>
      </c>
      <c r="C108" s="31" t="s">
        <v>990</v>
      </c>
      <c r="D108" s="31" t="s">
        <v>1085</v>
      </c>
      <c r="E108" s="31" t="s">
        <v>558</v>
      </c>
      <c r="F108" s="84">
        <v>48740</v>
      </c>
      <c r="G108" s="32">
        <v>1019.87</v>
      </c>
      <c r="H108" s="32" t="s">
        <v>914</v>
      </c>
    </row>
    <row r="109" spans="1:28" ht="15" customHeight="1">
      <c r="A109" s="83">
        <v>45418</v>
      </c>
      <c r="B109" s="32" t="s">
        <v>989</v>
      </c>
      <c r="C109" s="31" t="s">
        <v>990</v>
      </c>
      <c r="D109" s="31" t="s">
        <v>1086</v>
      </c>
      <c r="E109" s="31" t="s">
        <v>558</v>
      </c>
      <c r="F109" s="84">
        <v>38724</v>
      </c>
      <c r="G109" s="32">
        <v>1024.53</v>
      </c>
      <c r="H109" s="32" t="s">
        <v>914</v>
      </c>
    </row>
    <row r="110" spans="1:28" ht="15" customHeight="1">
      <c r="A110" s="83">
        <v>45418</v>
      </c>
      <c r="B110" s="32" t="s">
        <v>989</v>
      </c>
      <c r="C110" s="31" t="s">
        <v>990</v>
      </c>
      <c r="D110" s="31" t="s">
        <v>1087</v>
      </c>
      <c r="E110" s="31" t="s">
        <v>558</v>
      </c>
      <c r="F110" s="84">
        <v>62833</v>
      </c>
      <c r="G110" s="32">
        <v>1035.6199999999999</v>
      </c>
      <c r="H110" s="32" t="s">
        <v>914</v>
      </c>
    </row>
    <row r="111" spans="1:28" ht="15" customHeight="1">
      <c r="A111" s="83">
        <v>45418</v>
      </c>
      <c r="B111" s="32" t="s">
        <v>989</v>
      </c>
      <c r="C111" s="31" t="s">
        <v>990</v>
      </c>
      <c r="D111" s="31" t="s">
        <v>912</v>
      </c>
      <c r="E111" s="31" t="s">
        <v>558</v>
      </c>
      <c r="F111" s="84">
        <v>81587</v>
      </c>
      <c r="G111" s="32">
        <v>1038.29</v>
      </c>
      <c r="H111" s="32" t="s">
        <v>914</v>
      </c>
    </row>
    <row r="112" spans="1:28" ht="15" customHeight="1">
      <c r="A112" s="83">
        <v>45418</v>
      </c>
      <c r="B112" s="32" t="s">
        <v>1088</v>
      </c>
      <c r="C112" s="31" t="s">
        <v>1089</v>
      </c>
      <c r="D112" s="31" t="s">
        <v>912</v>
      </c>
      <c r="E112" s="31" t="s">
        <v>558</v>
      </c>
      <c r="F112" s="84">
        <v>133787</v>
      </c>
      <c r="G112" s="32">
        <v>974.97</v>
      </c>
      <c r="H112" s="32" t="s">
        <v>914</v>
      </c>
    </row>
    <row r="113" spans="1:8" ht="15" customHeight="1">
      <c r="A113" s="83">
        <v>45418</v>
      </c>
      <c r="B113" s="32" t="s">
        <v>991</v>
      </c>
      <c r="C113" s="31" t="s">
        <v>992</v>
      </c>
      <c r="D113" s="31" t="s">
        <v>1090</v>
      </c>
      <c r="E113" s="31" t="s">
        <v>558</v>
      </c>
      <c r="F113" s="84">
        <v>350494</v>
      </c>
      <c r="G113" s="32">
        <v>13.05</v>
      </c>
      <c r="H113" s="32" t="s">
        <v>914</v>
      </c>
    </row>
    <row r="114" spans="1:8" ht="15" customHeight="1">
      <c r="A114" s="83">
        <v>45418</v>
      </c>
      <c r="B114" s="32" t="s">
        <v>963</v>
      </c>
      <c r="C114" s="31" t="s">
        <v>964</v>
      </c>
      <c r="D114" s="31" t="s">
        <v>994</v>
      </c>
      <c r="E114" s="31" t="s">
        <v>558</v>
      </c>
      <c r="F114" s="84">
        <v>84000</v>
      </c>
      <c r="G114" s="32">
        <v>251.79</v>
      </c>
      <c r="H114" s="32" t="s">
        <v>914</v>
      </c>
    </row>
    <row r="115" spans="1:8" ht="15" customHeight="1">
      <c r="A115" s="83">
        <v>45418</v>
      </c>
      <c r="B115" s="32" t="s">
        <v>1091</v>
      </c>
      <c r="C115" s="31" t="s">
        <v>1092</v>
      </c>
      <c r="D115" s="31" t="s">
        <v>982</v>
      </c>
      <c r="E115" s="31" t="s">
        <v>558</v>
      </c>
      <c r="F115" s="84">
        <v>92060</v>
      </c>
      <c r="G115" s="32">
        <v>632.4</v>
      </c>
      <c r="H115" s="32" t="s">
        <v>914</v>
      </c>
    </row>
    <row r="116" spans="1:8" ht="15" customHeight="1">
      <c r="A116" s="83">
        <v>45418</v>
      </c>
      <c r="B116" s="32" t="s">
        <v>1057</v>
      </c>
      <c r="C116" s="31" t="s">
        <v>1093</v>
      </c>
      <c r="D116" s="31" t="s">
        <v>1059</v>
      </c>
      <c r="E116" s="31" t="s">
        <v>558</v>
      </c>
      <c r="F116" s="84">
        <v>178655</v>
      </c>
      <c r="G116" s="32">
        <v>43.53</v>
      </c>
      <c r="H116" s="32" t="s">
        <v>914</v>
      </c>
    </row>
    <row r="117" spans="1:8" ht="15" customHeight="1">
      <c r="A117" s="83">
        <v>45418</v>
      </c>
      <c r="B117" s="32" t="s">
        <v>1057</v>
      </c>
      <c r="C117" s="31" t="s">
        <v>1093</v>
      </c>
      <c r="D117" s="31" t="s">
        <v>1058</v>
      </c>
      <c r="E117" s="31" t="s">
        <v>558</v>
      </c>
      <c r="F117" s="84">
        <v>25091</v>
      </c>
      <c r="G117" s="32">
        <v>42.82</v>
      </c>
      <c r="H117" s="32" t="s">
        <v>914</v>
      </c>
    </row>
    <row r="118" spans="1:8" ht="15" customHeight="1">
      <c r="A118" s="83">
        <v>45418</v>
      </c>
      <c r="B118" s="32" t="s">
        <v>1057</v>
      </c>
      <c r="C118" s="31" t="s">
        <v>1093</v>
      </c>
      <c r="D118" s="31" t="s">
        <v>934</v>
      </c>
      <c r="E118" s="31" t="s">
        <v>558</v>
      </c>
      <c r="F118" s="84">
        <v>3</v>
      </c>
      <c r="G118" s="32">
        <v>43.8</v>
      </c>
      <c r="H118" s="32" t="s">
        <v>914</v>
      </c>
    </row>
    <row r="119" spans="1:8" ht="15" customHeight="1">
      <c r="A119" s="83">
        <v>45418</v>
      </c>
      <c r="B119" s="32" t="s">
        <v>1057</v>
      </c>
      <c r="C119" s="31" t="s">
        <v>1093</v>
      </c>
      <c r="D119" s="31" t="s">
        <v>1094</v>
      </c>
      <c r="E119" s="31" t="s">
        <v>558</v>
      </c>
      <c r="F119" s="84">
        <v>75290</v>
      </c>
      <c r="G119" s="32">
        <v>43.24</v>
      </c>
      <c r="H119" s="32" t="s">
        <v>914</v>
      </c>
    </row>
    <row r="120" spans="1:8" ht="15" customHeight="1">
      <c r="A120" s="83">
        <v>45418</v>
      </c>
      <c r="B120" s="32" t="s">
        <v>1095</v>
      </c>
      <c r="C120" s="31" t="s">
        <v>1096</v>
      </c>
      <c r="D120" s="31" t="s">
        <v>1097</v>
      </c>
      <c r="E120" s="31" t="s">
        <v>559</v>
      </c>
      <c r="F120" s="84">
        <v>48000</v>
      </c>
      <c r="G120" s="32">
        <v>47.05</v>
      </c>
      <c r="H120" s="32" t="s">
        <v>914</v>
      </c>
    </row>
    <row r="121" spans="1:8" ht="15" customHeight="1">
      <c r="A121" s="83">
        <v>45418</v>
      </c>
      <c r="B121" s="32" t="s">
        <v>1098</v>
      </c>
      <c r="C121" s="31" t="s">
        <v>1099</v>
      </c>
      <c r="D121" s="31" t="s">
        <v>1100</v>
      </c>
      <c r="E121" s="31" t="s">
        <v>559</v>
      </c>
      <c r="F121" s="84">
        <v>2806496</v>
      </c>
      <c r="G121" s="32">
        <v>1.5</v>
      </c>
      <c r="H121" s="32" t="s">
        <v>914</v>
      </c>
    </row>
    <row r="122" spans="1:8" ht="15" customHeight="1">
      <c r="A122" s="83">
        <v>45418</v>
      </c>
      <c r="B122" s="32" t="s">
        <v>956</v>
      </c>
      <c r="C122" s="31" t="s">
        <v>957</v>
      </c>
      <c r="D122" s="31" t="s">
        <v>912</v>
      </c>
      <c r="E122" s="31" t="s">
        <v>559</v>
      </c>
      <c r="F122" s="84">
        <v>114124</v>
      </c>
      <c r="G122" s="32">
        <v>562.79999999999995</v>
      </c>
      <c r="H122" s="32" t="s">
        <v>914</v>
      </c>
    </row>
    <row r="123" spans="1:8" ht="15" customHeight="1">
      <c r="A123" s="83">
        <v>45418</v>
      </c>
      <c r="B123" s="32" t="s">
        <v>1062</v>
      </c>
      <c r="C123" s="31" t="s">
        <v>1063</v>
      </c>
      <c r="D123" s="31" t="s">
        <v>1064</v>
      </c>
      <c r="E123" s="31" t="s">
        <v>559</v>
      </c>
      <c r="F123" s="84">
        <v>1500</v>
      </c>
      <c r="G123" s="32">
        <v>194.5</v>
      </c>
      <c r="H123" s="32" t="s">
        <v>914</v>
      </c>
    </row>
    <row r="124" spans="1:8" ht="15" customHeight="1">
      <c r="A124" s="83">
        <v>45418</v>
      </c>
      <c r="B124" s="32" t="s">
        <v>1062</v>
      </c>
      <c r="C124" s="31" t="s">
        <v>1063</v>
      </c>
      <c r="D124" s="31" t="s">
        <v>1101</v>
      </c>
      <c r="E124" s="31" t="s">
        <v>559</v>
      </c>
      <c r="F124" s="84">
        <v>93750</v>
      </c>
      <c r="G124" s="32">
        <v>190.13</v>
      </c>
      <c r="H124" s="32" t="s">
        <v>914</v>
      </c>
    </row>
    <row r="125" spans="1:8" ht="15" customHeight="1">
      <c r="A125" s="83">
        <v>45418</v>
      </c>
      <c r="B125" s="32" t="s">
        <v>1062</v>
      </c>
      <c r="C125" s="31" t="s">
        <v>1063</v>
      </c>
      <c r="D125" s="31" t="s">
        <v>1102</v>
      </c>
      <c r="E125" s="31" t="s">
        <v>559</v>
      </c>
      <c r="F125" s="84">
        <v>201000</v>
      </c>
      <c r="G125" s="32">
        <v>184</v>
      </c>
      <c r="H125" s="32" t="s">
        <v>914</v>
      </c>
    </row>
    <row r="126" spans="1:8" ht="15" customHeight="1">
      <c r="A126" s="83">
        <v>45418</v>
      </c>
      <c r="B126" s="32" t="s">
        <v>1069</v>
      </c>
      <c r="C126" s="31" t="s">
        <v>1070</v>
      </c>
      <c r="D126" s="31" t="s">
        <v>912</v>
      </c>
      <c r="E126" s="31" t="s">
        <v>559</v>
      </c>
      <c r="F126" s="84">
        <v>355876</v>
      </c>
      <c r="G126" s="32">
        <v>807.94</v>
      </c>
      <c r="H126" s="32" t="s">
        <v>914</v>
      </c>
    </row>
    <row r="127" spans="1:8" ht="15" customHeight="1">
      <c r="A127" s="83">
        <v>45418</v>
      </c>
      <c r="B127" s="32" t="s">
        <v>1071</v>
      </c>
      <c r="C127" s="31" t="s">
        <v>1072</v>
      </c>
      <c r="D127" s="31" t="s">
        <v>993</v>
      </c>
      <c r="E127" s="31" t="s">
        <v>559</v>
      </c>
      <c r="F127" s="84">
        <v>48000</v>
      </c>
      <c r="G127" s="32">
        <v>302.55</v>
      </c>
      <c r="H127" s="32" t="s">
        <v>914</v>
      </c>
    </row>
    <row r="128" spans="1:8" ht="15" customHeight="1">
      <c r="A128" s="83">
        <v>45418</v>
      </c>
      <c r="B128" s="32" t="s">
        <v>1073</v>
      </c>
      <c r="C128" s="31" t="s">
        <v>1074</v>
      </c>
      <c r="D128" s="31" t="s">
        <v>913</v>
      </c>
      <c r="E128" s="31" t="s">
        <v>559</v>
      </c>
      <c r="F128" s="84">
        <v>52285</v>
      </c>
      <c r="G128" s="32">
        <v>171.59</v>
      </c>
      <c r="H128" s="32" t="s">
        <v>914</v>
      </c>
    </row>
    <row r="129" spans="1:8" ht="15" customHeight="1">
      <c r="A129" s="83">
        <v>45418</v>
      </c>
      <c r="B129" s="32" t="s">
        <v>1103</v>
      </c>
      <c r="C129" s="31" t="s">
        <v>1104</v>
      </c>
      <c r="D129" s="31" t="s">
        <v>1105</v>
      </c>
      <c r="E129" s="31" t="s">
        <v>559</v>
      </c>
      <c r="F129" s="84">
        <v>135000</v>
      </c>
      <c r="G129" s="32">
        <v>38.22</v>
      </c>
      <c r="H129" s="32" t="s">
        <v>914</v>
      </c>
    </row>
    <row r="130" spans="1:8" ht="15" customHeight="1">
      <c r="A130" s="83">
        <v>45418</v>
      </c>
      <c r="B130" s="32" t="s">
        <v>1075</v>
      </c>
      <c r="C130" s="31" t="s">
        <v>1076</v>
      </c>
      <c r="D130" s="31" t="s">
        <v>912</v>
      </c>
      <c r="E130" s="31" t="s">
        <v>559</v>
      </c>
      <c r="F130" s="84">
        <v>840689</v>
      </c>
      <c r="G130" s="32">
        <v>149.47</v>
      </c>
      <c r="H130" s="32" t="s">
        <v>914</v>
      </c>
    </row>
    <row r="131" spans="1:8" ht="15" customHeight="1">
      <c r="A131" s="83">
        <v>45418</v>
      </c>
      <c r="B131" s="32" t="s">
        <v>1077</v>
      </c>
      <c r="C131" s="31" t="s">
        <v>1078</v>
      </c>
      <c r="D131" s="31" t="s">
        <v>962</v>
      </c>
      <c r="E131" s="31" t="s">
        <v>559</v>
      </c>
      <c r="F131" s="84">
        <v>2008568</v>
      </c>
      <c r="G131" s="32">
        <v>41.83</v>
      </c>
      <c r="H131" s="32" t="s">
        <v>914</v>
      </c>
    </row>
    <row r="132" spans="1:8" ht="15" customHeight="1">
      <c r="A132" s="83">
        <v>45418</v>
      </c>
      <c r="B132" s="32" t="s">
        <v>1106</v>
      </c>
      <c r="C132" s="31" t="s">
        <v>1107</v>
      </c>
      <c r="D132" s="31" t="s">
        <v>1108</v>
      </c>
      <c r="E132" s="31" t="s">
        <v>559</v>
      </c>
      <c r="F132" s="84">
        <v>350000</v>
      </c>
      <c r="G132" s="32">
        <v>110.28</v>
      </c>
      <c r="H132" s="32" t="s">
        <v>914</v>
      </c>
    </row>
    <row r="133" spans="1:8" ht="15" customHeight="1">
      <c r="A133" s="83">
        <v>45418</v>
      </c>
      <c r="B133" s="32" t="s">
        <v>1079</v>
      </c>
      <c r="C133" s="31" t="s">
        <v>1080</v>
      </c>
      <c r="D133" s="31" t="s">
        <v>888</v>
      </c>
      <c r="E133" s="31" t="s">
        <v>559</v>
      </c>
      <c r="F133" s="84">
        <v>284686</v>
      </c>
      <c r="G133" s="32">
        <v>5.45</v>
      </c>
      <c r="H133" s="32" t="s">
        <v>914</v>
      </c>
    </row>
    <row r="134" spans="1:8" ht="15" customHeight="1">
      <c r="A134" s="83">
        <v>45418</v>
      </c>
      <c r="B134" s="32" t="s">
        <v>1082</v>
      </c>
      <c r="C134" s="31" t="s">
        <v>1083</v>
      </c>
      <c r="D134" s="31" t="s">
        <v>1109</v>
      </c>
      <c r="E134" s="31" t="s">
        <v>559</v>
      </c>
      <c r="F134" s="84">
        <v>129600</v>
      </c>
      <c r="G134" s="32">
        <v>180.64</v>
      </c>
      <c r="H134" s="32" t="s">
        <v>914</v>
      </c>
    </row>
    <row r="135" spans="1:8" ht="15" customHeight="1">
      <c r="A135" s="83">
        <v>45418</v>
      </c>
      <c r="B135" s="32" t="s">
        <v>1082</v>
      </c>
      <c r="C135" s="31" t="s">
        <v>1083</v>
      </c>
      <c r="D135" s="31" t="s">
        <v>1084</v>
      </c>
      <c r="E135" s="31" t="s">
        <v>559</v>
      </c>
      <c r="F135" s="84">
        <v>127200</v>
      </c>
      <c r="G135" s="32">
        <v>177.36</v>
      </c>
      <c r="H135" s="32" t="s">
        <v>914</v>
      </c>
    </row>
    <row r="136" spans="1:8" ht="15" customHeight="1">
      <c r="A136" s="83">
        <v>45418</v>
      </c>
      <c r="B136" s="32" t="s">
        <v>1110</v>
      </c>
      <c r="C136" s="31" t="s">
        <v>1111</v>
      </c>
      <c r="D136" s="31" t="s">
        <v>1112</v>
      </c>
      <c r="E136" s="31" t="s">
        <v>559</v>
      </c>
      <c r="F136" s="84">
        <v>114830</v>
      </c>
      <c r="G136" s="32">
        <v>316.16000000000003</v>
      </c>
      <c r="H136" s="32" t="s">
        <v>914</v>
      </c>
    </row>
    <row r="137" spans="1:8" ht="15" customHeight="1">
      <c r="A137" s="83">
        <v>45418</v>
      </c>
      <c r="B137" s="32" t="s">
        <v>989</v>
      </c>
      <c r="C137" s="31" t="s">
        <v>990</v>
      </c>
      <c r="D137" s="31" t="s">
        <v>1085</v>
      </c>
      <c r="E137" s="31" t="s">
        <v>559</v>
      </c>
      <c r="F137" s="84">
        <v>48740</v>
      </c>
      <c r="G137" s="32">
        <v>1026.22</v>
      </c>
      <c r="H137" s="32" t="s">
        <v>914</v>
      </c>
    </row>
    <row r="138" spans="1:8" ht="15" customHeight="1">
      <c r="A138" s="83">
        <v>45418</v>
      </c>
      <c r="B138" s="32" t="s">
        <v>989</v>
      </c>
      <c r="C138" s="31" t="s">
        <v>990</v>
      </c>
      <c r="D138" s="31" t="s">
        <v>1087</v>
      </c>
      <c r="E138" s="31" t="s">
        <v>559</v>
      </c>
      <c r="F138" s="84">
        <v>62833</v>
      </c>
      <c r="G138" s="32">
        <v>1033.9100000000001</v>
      </c>
      <c r="H138" s="32" t="s">
        <v>914</v>
      </c>
    </row>
    <row r="139" spans="1:8" ht="15" customHeight="1">
      <c r="A139" s="83">
        <v>45418</v>
      </c>
      <c r="B139" s="32" t="s">
        <v>989</v>
      </c>
      <c r="C139" s="31" t="s">
        <v>990</v>
      </c>
      <c r="D139" s="31" t="s">
        <v>1086</v>
      </c>
      <c r="E139" s="31" t="s">
        <v>559</v>
      </c>
      <c r="F139" s="84">
        <v>38724</v>
      </c>
      <c r="G139" s="32">
        <v>1021.33</v>
      </c>
      <c r="H139" s="32" t="s">
        <v>914</v>
      </c>
    </row>
    <row r="140" spans="1:8" ht="15" customHeight="1">
      <c r="A140" s="83">
        <v>45418</v>
      </c>
      <c r="B140" s="32" t="s">
        <v>989</v>
      </c>
      <c r="C140" s="31" t="s">
        <v>990</v>
      </c>
      <c r="D140" s="31" t="s">
        <v>958</v>
      </c>
      <c r="E140" s="31" t="s">
        <v>559</v>
      </c>
      <c r="F140" s="84">
        <v>42389</v>
      </c>
      <c r="G140" s="32">
        <v>1031.43</v>
      </c>
      <c r="H140" s="32" t="s">
        <v>914</v>
      </c>
    </row>
    <row r="141" spans="1:8" ht="15" customHeight="1">
      <c r="A141" s="83">
        <v>45418</v>
      </c>
      <c r="B141" s="32" t="s">
        <v>989</v>
      </c>
      <c r="C141" s="31" t="s">
        <v>990</v>
      </c>
      <c r="D141" s="31" t="s">
        <v>912</v>
      </c>
      <c r="E141" s="31" t="s">
        <v>559</v>
      </c>
      <c r="F141" s="84">
        <v>81585</v>
      </c>
      <c r="G141" s="32">
        <v>1034.3599999999999</v>
      </c>
      <c r="H141" s="32" t="s">
        <v>914</v>
      </c>
    </row>
    <row r="142" spans="1:8" ht="15" customHeight="1">
      <c r="A142" s="83">
        <v>45418</v>
      </c>
      <c r="B142" s="32" t="s">
        <v>1113</v>
      </c>
      <c r="C142" s="31" t="s">
        <v>1114</v>
      </c>
      <c r="D142" s="31" t="s">
        <v>1115</v>
      </c>
      <c r="E142" s="31" t="s">
        <v>559</v>
      </c>
      <c r="F142" s="84">
        <v>93700</v>
      </c>
      <c r="G142" s="32">
        <v>35.83</v>
      </c>
      <c r="H142" s="32" t="s">
        <v>914</v>
      </c>
    </row>
    <row r="143" spans="1:8" ht="15" customHeight="1">
      <c r="A143" s="83">
        <v>45418</v>
      </c>
      <c r="B143" s="32" t="s">
        <v>1088</v>
      </c>
      <c r="C143" s="31" t="s">
        <v>1089</v>
      </c>
      <c r="D143" s="31" t="s">
        <v>912</v>
      </c>
      <c r="E143" s="31" t="s">
        <v>559</v>
      </c>
      <c r="F143" s="84">
        <v>133787</v>
      </c>
      <c r="G143" s="32">
        <v>974.42</v>
      </c>
      <c r="H143" s="32" t="s">
        <v>914</v>
      </c>
    </row>
    <row r="144" spans="1:8" ht="15" customHeight="1">
      <c r="A144" s="83">
        <v>45418</v>
      </c>
      <c r="B144" s="32" t="s">
        <v>1116</v>
      </c>
      <c r="C144" s="31" t="s">
        <v>1117</v>
      </c>
      <c r="D144" s="31" t="s">
        <v>1118</v>
      </c>
      <c r="E144" s="31" t="s">
        <v>559</v>
      </c>
      <c r="F144" s="84">
        <v>28000</v>
      </c>
      <c r="G144" s="32">
        <v>440.75</v>
      </c>
      <c r="H144" s="32" t="s">
        <v>914</v>
      </c>
    </row>
    <row r="145" spans="1:8" ht="15" customHeight="1">
      <c r="A145" s="83">
        <v>45418</v>
      </c>
      <c r="B145" s="32" t="s">
        <v>991</v>
      </c>
      <c r="C145" s="31" t="s">
        <v>992</v>
      </c>
      <c r="D145" s="31" t="s">
        <v>1090</v>
      </c>
      <c r="E145" s="31" t="s">
        <v>559</v>
      </c>
      <c r="F145" s="84">
        <v>350494</v>
      </c>
      <c r="G145" s="32">
        <v>13.22</v>
      </c>
      <c r="H145" s="32" t="s">
        <v>914</v>
      </c>
    </row>
    <row r="146" spans="1:8" ht="15" customHeight="1">
      <c r="A146" s="83">
        <v>45418</v>
      </c>
      <c r="B146" s="32" t="s">
        <v>963</v>
      </c>
      <c r="C146" s="31" t="s">
        <v>964</v>
      </c>
      <c r="D146" s="31" t="s">
        <v>994</v>
      </c>
      <c r="E146" s="31" t="s">
        <v>559</v>
      </c>
      <c r="F146" s="84">
        <v>84000</v>
      </c>
      <c r="G146" s="32">
        <v>253.65</v>
      </c>
      <c r="H146" s="32" t="s">
        <v>914</v>
      </c>
    </row>
    <row r="147" spans="1:8" ht="15" customHeight="1">
      <c r="A147" s="83">
        <v>45418</v>
      </c>
      <c r="B147" s="32" t="s">
        <v>963</v>
      </c>
      <c r="C147" s="31" t="s">
        <v>964</v>
      </c>
      <c r="D147" s="31" t="s">
        <v>993</v>
      </c>
      <c r="E147" s="31" t="s">
        <v>559</v>
      </c>
      <c r="F147" s="84">
        <v>66000</v>
      </c>
      <c r="G147" s="32">
        <v>261.58</v>
      </c>
      <c r="H147" s="32" t="s">
        <v>914</v>
      </c>
    </row>
    <row r="148" spans="1:8" ht="15" customHeight="1">
      <c r="A148" s="83">
        <v>45418</v>
      </c>
      <c r="B148" s="32" t="s">
        <v>1057</v>
      </c>
      <c r="C148" s="31" t="s">
        <v>1093</v>
      </c>
      <c r="D148" s="31" t="s">
        <v>934</v>
      </c>
      <c r="E148" s="31" t="s">
        <v>559</v>
      </c>
      <c r="F148" s="84">
        <v>61003</v>
      </c>
      <c r="G148" s="32">
        <v>43.57</v>
      </c>
      <c r="H148" s="32" t="s">
        <v>914</v>
      </c>
    </row>
    <row r="149" spans="1:8" ht="15" customHeight="1">
      <c r="A149" s="83">
        <v>45418</v>
      </c>
      <c r="B149" s="32" t="s">
        <v>1057</v>
      </c>
      <c r="C149" s="31" t="s">
        <v>1093</v>
      </c>
      <c r="D149" s="31" t="s">
        <v>1094</v>
      </c>
      <c r="E149" s="31" t="s">
        <v>559</v>
      </c>
      <c r="F149" s="84">
        <v>75290</v>
      </c>
      <c r="G149" s="32">
        <v>43.2</v>
      </c>
      <c r="H149" s="32" t="s">
        <v>914</v>
      </c>
    </row>
    <row r="150" spans="1:8" ht="15" customHeight="1">
      <c r="A150" s="83">
        <v>45418</v>
      </c>
      <c r="B150" s="32" t="s">
        <v>1057</v>
      </c>
      <c r="C150" s="31" t="s">
        <v>1093</v>
      </c>
      <c r="D150" s="31" t="s">
        <v>1059</v>
      </c>
      <c r="E150" s="31" t="s">
        <v>559</v>
      </c>
      <c r="F150" s="84">
        <v>45655</v>
      </c>
      <c r="G150" s="32">
        <v>42.88</v>
      </c>
      <c r="H150" s="32" t="s">
        <v>914</v>
      </c>
    </row>
    <row r="151" spans="1:8" ht="15" customHeight="1">
      <c r="A151" s="83">
        <v>45418</v>
      </c>
      <c r="B151" s="32" t="s">
        <v>1057</v>
      </c>
      <c r="C151" s="31" t="s">
        <v>1093</v>
      </c>
      <c r="D151" s="31" t="s">
        <v>1058</v>
      </c>
      <c r="E151" s="31" t="s">
        <v>559</v>
      </c>
      <c r="F151" s="84">
        <v>66801</v>
      </c>
      <c r="G151" s="32">
        <v>41.75</v>
      </c>
      <c r="H151" s="32" t="s">
        <v>914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69"/>
  <sheetViews>
    <sheetView zoomScale="80" zoomScaleNormal="80" workbookViewId="0">
      <selection activeCell="J51" sqref="J51:J52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307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965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45419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550</v>
      </c>
      <c r="C9" s="93"/>
      <c r="D9" s="94" t="s">
        <v>561</v>
      </c>
      <c r="E9" s="93" t="s">
        <v>562</v>
      </c>
      <c r="F9" s="93" t="s">
        <v>563</v>
      </c>
      <c r="G9" s="93" t="s">
        <v>564</v>
      </c>
      <c r="H9" s="93" t="s">
        <v>565</v>
      </c>
      <c r="I9" s="93" t="s">
        <v>566</v>
      </c>
      <c r="J9" s="92" t="s">
        <v>567</v>
      </c>
      <c r="K9" s="93" t="s">
        <v>568</v>
      </c>
      <c r="L9" s="95" t="s">
        <v>569</v>
      </c>
      <c r="M9" s="95" t="s">
        <v>570</v>
      </c>
      <c r="N9" s="93" t="s">
        <v>571</v>
      </c>
      <c r="O9" s="245" t="s">
        <v>572</v>
      </c>
      <c r="P9" s="199" t="s">
        <v>573</v>
      </c>
      <c r="Q9" s="199" t="s">
        <v>848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191">
        <v>1</v>
      </c>
      <c r="B10" s="188">
        <v>45362</v>
      </c>
      <c r="C10" s="192"/>
      <c r="D10" s="196" t="s">
        <v>185</v>
      </c>
      <c r="E10" s="193" t="s">
        <v>574</v>
      </c>
      <c r="F10" s="187" t="s">
        <v>886</v>
      </c>
      <c r="G10" s="189">
        <v>2390</v>
      </c>
      <c r="H10" s="187"/>
      <c r="I10" s="187" t="s">
        <v>887</v>
      </c>
      <c r="J10" s="189" t="s">
        <v>575</v>
      </c>
      <c r="K10" s="189"/>
      <c r="L10" s="190"/>
      <c r="M10" s="194"/>
      <c r="N10" s="189"/>
      <c r="O10" s="195"/>
      <c r="P10" s="190">
        <f>VLOOKUP(D10,'MidCap Intra'!$B$11:$C$568,2,0)</f>
        <v>2457.4</v>
      </c>
      <c r="Q10" s="233"/>
      <c r="S10" s="37" t="s">
        <v>576</v>
      </c>
    </row>
    <row r="11" spans="1:27" ht="15" customHeight="1">
      <c r="A11" s="191">
        <v>2</v>
      </c>
      <c r="B11" s="188">
        <v>45373</v>
      </c>
      <c r="C11" s="192"/>
      <c r="D11" s="196" t="s">
        <v>226</v>
      </c>
      <c r="E11" s="193" t="s">
        <v>574</v>
      </c>
      <c r="F11" s="187" t="s">
        <v>889</v>
      </c>
      <c r="G11" s="189">
        <v>3640</v>
      </c>
      <c r="H11" s="187"/>
      <c r="I11" s="187" t="s">
        <v>890</v>
      </c>
      <c r="J11" s="189" t="s">
        <v>575</v>
      </c>
      <c r="K11" s="189"/>
      <c r="L11" s="190"/>
      <c r="M11" s="194"/>
      <c r="N11" s="189"/>
      <c r="O11" s="195"/>
      <c r="P11" s="190">
        <f>VLOOKUP(D11,'MidCap Intra'!$B$11:$C$568,2,0)</f>
        <v>3921.05</v>
      </c>
      <c r="Q11" s="233"/>
      <c r="S11" s="37" t="s">
        <v>576</v>
      </c>
    </row>
    <row r="12" spans="1:27" ht="15" customHeight="1">
      <c r="A12" s="316">
        <v>3</v>
      </c>
      <c r="B12" s="317">
        <v>45385</v>
      </c>
      <c r="C12" s="318"/>
      <c r="D12" s="319" t="s">
        <v>84</v>
      </c>
      <c r="E12" s="320" t="s">
        <v>574</v>
      </c>
      <c r="F12" s="267">
        <v>4760</v>
      </c>
      <c r="G12" s="268">
        <v>4580</v>
      </c>
      <c r="H12" s="267">
        <v>4965</v>
      </c>
      <c r="I12" s="267" t="s">
        <v>894</v>
      </c>
      <c r="J12" s="262" t="s">
        <v>999</v>
      </c>
      <c r="K12" s="262">
        <f t="shared" ref="K12" si="0">H12-F12</f>
        <v>205</v>
      </c>
      <c r="L12" s="312">
        <f t="shared" ref="L12" si="1">(F12*-0.3)/100</f>
        <v>-14.28</v>
      </c>
      <c r="M12" s="313">
        <f t="shared" ref="M12" si="2">(K12+L12)/F12</f>
        <v>4.00672268907563E-2</v>
      </c>
      <c r="N12" s="262" t="s">
        <v>577</v>
      </c>
      <c r="O12" s="314">
        <v>45418</v>
      </c>
      <c r="P12" s="315"/>
      <c r="Q12" s="233"/>
      <c r="S12" s="37" t="s">
        <v>576</v>
      </c>
    </row>
    <row r="13" spans="1:27" ht="15" customHeight="1">
      <c r="A13" s="191">
        <v>4</v>
      </c>
      <c r="B13" s="188">
        <v>45394</v>
      </c>
      <c r="C13" s="192"/>
      <c r="D13" s="196" t="s">
        <v>274</v>
      </c>
      <c r="E13" s="193" t="s">
        <v>574</v>
      </c>
      <c r="F13" s="187" t="s">
        <v>898</v>
      </c>
      <c r="G13" s="189">
        <v>1625</v>
      </c>
      <c r="H13" s="187"/>
      <c r="I13" s="187" t="s">
        <v>899</v>
      </c>
      <c r="J13" s="189" t="s">
        <v>575</v>
      </c>
      <c r="K13" s="189"/>
      <c r="L13" s="190"/>
      <c r="M13" s="194"/>
      <c r="N13" s="189"/>
      <c r="O13" s="195"/>
      <c r="P13" s="190">
        <f>VLOOKUP(D13,'MidCap Intra'!$B$11:$C$568,2,0)</f>
        <v>1703.3</v>
      </c>
      <c r="Q13" s="233"/>
      <c r="S13" s="37" t="s">
        <v>768</v>
      </c>
    </row>
    <row r="14" spans="1:27" ht="15" customHeight="1">
      <c r="A14" s="191">
        <v>5</v>
      </c>
      <c r="B14" s="188">
        <v>45397</v>
      </c>
      <c r="C14" s="192"/>
      <c r="D14" s="196" t="s">
        <v>127</v>
      </c>
      <c r="E14" s="193" t="s">
        <v>574</v>
      </c>
      <c r="F14" s="187" t="s">
        <v>900</v>
      </c>
      <c r="G14" s="189">
        <v>1377</v>
      </c>
      <c r="H14" s="187"/>
      <c r="I14" s="187" t="s">
        <v>901</v>
      </c>
      <c r="J14" s="189" t="s">
        <v>575</v>
      </c>
      <c r="K14" s="189"/>
      <c r="L14" s="190"/>
      <c r="M14" s="194"/>
      <c r="N14" s="189"/>
      <c r="O14" s="195"/>
      <c r="P14" s="190">
        <f>VLOOKUP(D14,'MidCap Intra'!$B$11:$C$568,2,0)</f>
        <v>1522.65</v>
      </c>
      <c r="Q14" s="233"/>
      <c r="S14" s="37" t="s">
        <v>576</v>
      </c>
    </row>
    <row r="15" spans="1:27" ht="15" customHeight="1">
      <c r="A15" s="191">
        <v>6</v>
      </c>
      <c r="B15" s="188">
        <v>45405</v>
      </c>
      <c r="C15" s="192"/>
      <c r="D15" s="196" t="s">
        <v>474</v>
      </c>
      <c r="E15" s="193" t="s">
        <v>574</v>
      </c>
      <c r="F15" s="187" t="s">
        <v>903</v>
      </c>
      <c r="G15" s="189">
        <v>149.5</v>
      </c>
      <c r="H15" s="187"/>
      <c r="I15" s="187" t="s">
        <v>904</v>
      </c>
      <c r="J15" s="189" t="s">
        <v>575</v>
      </c>
      <c r="K15" s="189"/>
      <c r="L15" s="190"/>
      <c r="M15" s="194"/>
      <c r="N15" s="189"/>
      <c r="O15" s="195"/>
      <c r="P15" s="190">
        <f>VLOOKUP(D15,'MidCap Intra'!$B$11:$C$568,2,0)</f>
        <v>157.9</v>
      </c>
      <c r="Q15" s="233"/>
      <c r="S15" s="37" t="s">
        <v>576</v>
      </c>
    </row>
    <row r="16" spans="1:27" ht="15" customHeight="1">
      <c r="A16" s="191">
        <v>7</v>
      </c>
      <c r="B16" s="188">
        <v>45411</v>
      </c>
      <c r="C16" s="192"/>
      <c r="D16" s="196" t="s">
        <v>218</v>
      </c>
      <c r="E16" s="193" t="s">
        <v>574</v>
      </c>
      <c r="F16" s="187" t="s">
        <v>919</v>
      </c>
      <c r="G16" s="189">
        <v>618</v>
      </c>
      <c r="H16" s="187"/>
      <c r="I16" s="187" t="s">
        <v>920</v>
      </c>
      <c r="J16" s="189" t="s">
        <v>575</v>
      </c>
      <c r="K16" s="189"/>
      <c r="L16" s="190"/>
      <c r="M16" s="194"/>
      <c r="N16" s="189"/>
      <c r="O16" s="195"/>
      <c r="P16" s="190">
        <f>VLOOKUP(D16,'MidCap Intra'!$B$11:$C$568,2,0)</f>
        <v>653.15</v>
      </c>
      <c r="Q16" s="233"/>
      <c r="S16" s="37" t="s">
        <v>576</v>
      </c>
    </row>
    <row r="17" spans="1:39" ht="15" customHeight="1">
      <c r="A17" s="191">
        <v>8</v>
      </c>
      <c r="B17" s="188">
        <v>45412</v>
      </c>
      <c r="C17" s="192"/>
      <c r="D17" s="196" t="s">
        <v>907</v>
      </c>
      <c r="E17" s="193" t="s">
        <v>574</v>
      </c>
      <c r="F17" s="187" t="s">
        <v>922</v>
      </c>
      <c r="G17" s="189">
        <v>159</v>
      </c>
      <c r="H17" s="187"/>
      <c r="I17" s="187" t="s">
        <v>923</v>
      </c>
      <c r="J17" s="189" t="s">
        <v>575</v>
      </c>
      <c r="K17" s="189"/>
      <c r="L17" s="190"/>
      <c r="M17" s="194"/>
      <c r="N17" s="189"/>
      <c r="O17" s="195"/>
      <c r="P17" s="190">
        <f>VLOOKUP(D17,'MidCap Intra'!$B$11:$C$568,2,0)</f>
        <v>162.9</v>
      </c>
      <c r="Q17" s="233"/>
      <c r="S17" s="37" t="s">
        <v>576</v>
      </c>
    </row>
    <row r="18" spans="1:39" ht="15" customHeight="1">
      <c r="A18" s="191">
        <v>9</v>
      </c>
      <c r="B18" s="188">
        <v>45412</v>
      </c>
      <c r="C18" s="192"/>
      <c r="D18" s="196" t="s">
        <v>428</v>
      </c>
      <c r="E18" s="193" t="s">
        <v>574</v>
      </c>
      <c r="F18" s="187" t="s">
        <v>924</v>
      </c>
      <c r="G18" s="189">
        <v>1360</v>
      </c>
      <c r="H18" s="187"/>
      <c r="I18" s="187" t="s">
        <v>925</v>
      </c>
      <c r="J18" s="189" t="s">
        <v>575</v>
      </c>
      <c r="K18" s="189"/>
      <c r="L18" s="190"/>
      <c r="M18" s="194"/>
      <c r="N18" s="189"/>
      <c r="O18" s="195"/>
      <c r="P18" s="190">
        <f>VLOOKUP(D18,'MidCap Intra'!$B$11:$C$568,2,0)</f>
        <v>1513.6</v>
      </c>
      <c r="Q18" s="233"/>
      <c r="S18" s="37" t="s">
        <v>576</v>
      </c>
    </row>
    <row r="19" spans="1:39" ht="15" customHeight="1">
      <c r="A19" s="191">
        <v>10</v>
      </c>
      <c r="B19" s="188">
        <v>45414</v>
      </c>
      <c r="C19" s="192"/>
      <c r="D19" s="196" t="s">
        <v>125</v>
      </c>
      <c r="E19" s="193" t="s">
        <v>574</v>
      </c>
      <c r="F19" s="187" t="s">
        <v>935</v>
      </c>
      <c r="G19" s="189">
        <v>1285</v>
      </c>
      <c r="H19" s="187"/>
      <c r="I19" s="187" t="s">
        <v>936</v>
      </c>
      <c r="J19" s="189" t="s">
        <v>575</v>
      </c>
      <c r="K19" s="189"/>
      <c r="L19" s="190"/>
      <c r="M19" s="194"/>
      <c r="N19" s="189"/>
      <c r="O19" s="195"/>
      <c r="P19" s="190">
        <f>VLOOKUP(D19,'MidCap Intra'!$B$11:$C$568,2,0)</f>
        <v>1358.8</v>
      </c>
      <c r="Q19" s="233"/>
      <c r="S19" s="37" t="s">
        <v>576</v>
      </c>
    </row>
    <row r="20" spans="1:39" ht="15" customHeight="1">
      <c r="A20" s="191">
        <v>11</v>
      </c>
      <c r="B20" s="188">
        <v>45418</v>
      </c>
      <c r="C20" s="192"/>
      <c r="D20" s="196" t="s">
        <v>92</v>
      </c>
      <c r="E20" s="193" t="s">
        <v>574</v>
      </c>
      <c r="F20" s="187" t="s">
        <v>996</v>
      </c>
      <c r="G20" s="189">
        <v>428</v>
      </c>
      <c r="H20" s="187"/>
      <c r="I20" s="187" t="s">
        <v>997</v>
      </c>
      <c r="J20" s="189" t="s">
        <v>575</v>
      </c>
      <c r="K20" s="189"/>
      <c r="L20" s="190"/>
      <c r="M20" s="194"/>
      <c r="N20" s="189"/>
      <c r="O20" s="195"/>
      <c r="P20" s="190">
        <f>VLOOKUP(D20,'MidCap Intra'!$B$11:$C$568,2,0)</f>
        <v>460.6</v>
      </c>
      <c r="Q20" s="233"/>
      <c r="S20" s="37"/>
    </row>
    <row r="21" spans="1:39" ht="15" customHeight="1">
      <c r="A21" s="191"/>
      <c r="B21" s="188"/>
      <c r="C21" s="192"/>
      <c r="D21" s="196"/>
      <c r="E21" s="193"/>
      <c r="F21" s="187"/>
      <c r="G21" s="189"/>
      <c r="H21" s="187"/>
      <c r="I21" s="187"/>
      <c r="J21" s="189"/>
      <c r="K21" s="189"/>
      <c r="L21" s="190"/>
      <c r="M21" s="194"/>
      <c r="N21" s="189"/>
      <c r="O21" s="195"/>
      <c r="P21" s="190"/>
      <c r="Q21" s="233"/>
      <c r="S21" s="37"/>
    </row>
    <row r="22" spans="1:39" ht="15" customHeight="1">
      <c r="A22" s="191"/>
      <c r="B22" s="188"/>
      <c r="C22" s="192"/>
      <c r="D22" s="196"/>
      <c r="E22" s="193"/>
      <c r="F22" s="187"/>
      <c r="G22" s="189"/>
      <c r="H22" s="187"/>
      <c r="I22" s="187"/>
      <c r="J22" s="189"/>
      <c r="K22" s="189"/>
      <c r="L22" s="190"/>
      <c r="M22" s="194"/>
      <c r="N22" s="189"/>
      <c r="O22" s="195"/>
      <c r="P22" s="190"/>
      <c r="Q22" s="233"/>
      <c r="S22" s="37"/>
    </row>
    <row r="23" spans="1:39" ht="15" customHeight="1">
      <c r="G23" s="54"/>
      <c r="H23" s="54"/>
      <c r="I23" s="54"/>
      <c r="J23" s="54"/>
      <c r="K23" s="54"/>
      <c r="L23" s="54"/>
      <c r="M23" s="54"/>
      <c r="N23" s="54"/>
      <c r="O23" s="54"/>
      <c r="P23" s="54"/>
    </row>
    <row r="24" spans="1:39" ht="14.25" customHeight="1">
      <c r="A24" s="99"/>
      <c r="B24" s="100"/>
      <c r="C24" s="101"/>
      <c r="D24" s="102"/>
      <c r="E24" s="103"/>
      <c r="F24" s="103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105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</row>
    <row r="25" spans="1:39" ht="12" customHeight="1">
      <c r="A25" s="106" t="s">
        <v>578</v>
      </c>
      <c r="B25" s="107"/>
      <c r="C25" s="108"/>
      <c r="E25" s="109"/>
      <c r="F25" s="109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</row>
    <row r="26" spans="1:39" ht="12" customHeight="1">
      <c r="A26" s="110" t="s">
        <v>579</v>
      </c>
      <c r="B26" s="106"/>
      <c r="C26" s="106"/>
      <c r="D26" s="106"/>
      <c r="E26" s="37"/>
      <c r="F26" s="111" t="s">
        <v>580</v>
      </c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06" t="s">
        <v>581</v>
      </c>
      <c r="B27" s="106"/>
      <c r="C27" s="106"/>
      <c r="D27" s="106" t="s">
        <v>582</v>
      </c>
      <c r="E27" s="6"/>
      <c r="F27" s="111" t="s">
        <v>583</v>
      </c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06"/>
      <c r="B28" s="106"/>
      <c r="C28" s="106"/>
      <c r="D28" s="106"/>
      <c r="E28" s="6"/>
      <c r="F28" s="6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200"/>
      <c r="B29" s="200"/>
      <c r="C29" s="200"/>
      <c r="D29" s="200"/>
      <c r="E29" s="201"/>
      <c r="F29" s="201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4.25" customHeight="1">
      <c r="A30" s="106"/>
      <c r="B30" s="106"/>
      <c r="C30" s="106"/>
      <c r="D30" s="106"/>
      <c r="E30" s="6"/>
      <c r="F30" s="6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7"/>
      <c r="R30" s="37"/>
      <c r="S30" s="6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.75" customHeight="1">
      <c r="A31" s="118" t="s">
        <v>588</v>
      </c>
      <c r="B31" s="118"/>
      <c r="C31" s="118"/>
      <c r="D31" s="118"/>
      <c r="E31" s="6"/>
      <c r="F31" s="6"/>
      <c r="G31" s="54"/>
      <c r="H31" s="54"/>
      <c r="I31" s="54"/>
      <c r="J31" s="54"/>
      <c r="K31" s="54"/>
      <c r="L31" s="54"/>
      <c r="M31" s="54"/>
      <c r="N31" s="54"/>
      <c r="O31" s="54"/>
      <c r="P31" s="54"/>
      <c r="R31" s="37"/>
      <c r="S31" s="6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38.25" customHeight="1">
      <c r="A32" s="93" t="s">
        <v>16</v>
      </c>
      <c r="B32" s="93" t="s">
        <v>550</v>
      </c>
      <c r="C32" s="93"/>
      <c r="D32" s="94" t="s">
        <v>561</v>
      </c>
      <c r="E32" s="93" t="s">
        <v>562</v>
      </c>
      <c r="F32" s="93" t="s">
        <v>563</v>
      </c>
      <c r="G32" s="93" t="s">
        <v>584</v>
      </c>
      <c r="H32" s="93" t="s">
        <v>565</v>
      </c>
      <c r="I32" s="197" t="s">
        <v>566</v>
      </c>
      <c r="J32" s="199" t="s">
        <v>567</v>
      </c>
      <c r="K32" s="198" t="s">
        <v>589</v>
      </c>
      <c r="L32" s="95" t="s">
        <v>569</v>
      </c>
      <c r="M32" s="119" t="s">
        <v>590</v>
      </c>
      <c r="N32" s="93" t="s">
        <v>591</v>
      </c>
      <c r="O32" s="92" t="s">
        <v>571</v>
      </c>
      <c r="P32" s="288" t="s">
        <v>572</v>
      </c>
      <c r="Q32" s="236"/>
      <c r="R32" s="37"/>
      <c r="S32" s="6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.75" customHeight="1">
      <c r="A33" s="267">
        <v>1</v>
      </c>
      <c r="B33" s="265">
        <v>45408</v>
      </c>
      <c r="C33" s="266"/>
      <c r="D33" s="266" t="s">
        <v>908</v>
      </c>
      <c r="E33" s="267" t="s">
        <v>586</v>
      </c>
      <c r="F33" s="267">
        <v>1102.5</v>
      </c>
      <c r="G33" s="267">
        <v>1078</v>
      </c>
      <c r="H33" s="267">
        <v>1114</v>
      </c>
      <c r="I33" s="268" t="s">
        <v>909</v>
      </c>
      <c r="J33" s="305" t="s">
        <v>977</v>
      </c>
      <c r="K33" s="306">
        <f t="shared" ref="K33" si="3">H33-F33</f>
        <v>11.5</v>
      </c>
      <c r="L33" s="307">
        <f t="shared" ref="L33" si="4">(H33*N33)*0.03%</f>
        <v>150.38999999999999</v>
      </c>
      <c r="M33" s="308">
        <f t="shared" ref="M33" si="5">(K33*N33)-L33</f>
        <v>5024.6099999999997</v>
      </c>
      <c r="N33" s="306">
        <v>450</v>
      </c>
      <c r="O33" s="309" t="s">
        <v>577</v>
      </c>
      <c r="P33" s="310">
        <v>45415</v>
      </c>
      <c r="Q33" s="231"/>
      <c r="R33" s="120"/>
      <c r="S33" s="54" t="s">
        <v>576</v>
      </c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121"/>
      <c r="AH33" s="122"/>
      <c r="AI33" s="120"/>
      <c r="AJ33" s="120"/>
      <c r="AK33" s="121"/>
      <c r="AL33" s="121"/>
      <c r="AM33" s="121"/>
    </row>
    <row r="34" spans="1:39" ht="12.75" customHeight="1">
      <c r="A34" s="267">
        <v>2</v>
      </c>
      <c r="B34" s="265">
        <v>45414</v>
      </c>
      <c r="C34" s="266"/>
      <c r="D34" s="266" t="s">
        <v>945</v>
      </c>
      <c r="E34" s="267" t="s">
        <v>586</v>
      </c>
      <c r="F34" s="267">
        <v>457</v>
      </c>
      <c r="G34" s="267">
        <v>448</v>
      </c>
      <c r="H34" s="267">
        <v>465.5</v>
      </c>
      <c r="I34" s="268" t="s">
        <v>946</v>
      </c>
      <c r="J34" s="305" t="s">
        <v>976</v>
      </c>
      <c r="K34" s="306">
        <f t="shared" ref="K34" si="6">H34-F34</f>
        <v>8.5</v>
      </c>
      <c r="L34" s="307">
        <f t="shared" ref="L34" si="7">(H34*N34)*0.03%</f>
        <v>174.56249999999997</v>
      </c>
      <c r="M34" s="308">
        <f t="shared" ref="M34" si="8">(K34*N34)-L34</f>
        <v>10450.4375</v>
      </c>
      <c r="N34" s="306">
        <v>1250</v>
      </c>
      <c r="O34" s="309" t="s">
        <v>577</v>
      </c>
      <c r="P34" s="310">
        <v>45415</v>
      </c>
      <c r="Q34" s="231"/>
      <c r="R34" s="120"/>
      <c r="S34" s="54" t="s">
        <v>576</v>
      </c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121"/>
      <c r="AH34" s="122"/>
      <c r="AI34" s="120"/>
      <c r="AJ34" s="120"/>
      <c r="AK34" s="121"/>
      <c r="AL34" s="121"/>
      <c r="AM34" s="121"/>
    </row>
    <row r="35" spans="1:39" ht="12.75" customHeight="1">
      <c r="A35" s="297">
        <v>3</v>
      </c>
      <c r="B35" s="293">
        <v>45414</v>
      </c>
      <c r="C35" s="296"/>
      <c r="D35" s="296" t="s">
        <v>947</v>
      </c>
      <c r="E35" s="297" t="s">
        <v>586</v>
      </c>
      <c r="F35" s="297">
        <v>3002.5</v>
      </c>
      <c r="G35" s="297">
        <v>2950</v>
      </c>
      <c r="H35" s="297">
        <v>2950</v>
      </c>
      <c r="I35" s="298" t="s">
        <v>948</v>
      </c>
      <c r="J35" s="299" t="s">
        <v>975</v>
      </c>
      <c r="K35" s="300">
        <f>H35-F35</f>
        <v>-52.5</v>
      </c>
      <c r="L35" s="301">
        <f t="shared" ref="L35:L36" si="9">(H35*N35)*0.03%</f>
        <v>176.99999999999997</v>
      </c>
      <c r="M35" s="302">
        <f t="shared" ref="M35:M36" si="10">(K35*N35)-L35</f>
        <v>-10677</v>
      </c>
      <c r="N35" s="300">
        <v>200</v>
      </c>
      <c r="O35" s="303" t="s">
        <v>587</v>
      </c>
      <c r="P35" s="304">
        <v>45415</v>
      </c>
      <c r="Q35" s="231"/>
      <c r="R35" s="120"/>
      <c r="S35" s="54" t="s">
        <v>863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21"/>
      <c r="AH35" s="122"/>
      <c r="AI35" s="120"/>
      <c r="AJ35" s="120"/>
      <c r="AK35" s="121"/>
      <c r="AL35" s="121"/>
      <c r="AM35" s="121"/>
    </row>
    <row r="36" spans="1:39" ht="12.75" customHeight="1">
      <c r="A36" s="267">
        <v>4</v>
      </c>
      <c r="B36" s="265">
        <v>45418</v>
      </c>
      <c r="C36" s="266"/>
      <c r="D36" s="266" t="s">
        <v>945</v>
      </c>
      <c r="E36" s="267" t="s">
        <v>586</v>
      </c>
      <c r="F36" s="267">
        <v>455</v>
      </c>
      <c r="G36" s="267">
        <v>446</v>
      </c>
      <c r="H36" s="267">
        <v>465.5</v>
      </c>
      <c r="I36" s="268" t="s">
        <v>995</v>
      </c>
      <c r="J36" s="305" t="s">
        <v>998</v>
      </c>
      <c r="K36" s="306">
        <f t="shared" ref="K36" si="11">H36-F36</f>
        <v>10.5</v>
      </c>
      <c r="L36" s="307">
        <f t="shared" si="9"/>
        <v>174.56249999999997</v>
      </c>
      <c r="M36" s="308">
        <f t="shared" si="10"/>
        <v>12950.4375</v>
      </c>
      <c r="N36" s="306">
        <v>1250</v>
      </c>
      <c r="O36" s="309" t="s">
        <v>577</v>
      </c>
      <c r="P36" s="310">
        <v>45418</v>
      </c>
      <c r="Q36" s="231"/>
      <c r="R36" s="120"/>
      <c r="S36" s="5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21"/>
      <c r="AH36" s="122"/>
      <c r="AI36" s="120"/>
      <c r="AJ36" s="120"/>
      <c r="AK36" s="121"/>
      <c r="AL36" s="121"/>
      <c r="AM36" s="121"/>
    </row>
    <row r="37" spans="1:39" ht="12.75" customHeight="1">
      <c r="A37" s="187">
        <v>5</v>
      </c>
      <c r="B37" s="237">
        <v>45418</v>
      </c>
      <c r="C37" s="232"/>
      <c r="D37" s="232" t="s">
        <v>1000</v>
      </c>
      <c r="E37" s="187" t="s">
        <v>586</v>
      </c>
      <c r="F37" s="187" t="s">
        <v>1001</v>
      </c>
      <c r="G37" s="187">
        <v>790</v>
      </c>
      <c r="H37" s="187"/>
      <c r="I37" s="189" t="s">
        <v>1002</v>
      </c>
      <c r="J37" s="186" t="s">
        <v>575</v>
      </c>
      <c r="K37" s="96"/>
      <c r="L37" s="98"/>
      <c r="M37" s="234"/>
      <c r="N37" s="96"/>
      <c r="O37" s="97"/>
      <c r="P37" s="238"/>
      <c r="Q37" s="231"/>
      <c r="R37" s="120"/>
      <c r="S37" s="5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21"/>
      <c r="AH37" s="122"/>
      <c r="AI37" s="120"/>
      <c r="AJ37" s="120"/>
      <c r="AK37" s="121"/>
      <c r="AL37" s="121"/>
      <c r="AM37" s="121"/>
    </row>
    <row r="38" spans="1:39" ht="12.75" customHeight="1">
      <c r="A38" s="187"/>
      <c r="B38" s="237"/>
      <c r="C38" s="232"/>
      <c r="D38" s="232"/>
      <c r="E38" s="187"/>
      <c r="F38" s="187"/>
      <c r="G38" s="187"/>
      <c r="H38" s="187"/>
      <c r="I38" s="189"/>
      <c r="J38" s="186"/>
      <c r="K38" s="96"/>
      <c r="L38" s="98"/>
      <c r="M38" s="234"/>
      <c r="N38" s="96"/>
      <c r="O38" s="97"/>
      <c r="P38" s="238"/>
      <c r="Q38" s="231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121"/>
      <c r="AL38" s="121"/>
      <c r="AM38" s="121"/>
    </row>
    <row r="39" spans="1:39" ht="15" customHeight="1"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</row>
    <row r="40" spans="1:39" ht="12.75" customHeight="1">
      <c r="A40" s="121"/>
      <c r="B40" s="123"/>
      <c r="C40" s="120"/>
      <c r="D40" s="120"/>
      <c r="E40" s="121"/>
      <c r="F40" s="121"/>
      <c r="G40" s="121"/>
      <c r="H40" s="124"/>
      <c r="I40" s="124"/>
      <c r="J40" s="124"/>
      <c r="K40" s="120"/>
      <c r="L40" s="121"/>
      <c r="M40" s="121"/>
      <c r="N40" s="121"/>
      <c r="O40" s="124"/>
      <c r="P40" s="124"/>
      <c r="Q40" s="12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121"/>
      <c r="AL40" s="121"/>
      <c r="AM40" s="121"/>
    </row>
    <row r="41" spans="1:39">
      <c r="A41" s="125" t="s">
        <v>592</v>
      </c>
      <c r="B41" s="125"/>
      <c r="C41" s="125"/>
      <c r="D41" s="125"/>
      <c r="E41" s="126"/>
      <c r="F41" s="104"/>
      <c r="G41" s="104"/>
      <c r="H41" s="104"/>
      <c r="I41" s="104"/>
      <c r="J41" s="1"/>
      <c r="K41" s="6"/>
      <c r="L41" s="6"/>
      <c r="M41" s="6"/>
      <c r="N41" s="1"/>
      <c r="O41" s="1"/>
      <c r="P41" s="37"/>
      <c r="Q41" s="37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37"/>
      <c r="AL41" s="37"/>
      <c r="AM41" s="37"/>
    </row>
    <row r="42" spans="1:39" ht="38.25">
      <c r="A42" s="93" t="s">
        <v>16</v>
      </c>
      <c r="B42" s="93" t="s">
        <v>550</v>
      </c>
      <c r="C42" s="93"/>
      <c r="D42" s="94" t="s">
        <v>561</v>
      </c>
      <c r="E42" s="93" t="s">
        <v>562</v>
      </c>
      <c r="F42" s="93" t="s">
        <v>563</v>
      </c>
      <c r="G42" s="93" t="s">
        <v>584</v>
      </c>
      <c r="H42" s="93" t="s">
        <v>565</v>
      </c>
      <c r="I42" s="93" t="s">
        <v>566</v>
      </c>
      <c r="J42" s="92" t="s">
        <v>567</v>
      </c>
      <c r="K42" s="92" t="s">
        <v>593</v>
      </c>
      <c r="L42" s="95" t="s">
        <v>569</v>
      </c>
      <c r="M42" s="119" t="s">
        <v>590</v>
      </c>
      <c r="N42" s="93" t="s">
        <v>591</v>
      </c>
      <c r="O42" s="93" t="s">
        <v>571</v>
      </c>
      <c r="P42" s="94" t="s">
        <v>572</v>
      </c>
      <c r="Q42" s="235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37"/>
      <c r="AL42" s="37"/>
      <c r="AM42" s="37"/>
    </row>
    <row r="43" spans="1:39" ht="12.75" customHeight="1">
      <c r="A43" s="343">
        <v>1</v>
      </c>
      <c r="B43" s="345">
        <v>45411</v>
      </c>
      <c r="C43" s="232"/>
      <c r="D43" s="232" t="s">
        <v>915</v>
      </c>
      <c r="E43" s="187" t="s">
        <v>855</v>
      </c>
      <c r="F43" s="187" t="s">
        <v>917</v>
      </c>
      <c r="G43" s="187"/>
      <c r="H43" s="187"/>
      <c r="I43" s="189"/>
      <c r="J43" s="352" t="s">
        <v>575</v>
      </c>
      <c r="K43" s="187"/>
      <c r="L43" s="190"/>
      <c r="M43" s="285"/>
      <c r="N43" s="187"/>
      <c r="O43" s="189"/>
      <c r="P43" s="351"/>
      <c r="Q43" s="231"/>
      <c r="R43" s="54"/>
      <c r="S43" s="54" t="s">
        <v>576</v>
      </c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121"/>
      <c r="AL43" s="121"/>
      <c r="AM43" s="121"/>
    </row>
    <row r="44" spans="1:39" ht="12.75" customHeight="1">
      <c r="A44" s="344"/>
      <c r="B44" s="346"/>
      <c r="C44" s="232"/>
      <c r="D44" s="232" t="s">
        <v>916</v>
      </c>
      <c r="E44" s="187" t="s">
        <v>855</v>
      </c>
      <c r="F44" s="187" t="s">
        <v>918</v>
      </c>
      <c r="G44" s="187"/>
      <c r="H44" s="187"/>
      <c r="I44" s="189"/>
      <c r="J44" s="353"/>
      <c r="K44" s="187"/>
      <c r="L44" s="190"/>
      <c r="M44" s="285"/>
      <c r="N44" s="187"/>
      <c r="O44" s="189"/>
      <c r="P44" s="351"/>
      <c r="Q44" s="231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121"/>
      <c r="AL44" s="121"/>
      <c r="AM44" s="121"/>
    </row>
    <row r="45" spans="1:39" ht="12.75" customHeight="1">
      <c r="A45" s="347">
        <v>2</v>
      </c>
      <c r="B45" s="337">
        <v>45414</v>
      </c>
      <c r="C45" s="266"/>
      <c r="D45" s="266" t="s">
        <v>937</v>
      </c>
      <c r="E45" s="267" t="s">
        <v>586</v>
      </c>
      <c r="F45" s="267">
        <v>32</v>
      </c>
      <c r="G45" s="267"/>
      <c r="H45" s="267">
        <v>44</v>
      </c>
      <c r="I45" s="268"/>
      <c r="J45" s="335" t="s">
        <v>939</v>
      </c>
      <c r="K45" s="262">
        <f>H45-F45</f>
        <v>12</v>
      </c>
      <c r="L45" s="263">
        <v>50</v>
      </c>
      <c r="M45" s="333">
        <v>2700</v>
      </c>
      <c r="N45" s="262">
        <v>400</v>
      </c>
      <c r="O45" s="335" t="s">
        <v>577</v>
      </c>
      <c r="P45" s="337">
        <v>45414</v>
      </c>
      <c r="Q45" s="231"/>
      <c r="R45" s="54"/>
      <c r="S45" s="54" t="s">
        <v>576</v>
      </c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121"/>
      <c r="AL45" s="121"/>
      <c r="AM45" s="121"/>
    </row>
    <row r="46" spans="1:39" ht="12.75" customHeight="1">
      <c r="A46" s="348"/>
      <c r="B46" s="338"/>
      <c r="C46" s="266"/>
      <c r="D46" s="266" t="s">
        <v>938</v>
      </c>
      <c r="E46" s="267" t="s">
        <v>855</v>
      </c>
      <c r="F46" s="267">
        <v>16</v>
      </c>
      <c r="G46" s="267"/>
      <c r="H46" s="267">
        <v>21</v>
      </c>
      <c r="I46" s="268"/>
      <c r="J46" s="336"/>
      <c r="K46" s="262">
        <f>F46-H46</f>
        <v>-5</v>
      </c>
      <c r="L46" s="263">
        <v>50</v>
      </c>
      <c r="M46" s="334"/>
      <c r="N46" s="262">
        <v>400</v>
      </c>
      <c r="O46" s="336"/>
      <c r="P46" s="338"/>
      <c r="Q46" s="231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121"/>
      <c r="AL46" s="121"/>
      <c r="AM46" s="121"/>
    </row>
    <row r="47" spans="1:39" ht="12.75" customHeight="1">
      <c r="A47" s="283">
        <v>3</v>
      </c>
      <c r="B47" s="284">
        <v>45414</v>
      </c>
      <c r="C47" s="266"/>
      <c r="D47" s="266" t="s">
        <v>940</v>
      </c>
      <c r="E47" s="267" t="s">
        <v>586</v>
      </c>
      <c r="F47" s="267">
        <v>40</v>
      </c>
      <c r="G47" s="267">
        <v>10</v>
      </c>
      <c r="H47" s="267">
        <v>65.5</v>
      </c>
      <c r="I47" s="268" t="s">
        <v>941</v>
      </c>
      <c r="J47" s="261" t="s">
        <v>942</v>
      </c>
      <c r="K47" s="262">
        <f>H47-F47</f>
        <v>25.5</v>
      </c>
      <c r="L47" s="263">
        <v>50</v>
      </c>
      <c r="M47" s="264">
        <f t="shared" ref="M47" si="12">(K47*N47)-L47</f>
        <v>1225</v>
      </c>
      <c r="N47" s="262">
        <v>50</v>
      </c>
      <c r="O47" s="282" t="s">
        <v>577</v>
      </c>
      <c r="P47" s="284">
        <v>45414</v>
      </c>
      <c r="Q47" s="231"/>
      <c r="R47" s="54"/>
      <c r="S47" s="54" t="s">
        <v>576</v>
      </c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121"/>
      <c r="AL47" s="121"/>
      <c r="AM47" s="121"/>
    </row>
    <row r="48" spans="1:39" ht="12.75" customHeight="1">
      <c r="A48" s="267">
        <v>4</v>
      </c>
      <c r="B48" s="265">
        <v>45414</v>
      </c>
      <c r="C48" s="266"/>
      <c r="D48" s="266" t="s">
        <v>940</v>
      </c>
      <c r="E48" s="267" t="s">
        <v>586</v>
      </c>
      <c r="F48" s="267">
        <v>37.5</v>
      </c>
      <c r="G48" s="267">
        <v>10</v>
      </c>
      <c r="H48" s="267">
        <v>57.5</v>
      </c>
      <c r="I48" s="268" t="s">
        <v>941</v>
      </c>
      <c r="J48" s="261" t="s">
        <v>893</v>
      </c>
      <c r="K48" s="262">
        <f>H48-F48</f>
        <v>20</v>
      </c>
      <c r="L48" s="263">
        <v>50</v>
      </c>
      <c r="M48" s="264">
        <f t="shared" ref="M48" si="13">(K48*N48)-L48</f>
        <v>950</v>
      </c>
      <c r="N48" s="262">
        <v>50</v>
      </c>
      <c r="O48" s="261" t="s">
        <v>577</v>
      </c>
      <c r="P48" s="265">
        <v>45414</v>
      </c>
      <c r="Q48" s="231"/>
      <c r="R48" s="54"/>
      <c r="S48" s="54" t="s">
        <v>576</v>
      </c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121"/>
      <c r="AL48" s="121"/>
      <c r="AM48" s="121"/>
    </row>
    <row r="49" spans="1:39" ht="12.75" customHeight="1">
      <c r="A49" s="349">
        <v>5</v>
      </c>
      <c r="B49" s="341">
        <v>45414</v>
      </c>
      <c r="C49" s="296"/>
      <c r="D49" s="296" t="s">
        <v>937</v>
      </c>
      <c r="E49" s="297" t="s">
        <v>586</v>
      </c>
      <c r="F49" s="297">
        <v>39</v>
      </c>
      <c r="G49" s="297"/>
      <c r="H49" s="297">
        <v>30.5</v>
      </c>
      <c r="I49" s="298"/>
      <c r="J49" s="339" t="s">
        <v>1119</v>
      </c>
      <c r="K49" s="290">
        <f>H49-F49</f>
        <v>-8.5</v>
      </c>
      <c r="L49" s="291">
        <v>50</v>
      </c>
      <c r="M49" s="354">
        <v>-1700</v>
      </c>
      <c r="N49" s="311">
        <v>400</v>
      </c>
      <c r="O49" s="339" t="s">
        <v>587</v>
      </c>
      <c r="P49" s="341">
        <v>45415</v>
      </c>
      <c r="Q49" s="231"/>
      <c r="R49" s="54"/>
      <c r="S49" s="54" t="s">
        <v>576</v>
      </c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121"/>
      <c r="AL49" s="121"/>
      <c r="AM49" s="121"/>
    </row>
    <row r="50" spans="1:39" ht="12.75" customHeight="1">
      <c r="A50" s="350"/>
      <c r="B50" s="342"/>
      <c r="C50" s="296"/>
      <c r="D50" s="296" t="s">
        <v>938</v>
      </c>
      <c r="E50" s="297" t="s">
        <v>855</v>
      </c>
      <c r="F50" s="297">
        <v>19</v>
      </c>
      <c r="G50" s="297"/>
      <c r="H50" s="297">
        <v>14.5</v>
      </c>
      <c r="I50" s="298"/>
      <c r="J50" s="340"/>
      <c r="K50" s="290">
        <f>F50-H50</f>
        <v>4.5</v>
      </c>
      <c r="L50" s="291">
        <v>50</v>
      </c>
      <c r="M50" s="355"/>
      <c r="N50" s="290">
        <v>400</v>
      </c>
      <c r="O50" s="340"/>
      <c r="P50" s="342"/>
      <c r="Q50" s="231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121"/>
      <c r="AL50" s="121"/>
      <c r="AM50" s="121"/>
    </row>
    <row r="51" spans="1:39" ht="12.75" customHeight="1">
      <c r="A51" s="347">
        <v>6</v>
      </c>
      <c r="B51" s="337">
        <v>45411</v>
      </c>
      <c r="C51" s="266"/>
      <c r="D51" s="266" t="s">
        <v>943</v>
      </c>
      <c r="E51" s="267" t="s">
        <v>855</v>
      </c>
      <c r="F51" s="267">
        <v>132</v>
      </c>
      <c r="G51" s="267"/>
      <c r="H51" s="267">
        <v>87</v>
      </c>
      <c r="I51" s="268"/>
      <c r="J51" s="335" t="s">
        <v>905</v>
      </c>
      <c r="K51" s="262">
        <f>F51-H51</f>
        <v>45</v>
      </c>
      <c r="L51" s="263">
        <v>50</v>
      </c>
      <c r="M51" s="333">
        <v>1100</v>
      </c>
      <c r="N51" s="262">
        <v>50</v>
      </c>
      <c r="O51" s="335" t="s">
        <v>577</v>
      </c>
      <c r="P51" s="337">
        <v>45414</v>
      </c>
      <c r="Q51" s="231"/>
      <c r="R51" s="54"/>
      <c r="S51" s="37" t="s">
        <v>863</v>
      </c>
      <c r="T51" s="54"/>
      <c r="U51" s="37"/>
      <c r="V51" s="54"/>
      <c r="W51" s="37"/>
      <c r="X51" s="54"/>
      <c r="Y51" s="37"/>
      <c r="Z51" s="54"/>
      <c r="AA51" s="37"/>
      <c r="AB51" s="54"/>
      <c r="AC51" s="37"/>
      <c r="AD51" s="54"/>
      <c r="AE51" s="37"/>
      <c r="AF51" s="54"/>
      <c r="AG51" s="37"/>
      <c r="AH51" s="122"/>
      <c r="AI51" s="120"/>
      <c r="AJ51" s="120"/>
      <c r="AK51" s="121"/>
      <c r="AL51" s="121"/>
      <c r="AM51" s="121"/>
    </row>
    <row r="52" spans="1:39" ht="12.75" customHeight="1">
      <c r="A52" s="348"/>
      <c r="B52" s="338"/>
      <c r="C52" s="266"/>
      <c r="D52" s="266" t="s">
        <v>944</v>
      </c>
      <c r="E52" s="267" t="s">
        <v>586</v>
      </c>
      <c r="F52" s="267">
        <v>26</v>
      </c>
      <c r="G52" s="267"/>
      <c r="H52" s="267">
        <v>5</v>
      </c>
      <c r="I52" s="268"/>
      <c r="J52" s="336"/>
      <c r="K52" s="262">
        <f>H52-F52</f>
        <v>-21</v>
      </c>
      <c r="L52" s="263">
        <v>50</v>
      </c>
      <c r="M52" s="334"/>
      <c r="N52" s="262">
        <v>50</v>
      </c>
      <c r="O52" s="336"/>
      <c r="P52" s="338"/>
      <c r="Q52" s="231"/>
      <c r="R52" s="54"/>
      <c r="S52" s="37"/>
      <c r="T52" s="54"/>
      <c r="U52" s="37"/>
      <c r="V52" s="54"/>
      <c r="W52" s="37"/>
      <c r="X52" s="54"/>
      <c r="Y52" s="37"/>
      <c r="Z52" s="54"/>
      <c r="AA52" s="37"/>
      <c r="AB52" s="54"/>
      <c r="AC52" s="37"/>
      <c r="AD52" s="54"/>
      <c r="AE52" s="37"/>
      <c r="AF52" s="54"/>
      <c r="AG52" s="37"/>
      <c r="AH52" s="122"/>
      <c r="AI52" s="120"/>
      <c r="AJ52" s="120"/>
      <c r="AK52" s="121"/>
      <c r="AL52" s="121"/>
      <c r="AM52" s="121"/>
    </row>
    <row r="53" spans="1:39" ht="12.75" customHeight="1">
      <c r="A53" s="347">
        <v>7</v>
      </c>
      <c r="B53" s="337">
        <v>45415</v>
      </c>
      <c r="C53" s="266"/>
      <c r="D53" s="266" t="s">
        <v>966</v>
      </c>
      <c r="E53" s="267" t="s">
        <v>586</v>
      </c>
      <c r="F53" s="267">
        <v>130</v>
      </c>
      <c r="G53" s="267"/>
      <c r="H53" s="267">
        <v>212.5</v>
      </c>
      <c r="I53" s="268"/>
      <c r="J53" s="335" t="s">
        <v>968</v>
      </c>
      <c r="K53" s="262">
        <f>H53-F53</f>
        <v>82.5</v>
      </c>
      <c r="L53" s="263">
        <v>50</v>
      </c>
      <c r="M53" s="333">
        <v>1550</v>
      </c>
      <c r="N53" s="262">
        <v>50</v>
      </c>
      <c r="O53" s="335" t="s">
        <v>577</v>
      </c>
      <c r="P53" s="337">
        <v>45415</v>
      </c>
      <c r="Q53" s="231"/>
      <c r="R53" s="54"/>
      <c r="S53" s="37"/>
      <c r="T53" s="54"/>
      <c r="U53" s="37"/>
      <c r="V53" s="54"/>
      <c r="W53" s="37"/>
      <c r="X53" s="54"/>
      <c r="Y53" s="37"/>
      <c r="Z53" s="54"/>
      <c r="AA53" s="37"/>
      <c r="AB53" s="54"/>
      <c r="AC53" s="37"/>
      <c r="AD53" s="54"/>
      <c r="AE53" s="37"/>
      <c r="AF53" s="54"/>
      <c r="AG53" s="37"/>
      <c r="AH53" s="122"/>
      <c r="AI53" s="120"/>
      <c r="AJ53" s="120"/>
      <c r="AK53" s="121"/>
      <c r="AL53" s="121"/>
      <c r="AM53" s="121"/>
    </row>
    <row r="54" spans="1:39" ht="12.75" customHeight="1">
      <c r="A54" s="348"/>
      <c r="B54" s="338"/>
      <c r="C54" s="266"/>
      <c r="D54" s="266" t="s">
        <v>967</v>
      </c>
      <c r="E54" s="267" t="s">
        <v>855</v>
      </c>
      <c r="F54" s="267">
        <v>63</v>
      </c>
      <c r="G54" s="267"/>
      <c r="H54" s="267">
        <v>112.5</v>
      </c>
      <c r="I54" s="268"/>
      <c r="J54" s="336"/>
      <c r="K54" s="262">
        <f>F54-H54</f>
        <v>-49.5</v>
      </c>
      <c r="L54" s="263">
        <v>50</v>
      </c>
      <c r="M54" s="334"/>
      <c r="N54" s="262">
        <v>50</v>
      </c>
      <c r="O54" s="356"/>
      <c r="P54" s="357"/>
      <c r="Q54" s="231"/>
      <c r="R54" s="54"/>
      <c r="S54" s="37"/>
      <c r="T54" s="54"/>
      <c r="U54" s="37"/>
      <c r="V54" s="54"/>
      <c r="W54" s="37"/>
      <c r="X54" s="54"/>
      <c r="Y54" s="37"/>
      <c r="Z54" s="54"/>
      <c r="AA54" s="37"/>
      <c r="AB54" s="54"/>
      <c r="AC54" s="37"/>
      <c r="AD54" s="54"/>
      <c r="AE54" s="37"/>
      <c r="AF54" s="54"/>
      <c r="AG54" s="37"/>
      <c r="AH54" s="122"/>
      <c r="AI54" s="120"/>
      <c r="AJ54" s="120"/>
      <c r="AK54" s="121"/>
      <c r="AL54" s="121"/>
      <c r="AM54" s="121"/>
    </row>
    <row r="55" spans="1:39" ht="12.75" customHeight="1">
      <c r="A55" s="294">
        <v>8</v>
      </c>
      <c r="B55" s="295">
        <v>45415</v>
      </c>
      <c r="C55" s="296"/>
      <c r="D55" s="296" t="s">
        <v>969</v>
      </c>
      <c r="E55" s="297" t="s">
        <v>586</v>
      </c>
      <c r="F55" s="297">
        <v>122</v>
      </c>
      <c r="G55" s="297">
        <v>80</v>
      </c>
      <c r="H55" s="297">
        <v>80</v>
      </c>
      <c r="I55" s="298" t="s">
        <v>970</v>
      </c>
      <c r="J55" s="289" t="s">
        <v>974</v>
      </c>
      <c r="K55" s="290">
        <f>H55-F55</f>
        <v>-42</v>
      </c>
      <c r="L55" s="291">
        <v>50</v>
      </c>
      <c r="M55" s="292">
        <f t="shared" ref="M55" si="14">(K55*N55)-L55</f>
        <v>-1730</v>
      </c>
      <c r="N55" s="290">
        <v>40</v>
      </c>
      <c r="O55" s="289" t="s">
        <v>587</v>
      </c>
      <c r="P55" s="293">
        <v>45415</v>
      </c>
      <c r="Q55" s="231"/>
      <c r="R55" s="54"/>
      <c r="S55" s="37"/>
      <c r="T55" s="54"/>
      <c r="U55" s="37"/>
      <c r="V55" s="54"/>
      <c r="W55" s="37"/>
      <c r="X55" s="54"/>
      <c r="Y55" s="37"/>
      <c r="Z55" s="54"/>
      <c r="AA55" s="37"/>
      <c r="AB55" s="54"/>
      <c r="AC55" s="37"/>
      <c r="AD55" s="54"/>
      <c r="AE55" s="37"/>
      <c r="AF55" s="54"/>
      <c r="AG55" s="37"/>
      <c r="AH55" s="122"/>
      <c r="AI55" s="120"/>
      <c r="AJ55" s="120"/>
      <c r="AK55" s="121"/>
      <c r="AL55" s="121"/>
      <c r="AM55" s="121"/>
    </row>
    <row r="56" spans="1:39" ht="12.75" customHeight="1">
      <c r="A56" s="287">
        <v>9</v>
      </c>
      <c r="B56" s="286">
        <v>45415</v>
      </c>
      <c r="C56" s="266"/>
      <c r="D56" s="266" t="s">
        <v>971</v>
      </c>
      <c r="E56" s="267" t="s">
        <v>586</v>
      </c>
      <c r="F56" s="267">
        <v>295</v>
      </c>
      <c r="G56" s="267">
        <v>190</v>
      </c>
      <c r="H56" s="267">
        <v>360</v>
      </c>
      <c r="I56" s="268" t="s">
        <v>972</v>
      </c>
      <c r="J56" s="261" t="s">
        <v>973</v>
      </c>
      <c r="K56" s="262">
        <f>H56-F56</f>
        <v>65</v>
      </c>
      <c r="L56" s="263">
        <v>50</v>
      </c>
      <c r="M56" s="264">
        <f t="shared" ref="M56:M57" si="15">(K56*N56)-L56</f>
        <v>925</v>
      </c>
      <c r="N56" s="262">
        <v>15</v>
      </c>
      <c r="O56" s="261" t="s">
        <v>577</v>
      </c>
      <c r="P56" s="265">
        <v>45415</v>
      </c>
      <c r="Q56" s="231"/>
      <c r="R56" s="54"/>
      <c r="S56" s="37"/>
      <c r="T56" s="54"/>
      <c r="U56" s="37"/>
      <c r="V56" s="54"/>
      <c r="W56" s="37"/>
      <c r="X56" s="54"/>
      <c r="Y56" s="37"/>
      <c r="Z56" s="54"/>
      <c r="AA56" s="37"/>
      <c r="AB56" s="54"/>
      <c r="AC56" s="37"/>
      <c r="AD56" s="54"/>
      <c r="AE56" s="37"/>
      <c r="AF56" s="54"/>
      <c r="AG56" s="37"/>
      <c r="AH56" s="122"/>
      <c r="AI56" s="120"/>
      <c r="AJ56" s="120"/>
      <c r="AK56" s="121"/>
      <c r="AL56" s="121"/>
      <c r="AM56" s="121"/>
    </row>
    <row r="57" spans="1:39" ht="12.75" customHeight="1">
      <c r="A57" s="294">
        <v>10</v>
      </c>
      <c r="B57" s="295">
        <v>45418</v>
      </c>
      <c r="C57" s="296"/>
      <c r="D57" s="296" t="s">
        <v>1003</v>
      </c>
      <c r="E57" s="297" t="s">
        <v>586</v>
      </c>
      <c r="F57" s="297">
        <v>385</v>
      </c>
      <c r="G57" s="297">
        <v>280</v>
      </c>
      <c r="H57" s="297">
        <v>280</v>
      </c>
      <c r="I57" s="298" t="s">
        <v>1004</v>
      </c>
      <c r="J57" s="289" t="s">
        <v>1005</v>
      </c>
      <c r="K57" s="290">
        <f>H57-F57</f>
        <v>-105</v>
      </c>
      <c r="L57" s="291">
        <v>50</v>
      </c>
      <c r="M57" s="292">
        <f t="shared" si="15"/>
        <v>-1625</v>
      </c>
      <c r="N57" s="290">
        <v>15</v>
      </c>
      <c r="O57" s="289" t="s">
        <v>587</v>
      </c>
      <c r="P57" s="293">
        <v>45418</v>
      </c>
      <c r="Q57" s="231"/>
      <c r="R57" s="54"/>
      <c r="S57" s="37"/>
      <c r="T57" s="54"/>
      <c r="U57" s="37"/>
      <c r="V57" s="54"/>
      <c r="W57" s="37"/>
      <c r="X57" s="54"/>
      <c r="Y57" s="37"/>
      <c r="Z57" s="54"/>
      <c r="AA57" s="37"/>
      <c r="AB57" s="54"/>
      <c r="AC57" s="37"/>
      <c r="AD57" s="54"/>
      <c r="AE57" s="37"/>
      <c r="AF57" s="54"/>
      <c r="AG57" s="37"/>
      <c r="AH57" s="122"/>
      <c r="AI57" s="120"/>
      <c r="AJ57" s="120"/>
      <c r="AK57" s="121"/>
      <c r="AL57" s="121"/>
      <c r="AM57" s="121"/>
    </row>
    <row r="58" spans="1:39" ht="12.75" customHeight="1">
      <c r="A58" s="281"/>
      <c r="B58" s="280"/>
      <c r="C58" s="232"/>
      <c r="D58" s="232"/>
      <c r="E58" s="187"/>
      <c r="F58" s="187"/>
      <c r="G58" s="187"/>
      <c r="H58" s="187"/>
      <c r="I58" s="189"/>
      <c r="J58" s="269"/>
      <c r="K58" s="187"/>
      <c r="L58" s="190"/>
      <c r="M58" s="260"/>
      <c r="N58" s="187"/>
      <c r="O58" s="269"/>
      <c r="P58" s="280"/>
      <c r="Q58" s="231"/>
      <c r="R58" s="54"/>
      <c r="S58" s="37"/>
      <c r="T58" s="54"/>
      <c r="U58" s="37"/>
      <c r="V58" s="54"/>
      <c r="W58" s="37"/>
      <c r="X58" s="54"/>
      <c r="Y58" s="37"/>
      <c r="Z58" s="54"/>
      <c r="AA58" s="37"/>
      <c r="AB58" s="54"/>
      <c r="AC58" s="37"/>
      <c r="AD58" s="54"/>
      <c r="AE58" s="37"/>
      <c r="AF58" s="54"/>
      <c r="AG58" s="37"/>
      <c r="AH58" s="122"/>
      <c r="AI58" s="120"/>
      <c r="AJ58" s="120"/>
      <c r="AK58" s="121"/>
      <c r="AL58" s="121"/>
      <c r="AM58" s="121"/>
    </row>
    <row r="59" spans="1:39" s="254" customFormat="1" ht="12.75" customHeight="1">
      <c r="A59" s="246"/>
      <c r="B59" s="247"/>
      <c r="C59" s="248"/>
      <c r="D59" s="248"/>
      <c r="E59" s="246"/>
      <c r="F59" s="246"/>
      <c r="G59" s="246"/>
      <c r="H59" s="246"/>
      <c r="I59" s="249"/>
      <c r="J59" s="249"/>
      <c r="K59" s="246"/>
      <c r="L59" s="256"/>
      <c r="M59" s="255"/>
      <c r="N59" s="246"/>
      <c r="O59" s="249"/>
      <c r="P59" s="247"/>
      <c r="Q59" s="250"/>
      <c r="R59" s="54"/>
      <c r="S59" s="37"/>
      <c r="T59" s="54"/>
      <c r="U59" s="37"/>
      <c r="V59" s="54"/>
      <c r="W59" s="37"/>
      <c r="X59" s="54"/>
      <c r="Y59" s="37"/>
      <c r="Z59" s="54"/>
      <c r="AA59" s="37"/>
      <c r="AB59" s="54"/>
      <c r="AC59" s="37"/>
      <c r="AD59" s="54"/>
      <c r="AE59" s="37"/>
      <c r="AF59" s="54"/>
      <c r="AG59" s="37"/>
      <c r="AH59" s="253"/>
      <c r="AI59" s="251"/>
      <c r="AJ59" s="251"/>
      <c r="AK59" s="252"/>
      <c r="AL59" s="252"/>
      <c r="AM59" s="252"/>
    </row>
    <row r="60" spans="1:39" ht="38.25" customHeight="1">
      <c r="A60" s="91" t="s">
        <v>598</v>
      </c>
      <c r="B60" s="127"/>
      <c r="C60" s="127"/>
      <c r="D60" s="128"/>
      <c r="E60" s="112"/>
      <c r="F60" s="6"/>
      <c r="G60" s="6"/>
      <c r="H60" s="113"/>
      <c r="I60" s="129"/>
      <c r="J60" s="1"/>
      <c r="K60" s="6"/>
      <c r="L60" s="6"/>
      <c r="M60" s="6"/>
      <c r="N60" s="1"/>
      <c r="O60" s="1"/>
      <c r="R60" s="54"/>
      <c r="S60" s="37"/>
      <c r="T60" s="54"/>
      <c r="U60" s="37"/>
      <c r="V60" s="54"/>
      <c r="W60" s="37"/>
      <c r="X60" s="54"/>
      <c r="Y60" s="37"/>
      <c r="Z60" s="54"/>
      <c r="AA60" s="37"/>
      <c r="AB60" s="54"/>
      <c r="AC60" s="37"/>
      <c r="AD60" s="54"/>
      <c r="AE60" s="37"/>
      <c r="AF60" s="54"/>
      <c r="AG60" s="37"/>
      <c r="AH60" s="1"/>
      <c r="AI60" s="1"/>
      <c r="AJ60" s="1"/>
      <c r="AK60" s="6"/>
      <c r="AL60" s="1"/>
    </row>
    <row r="61" spans="1:39" ht="38.25">
      <c r="A61" s="92" t="s">
        <v>16</v>
      </c>
      <c r="B61" s="93" t="s">
        <v>550</v>
      </c>
      <c r="C61" s="93"/>
      <c r="D61" s="94" t="s">
        <v>561</v>
      </c>
      <c r="E61" s="93" t="s">
        <v>562</v>
      </c>
      <c r="F61" s="93" t="s">
        <v>563</v>
      </c>
      <c r="G61" s="93" t="s">
        <v>564</v>
      </c>
      <c r="H61" s="93" t="s">
        <v>565</v>
      </c>
      <c r="I61" s="93" t="s">
        <v>566</v>
      </c>
      <c r="J61" s="92" t="s">
        <v>567</v>
      </c>
      <c r="K61" s="116" t="s">
        <v>585</v>
      </c>
      <c r="L61" s="117" t="s">
        <v>569</v>
      </c>
      <c r="M61" s="95" t="s">
        <v>570</v>
      </c>
      <c r="N61" s="93" t="s">
        <v>571</v>
      </c>
      <c r="O61" s="94" t="s">
        <v>572</v>
      </c>
      <c r="P61" s="197" t="s">
        <v>573</v>
      </c>
      <c r="Q61" s="199" t="s">
        <v>848</v>
      </c>
      <c r="R61" s="54"/>
      <c r="S61" s="37"/>
      <c r="T61" s="54"/>
      <c r="U61" s="37"/>
      <c r="V61" s="54"/>
      <c r="W61" s="37"/>
      <c r="X61" s="54"/>
      <c r="Y61" s="37"/>
      <c r="Z61" s="54"/>
      <c r="AA61" s="37"/>
      <c r="AB61" s="54"/>
      <c r="AC61" s="37"/>
      <c r="AD61" s="54"/>
      <c r="AE61" s="37"/>
      <c r="AF61" s="54"/>
      <c r="AG61" s="37"/>
      <c r="AH61" s="37"/>
      <c r="AI61" s="37"/>
      <c r="AJ61" s="37"/>
      <c r="AK61" s="37"/>
      <c r="AL61" s="37"/>
      <c r="AM61" s="37"/>
    </row>
    <row r="62" spans="1:39" ht="12.75" customHeight="1">
      <c r="A62" s="187">
        <v>1</v>
      </c>
      <c r="B62" s="188">
        <v>45356</v>
      </c>
      <c r="C62" s="232"/>
      <c r="D62" s="232" t="s">
        <v>297</v>
      </c>
      <c r="E62" s="187" t="s">
        <v>574</v>
      </c>
      <c r="F62" s="187" t="s">
        <v>884</v>
      </c>
      <c r="G62" s="187">
        <v>35</v>
      </c>
      <c r="H62" s="187"/>
      <c r="I62" s="187" t="s">
        <v>882</v>
      </c>
      <c r="J62" s="187" t="s">
        <v>575</v>
      </c>
      <c r="K62" s="187"/>
      <c r="L62" s="258"/>
      <c r="M62" s="259"/>
      <c r="N62" s="187"/>
      <c r="O62" s="237"/>
      <c r="P62" s="190">
        <f>VLOOKUP(D62,'MidCap Intra'!$B$11:$C$568,2,0)</f>
        <v>39.1</v>
      </c>
      <c r="Q62" s="257"/>
      <c r="R62" s="54"/>
      <c r="S62" s="37" t="s">
        <v>576</v>
      </c>
      <c r="T62" s="54"/>
      <c r="U62" s="37"/>
      <c r="V62" s="54"/>
      <c r="W62" s="37"/>
      <c r="X62" s="54"/>
      <c r="Y62" s="37"/>
      <c r="Z62" s="54"/>
      <c r="AA62" s="37"/>
      <c r="AB62" s="54"/>
      <c r="AC62" s="37"/>
      <c r="AD62" s="54"/>
      <c r="AE62" s="37"/>
      <c r="AF62" s="54"/>
      <c r="AG62" s="37"/>
    </row>
    <row r="63" spans="1:39" ht="12.75" customHeight="1">
      <c r="A63" s="187">
        <v>2</v>
      </c>
      <c r="B63" s="188">
        <v>45390</v>
      </c>
      <c r="C63" s="232"/>
      <c r="D63" s="232" t="s">
        <v>896</v>
      </c>
      <c r="E63" s="187" t="s">
        <v>574</v>
      </c>
      <c r="F63" s="187" t="s">
        <v>897</v>
      </c>
      <c r="G63" s="187">
        <v>1770</v>
      </c>
      <c r="H63" s="187"/>
      <c r="I63" s="187" t="s">
        <v>891</v>
      </c>
      <c r="J63" s="187" t="s">
        <v>575</v>
      </c>
      <c r="K63" s="187"/>
      <c r="L63" s="258"/>
      <c r="M63" s="259"/>
      <c r="N63" s="187"/>
      <c r="O63" s="237"/>
      <c r="P63" s="190"/>
      <c r="Q63" s="257"/>
      <c r="R63" s="54"/>
      <c r="S63" s="37" t="s">
        <v>576</v>
      </c>
      <c r="T63" s="54"/>
      <c r="U63" s="37"/>
      <c r="V63" s="54"/>
      <c r="W63" s="37"/>
      <c r="X63" s="54"/>
      <c r="Y63" s="37"/>
      <c r="Z63" s="54"/>
      <c r="AA63" s="37"/>
      <c r="AB63" s="54"/>
      <c r="AC63" s="37"/>
      <c r="AD63" s="54"/>
      <c r="AE63" s="37"/>
      <c r="AF63" s="54"/>
      <c r="AG63" s="37"/>
    </row>
    <row r="64" spans="1:39" ht="12.75" customHeight="1">
      <c r="A64" s="187"/>
      <c r="B64" s="188"/>
      <c r="C64" s="232"/>
      <c r="D64" s="232"/>
      <c r="E64" s="187"/>
      <c r="F64" s="187"/>
      <c r="G64" s="187"/>
      <c r="H64" s="187"/>
      <c r="I64" s="187"/>
      <c r="J64" s="187"/>
      <c r="K64" s="187"/>
      <c r="L64" s="258"/>
      <c r="M64" s="259"/>
      <c r="N64" s="187"/>
      <c r="O64" s="237"/>
      <c r="P64" s="190"/>
      <c r="Q64" s="257"/>
      <c r="R64" s="54"/>
      <c r="S64" s="37"/>
      <c r="T64" s="54"/>
      <c r="U64" s="37"/>
      <c r="V64" s="54"/>
      <c r="W64" s="37"/>
      <c r="X64" s="54"/>
      <c r="Y64" s="37"/>
      <c r="Z64" s="54"/>
      <c r="AA64" s="37"/>
      <c r="AB64" s="54"/>
      <c r="AC64" s="37"/>
      <c r="AD64" s="54"/>
      <c r="AE64" s="37"/>
      <c r="AF64" s="54"/>
      <c r="AG64" s="37"/>
    </row>
    <row r="65" spans="1:33" ht="12.75" customHeight="1">
      <c r="A65" s="187"/>
      <c r="B65" s="188"/>
      <c r="C65" s="232"/>
      <c r="D65" s="232"/>
      <c r="E65" s="187"/>
      <c r="F65" s="187"/>
      <c r="G65" s="187"/>
      <c r="H65" s="187"/>
      <c r="I65" s="187"/>
      <c r="J65" s="187"/>
      <c r="K65" s="187"/>
      <c r="L65" s="258"/>
      <c r="M65" s="259"/>
      <c r="N65" s="187"/>
      <c r="O65" s="237"/>
      <c r="P65" s="188"/>
      <c r="Q65" s="257"/>
      <c r="R65" s="54"/>
      <c r="S65" s="37"/>
      <c r="T65" s="54"/>
      <c r="U65" s="37"/>
      <c r="V65" s="54"/>
      <c r="W65" s="37"/>
      <c r="X65" s="54"/>
      <c r="Y65" s="37"/>
      <c r="Z65" s="54"/>
      <c r="AA65" s="37"/>
      <c r="AB65" s="54"/>
      <c r="AC65" s="37"/>
      <c r="AD65" s="54"/>
      <c r="AE65" s="37"/>
      <c r="AF65" s="54"/>
      <c r="AG65" s="37"/>
    </row>
    <row r="66" spans="1:33" ht="12.75" customHeight="1">
      <c r="A66" s="106" t="s">
        <v>578</v>
      </c>
      <c r="B66" s="106"/>
      <c r="C66" s="106"/>
      <c r="D66" s="54"/>
      <c r="E66" s="37"/>
      <c r="F66" s="111" t="s">
        <v>580</v>
      </c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37"/>
      <c r="T66" s="54"/>
      <c r="U66" s="37"/>
      <c r="V66" s="54"/>
      <c r="W66" s="37"/>
      <c r="X66" s="54"/>
      <c r="Y66" s="37"/>
      <c r="Z66" s="54"/>
      <c r="AA66" s="37"/>
      <c r="AB66" s="54"/>
      <c r="AC66" s="37"/>
      <c r="AD66" s="54"/>
      <c r="AE66" s="37"/>
      <c r="AF66" s="54"/>
      <c r="AG66" s="37"/>
    </row>
    <row r="67" spans="1:33" ht="12.75" customHeight="1">
      <c r="A67" s="110" t="s">
        <v>579</v>
      </c>
      <c r="B67" s="106"/>
      <c r="C67" s="106"/>
      <c r="D67" s="54"/>
      <c r="E67" s="37"/>
      <c r="F67" s="111" t="s">
        <v>583</v>
      </c>
      <c r="G67" s="54"/>
      <c r="H67" s="54" t="s">
        <v>600</v>
      </c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37"/>
      <c r="T67" s="54"/>
      <c r="U67" s="37"/>
      <c r="V67" s="54"/>
      <c r="W67" s="37"/>
      <c r="X67" s="54"/>
      <c r="Y67" s="37"/>
      <c r="Z67" s="54"/>
      <c r="AA67" s="37"/>
      <c r="AB67" s="54"/>
      <c r="AC67" s="37"/>
      <c r="AD67" s="54"/>
      <c r="AE67" s="37"/>
      <c r="AF67" s="54"/>
      <c r="AG67" s="37"/>
    </row>
    <row r="68" spans="1:33" ht="12.75" customHeight="1">
      <c r="A68" s="54"/>
      <c r="B68" s="54"/>
      <c r="C68" s="106"/>
      <c r="D68" s="54"/>
      <c r="E68" s="37"/>
      <c r="F68" s="111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37"/>
      <c r="T68" s="54"/>
      <c r="U68" s="37"/>
      <c r="V68" s="54"/>
      <c r="W68" s="37"/>
      <c r="X68" s="54"/>
      <c r="Y68" s="37"/>
      <c r="Z68" s="54"/>
      <c r="AA68" s="37"/>
      <c r="AB68" s="54"/>
      <c r="AC68" s="37"/>
      <c r="AD68" s="54"/>
      <c r="AE68" s="37"/>
      <c r="AF68" s="54"/>
      <c r="AG68" s="37"/>
    </row>
    <row r="69" spans="1:33" ht="12.75" customHeight="1">
      <c r="A69" s="54"/>
      <c r="B69" s="54"/>
      <c r="C69" s="106"/>
      <c r="D69" s="54"/>
      <c r="E69" s="37"/>
      <c r="F69" s="111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37"/>
      <c r="T69" s="54"/>
      <c r="U69" s="37"/>
      <c r="V69" s="54"/>
      <c r="W69" s="37"/>
      <c r="X69" s="54"/>
      <c r="Y69" s="37"/>
      <c r="Z69" s="54"/>
      <c r="AA69" s="37"/>
      <c r="AB69" s="54"/>
      <c r="AC69" s="37"/>
      <c r="AD69" s="54"/>
      <c r="AE69" s="37"/>
    </row>
    <row r="70" spans="1:33" ht="12.75" customHeight="1">
      <c r="A70" s="54"/>
      <c r="B70" s="54"/>
      <c r="C70" s="106"/>
      <c r="D70" s="54"/>
      <c r="E70" s="37"/>
      <c r="F70" s="111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37"/>
      <c r="T70" s="54"/>
      <c r="U70" s="37"/>
      <c r="V70" s="54"/>
      <c r="W70" s="37"/>
      <c r="X70" s="54"/>
      <c r="Y70" s="37"/>
      <c r="Z70" s="54"/>
      <c r="AA70" s="37"/>
      <c r="AB70" s="54"/>
      <c r="AC70" s="37"/>
      <c r="AD70" s="54"/>
      <c r="AE70" s="37"/>
    </row>
    <row r="71" spans="1:33" ht="12.75" customHeight="1">
      <c r="A71" s="54"/>
      <c r="B71" s="54"/>
      <c r="C71" s="106"/>
      <c r="D71" s="54"/>
      <c r="E71" s="37"/>
      <c r="F71" s="111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37"/>
      <c r="T71" s="54"/>
      <c r="U71" s="37"/>
      <c r="V71" s="54"/>
      <c r="W71" s="37"/>
      <c r="X71" s="54"/>
      <c r="Y71" s="37"/>
      <c r="Z71" s="54"/>
      <c r="AA71" s="37"/>
      <c r="AB71" s="54"/>
      <c r="AC71" s="37"/>
      <c r="AD71" s="54"/>
      <c r="AE71" s="37"/>
    </row>
    <row r="72" spans="1:33" ht="12.75" customHeight="1">
      <c r="A72" s="54"/>
      <c r="B72" s="54"/>
      <c r="C72" s="106"/>
      <c r="D72" s="54"/>
      <c r="E72" s="37"/>
      <c r="F72" s="111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37"/>
      <c r="T72" s="54"/>
      <c r="U72" s="37"/>
      <c r="V72" s="54"/>
      <c r="W72" s="37"/>
      <c r="X72" s="54"/>
      <c r="Y72" s="37"/>
      <c r="Z72" s="54"/>
      <c r="AA72" s="37"/>
      <c r="AB72" s="54"/>
      <c r="AC72" s="37"/>
      <c r="AD72" s="54"/>
      <c r="AE72" s="37"/>
    </row>
    <row r="73" spans="1:33" ht="12.75" customHeight="1">
      <c r="A73" s="54"/>
      <c r="B73" s="54"/>
      <c r="C73" s="106"/>
      <c r="D73" s="54"/>
      <c r="E73" s="37"/>
      <c r="F73" s="111"/>
      <c r="G73" s="54"/>
      <c r="H73" s="37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37"/>
      <c r="T73" s="54"/>
      <c r="U73" s="37"/>
      <c r="V73" s="54"/>
      <c r="W73" s="37"/>
      <c r="X73" s="54"/>
      <c r="Y73" s="37"/>
      <c r="Z73" s="54"/>
      <c r="AA73" s="37"/>
      <c r="AB73" s="54"/>
      <c r="AC73" s="37"/>
      <c r="AD73" s="54"/>
      <c r="AE73" s="37"/>
    </row>
    <row r="74" spans="1:33" ht="12.75" customHeight="1">
      <c r="A74" s="54"/>
      <c r="B74" s="54"/>
      <c r="C74" s="106"/>
      <c r="D74" s="54"/>
      <c r="E74" s="37"/>
      <c r="F74" s="111"/>
      <c r="G74" s="54"/>
      <c r="H74" s="37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37"/>
      <c r="T74" s="54"/>
      <c r="U74" s="37"/>
      <c r="V74" s="54"/>
      <c r="W74" s="37"/>
      <c r="X74" s="54"/>
      <c r="Y74" s="37"/>
      <c r="Z74" s="54"/>
      <c r="AA74" s="37"/>
      <c r="AB74" s="54"/>
      <c r="AC74" s="37"/>
      <c r="AD74" s="54"/>
      <c r="AE74" s="37"/>
    </row>
    <row r="75" spans="1:33" ht="12.75" customHeight="1">
      <c r="A75" s="54"/>
      <c r="B75" s="54"/>
      <c r="C75" s="100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37"/>
      <c r="T75" s="54"/>
      <c r="U75" s="37"/>
      <c r="V75" s="54"/>
      <c r="W75" s="37"/>
      <c r="X75" s="54"/>
      <c r="Y75" s="37"/>
      <c r="Z75" s="54"/>
      <c r="AA75" s="37"/>
      <c r="AB75" s="54"/>
      <c r="AC75" s="37"/>
      <c r="AD75" s="54"/>
      <c r="AE75" s="37"/>
    </row>
    <row r="76" spans="1:33" ht="38.25" customHeight="1">
      <c r="A76" s="37"/>
      <c r="B76" s="130" t="s">
        <v>601</v>
      </c>
      <c r="C76" s="130"/>
      <c r="D76" s="54"/>
      <c r="E76" s="130"/>
      <c r="F76" s="6"/>
      <c r="G76" s="6"/>
      <c r="H76" s="114"/>
      <c r="I76" s="6"/>
      <c r="J76" s="114"/>
      <c r="K76" s="115"/>
      <c r="L76" s="6"/>
      <c r="M76" s="6"/>
      <c r="N76" s="1"/>
      <c r="O76" s="54"/>
      <c r="P76" s="54"/>
      <c r="Q76" s="202"/>
      <c r="R76" s="54"/>
      <c r="S76" s="37"/>
      <c r="T76" s="54"/>
      <c r="U76" s="37"/>
      <c r="V76" s="54"/>
      <c r="W76" s="37"/>
      <c r="X76" s="54"/>
      <c r="Y76" s="37"/>
      <c r="Z76" s="54"/>
      <c r="AA76" s="37"/>
      <c r="AB76" s="54"/>
      <c r="AC76" s="37"/>
      <c r="AD76" s="54"/>
      <c r="AE76" s="37"/>
    </row>
    <row r="77" spans="1:33" ht="12.75" customHeight="1">
      <c r="A77" s="92" t="s">
        <v>16</v>
      </c>
      <c r="B77" s="93" t="s">
        <v>550</v>
      </c>
      <c r="C77" s="93"/>
      <c r="D77" s="94" t="s">
        <v>561</v>
      </c>
      <c r="E77" s="93" t="s">
        <v>562</v>
      </c>
      <c r="F77" s="93" t="s">
        <v>563</v>
      </c>
      <c r="G77" s="93" t="s">
        <v>602</v>
      </c>
      <c r="H77" s="93" t="s">
        <v>603</v>
      </c>
      <c r="I77" s="93" t="s">
        <v>566</v>
      </c>
      <c r="J77" s="131" t="s">
        <v>567</v>
      </c>
      <c r="K77" s="93" t="s">
        <v>568</v>
      </c>
      <c r="L77" s="93" t="s">
        <v>604</v>
      </c>
      <c r="M77" s="93" t="s">
        <v>571</v>
      </c>
      <c r="N77" s="94" t="s">
        <v>572</v>
      </c>
      <c r="O77" s="54"/>
      <c r="P77" s="54"/>
      <c r="Q77" s="202"/>
      <c r="R77" s="54"/>
      <c r="S77" s="37"/>
      <c r="T77" s="54"/>
      <c r="U77" s="37"/>
      <c r="V77" s="54"/>
      <c r="W77" s="37"/>
      <c r="X77" s="54"/>
      <c r="Y77" s="37"/>
      <c r="Z77" s="54"/>
      <c r="AA77" s="37"/>
      <c r="AB77" s="54"/>
      <c r="AC77" s="37"/>
      <c r="AD77" s="54"/>
      <c r="AE77" s="37"/>
    </row>
    <row r="78" spans="1:33" ht="12.75" customHeight="1">
      <c r="A78" s="132">
        <v>1</v>
      </c>
      <c r="B78" s="133">
        <v>41579</v>
      </c>
      <c r="C78" s="133"/>
      <c r="D78" s="134" t="s">
        <v>605</v>
      </c>
      <c r="E78" s="135" t="s">
        <v>574</v>
      </c>
      <c r="F78" s="136">
        <v>82</v>
      </c>
      <c r="G78" s="135" t="s">
        <v>606</v>
      </c>
      <c r="H78" s="135">
        <v>100</v>
      </c>
      <c r="I78" s="137">
        <v>100</v>
      </c>
      <c r="J78" s="138" t="s">
        <v>607</v>
      </c>
      <c r="K78" s="139">
        <f t="shared" ref="K78:K109" si="16">H78-F78</f>
        <v>18</v>
      </c>
      <c r="L78" s="140">
        <f t="shared" ref="L78:L109" si="17">K78/F78</f>
        <v>0.21951219512195122</v>
      </c>
      <c r="M78" s="135" t="s">
        <v>577</v>
      </c>
      <c r="N78" s="141">
        <v>42657</v>
      </c>
      <c r="O78" s="54"/>
      <c r="P78" s="54"/>
      <c r="Q78" s="202"/>
      <c r="R78" s="54"/>
      <c r="S78" s="37"/>
      <c r="T78" s="54"/>
      <c r="U78" s="37"/>
      <c r="V78" s="54"/>
      <c r="W78" s="37"/>
      <c r="X78" s="54"/>
      <c r="Y78" s="37"/>
      <c r="Z78" s="54"/>
      <c r="AA78" s="37"/>
      <c r="AB78" s="54"/>
      <c r="AC78" s="37"/>
      <c r="AD78" s="54"/>
      <c r="AE78" s="37"/>
    </row>
    <row r="79" spans="1:33" ht="12.75" customHeight="1">
      <c r="A79" s="132">
        <v>2</v>
      </c>
      <c r="B79" s="133">
        <v>41794</v>
      </c>
      <c r="C79" s="133"/>
      <c r="D79" s="134" t="s">
        <v>608</v>
      </c>
      <c r="E79" s="135" t="s">
        <v>586</v>
      </c>
      <c r="F79" s="136">
        <v>257</v>
      </c>
      <c r="G79" s="135" t="s">
        <v>606</v>
      </c>
      <c r="H79" s="135">
        <v>300</v>
      </c>
      <c r="I79" s="137">
        <v>300</v>
      </c>
      <c r="J79" s="138" t="s">
        <v>607</v>
      </c>
      <c r="K79" s="139">
        <f t="shared" si="16"/>
        <v>43</v>
      </c>
      <c r="L79" s="140">
        <f t="shared" si="17"/>
        <v>0.16731517509727625</v>
      </c>
      <c r="M79" s="135" t="s">
        <v>577</v>
      </c>
      <c r="N79" s="141">
        <v>41822</v>
      </c>
      <c r="O79" s="54"/>
      <c r="P79" s="54"/>
      <c r="Q79" s="202"/>
      <c r="R79" s="54"/>
      <c r="S79" s="37"/>
      <c r="T79" s="54"/>
      <c r="U79" s="37"/>
      <c r="V79" s="54"/>
      <c r="W79" s="37"/>
      <c r="X79" s="54"/>
      <c r="Y79" s="37"/>
      <c r="Z79" s="54"/>
      <c r="AA79" s="37"/>
      <c r="AB79" s="54"/>
      <c r="AC79" s="37"/>
      <c r="AD79" s="54"/>
      <c r="AE79" s="37"/>
    </row>
    <row r="80" spans="1:33" ht="12.75" customHeight="1">
      <c r="A80" s="132">
        <v>3</v>
      </c>
      <c r="B80" s="133">
        <v>41828</v>
      </c>
      <c r="C80" s="133"/>
      <c r="D80" s="134" t="s">
        <v>609</v>
      </c>
      <c r="E80" s="135" t="s">
        <v>586</v>
      </c>
      <c r="F80" s="136">
        <v>393</v>
      </c>
      <c r="G80" s="135" t="s">
        <v>606</v>
      </c>
      <c r="H80" s="135">
        <v>468</v>
      </c>
      <c r="I80" s="137">
        <v>468</v>
      </c>
      <c r="J80" s="138" t="s">
        <v>607</v>
      </c>
      <c r="K80" s="139">
        <f t="shared" si="16"/>
        <v>75</v>
      </c>
      <c r="L80" s="140">
        <f t="shared" si="17"/>
        <v>0.19083969465648856</v>
      </c>
      <c r="M80" s="135" t="s">
        <v>577</v>
      </c>
      <c r="N80" s="141">
        <v>41863</v>
      </c>
      <c r="O80" s="54"/>
      <c r="P80" s="54"/>
      <c r="Q80" s="202"/>
      <c r="R80" s="54"/>
      <c r="S80" s="37"/>
      <c r="T80" s="54"/>
      <c r="U80" s="37"/>
      <c r="V80" s="54"/>
      <c r="W80" s="37"/>
      <c r="X80" s="54"/>
      <c r="Y80" s="37"/>
      <c r="Z80" s="54"/>
      <c r="AA80" s="37"/>
      <c r="AB80" s="54"/>
      <c r="AC80" s="37"/>
      <c r="AD80" s="54"/>
      <c r="AE80" s="37"/>
    </row>
    <row r="81" spans="1:31" ht="12.75" customHeight="1">
      <c r="A81" s="132">
        <v>4</v>
      </c>
      <c r="B81" s="133">
        <v>41857</v>
      </c>
      <c r="C81" s="133"/>
      <c r="D81" s="134" t="s">
        <v>610</v>
      </c>
      <c r="E81" s="135" t="s">
        <v>586</v>
      </c>
      <c r="F81" s="136">
        <v>205</v>
      </c>
      <c r="G81" s="135" t="s">
        <v>606</v>
      </c>
      <c r="H81" s="135">
        <v>275</v>
      </c>
      <c r="I81" s="137">
        <v>250</v>
      </c>
      <c r="J81" s="138" t="s">
        <v>607</v>
      </c>
      <c r="K81" s="139">
        <f t="shared" si="16"/>
        <v>70</v>
      </c>
      <c r="L81" s="140">
        <f t="shared" si="17"/>
        <v>0.34146341463414637</v>
      </c>
      <c r="M81" s="135" t="s">
        <v>577</v>
      </c>
      <c r="N81" s="141">
        <v>41962</v>
      </c>
      <c r="O81" s="54"/>
      <c r="P81" s="54"/>
      <c r="Q81" s="202"/>
      <c r="R81" s="54"/>
      <c r="S81" s="37"/>
      <c r="T81" s="54"/>
      <c r="U81" s="37"/>
      <c r="V81" s="54"/>
      <c r="W81" s="37"/>
      <c r="X81" s="54"/>
      <c r="Y81" s="37"/>
      <c r="Z81" s="54"/>
      <c r="AA81" s="37"/>
      <c r="AB81" s="54"/>
      <c r="AC81" s="37"/>
      <c r="AD81" s="54"/>
      <c r="AE81" s="37"/>
    </row>
    <row r="82" spans="1:31" ht="12.75" customHeight="1">
      <c r="A82" s="132">
        <v>5</v>
      </c>
      <c r="B82" s="133">
        <v>41886</v>
      </c>
      <c r="C82" s="133"/>
      <c r="D82" s="134" t="s">
        <v>611</v>
      </c>
      <c r="E82" s="135" t="s">
        <v>586</v>
      </c>
      <c r="F82" s="136">
        <v>162</v>
      </c>
      <c r="G82" s="135" t="s">
        <v>606</v>
      </c>
      <c r="H82" s="135">
        <v>190</v>
      </c>
      <c r="I82" s="137">
        <v>190</v>
      </c>
      <c r="J82" s="138" t="s">
        <v>607</v>
      </c>
      <c r="K82" s="139">
        <f t="shared" si="16"/>
        <v>28</v>
      </c>
      <c r="L82" s="140">
        <f t="shared" si="17"/>
        <v>0.1728395061728395</v>
      </c>
      <c r="M82" s="135" t="s">
        <v>577</v>
      </c>
      <c r="N82" s="141">
        <v>42006</v>
      </c>
      <c r="O82" s="54"/>
      <c r="P82" s="54"/>
      <c r="Q82" s="202"/>
      <c r="R82" s="54"/>
      <c r="S82" s="37"/>
      <c r="T82" s="54"/>
      <c r="U82" s="37"/>
      <c r="V82" s="54"/>
      <c r="W82" s="37"/>
      <c r="X82" s="54"/>
      <c r="Y82" s="37"/>
      <c r="Z82" s="54"/>
      <c r="AA82" s="37"/>
      <c r="AB82" s="54"/>
      <c r="AC82" s="37"/>
      <c r="AD82" s="54"/>
      <c r="AE82" s="37"/>
    </row>
    <row r="83" spans="1:31" ht="12.75" customHeight="1">
      <c r="A83" s="132">
        <v>6</v>
      </c>
      <c r="B83" s="133">
        <v>41886</v>
      </c>
      <c r="C83" s="133"/>
      <c r="D83" s="134" t="s">
        <v>612</v>
      </c>
      <c r="E83" s="135" t="s">
        <v>586</v>
      </c>
      <c r="F83" s="136">
        <v>75</v>
      </c>
      <c r="G83" s="135" t="s">
        <v>606</v>
      </c>
      <c r="H83" s="135">
        <v>91.5</v>
      </c>
      <c r="I83" s="137" t="s">
        <v>599</v>
      </c>
      <c r="J83" s="138" t="s">
        <v>613</v>
      </c>
      <c r="K83" s="139">
        <f t="shared" si="16"/>
        <v>16.5</v>
      </c>
      <c r="L83" s="140">
        <f t="shared" si="17"/>
        <v>0.22</v>
      </c>
      <c r="M83" s="135" t="s">
        <v>577</v>
      </c>
      <c r="N83" s="141">
        <v>41954</v>
      </c>
      <c r="O83" s="54"/>
      <c r="P83" s="54"/>
      <c r="Q83" s="202"/>
      <c r="R83" s="54"/>
      <c r="S83" s="37"/>
      <c r="T83" s="54"/>
      <c r="U83" s="37"/>
      <c r="V83" s="54"/>
      <c r="W83" s="37"/>
      <c r="X83" s="54"/>
      <c r="Y83" s="37"/>
      <c r="Z83" s="54"/>
      <c r="AA83" s="37"/>
      <c r="AB83" s="54"/>
      <c r="AC83" s="37"/>
      <c r="AD83" s="54"/>
      <c r="AE83" s="37"/>
    </row>
    <row r="84" spans="1:31" ht="12.75" customHeight="1">
      <c r="A84" s="132">
        <v>7</v>
      </c>
      <c r="B84" s="133">
        <v>41913</v>
      </c>
      <c r="C84" s="133"/>
      <c r="D84" s="134" t="s">
        <v>614</v>
      </c>
      <c r="E84" s="135" t="s">
        <v>586</v>
      </c>
      <c r="F84" s="136">
        <v>850</v>
      </c>
      <c r="G84" s="135" t="s">
        <v>606</v>
      </c>
      <c r="H84" s="135">
        <v>982.5</v>
      </c>
      <c r="I84" s="137">
        <v>1050</v>
      </c>
      <c r="J84" s="138" t="s">
        <v>615</v>
      </c>
      <c r="K84" s="139">
        <f t="shared" si="16"/>
        <v>132.5</v>
      </c>
      <c r="L84" s="140">
        <f t="shared" si="17"/>
        <v>0.15588235294117647</v>
      </c>
      <c r="M84" s="135" t="s">
        <v>577</v>
      </c>
      <c r="N84" s="141">
        <v>42039</v>
      </c>
      <c r="O84" s="54"/>
      <c r="P84" s="54"/>
      <c r="Q84" s="202"/>
      <c r="R84" s="54"/>
      <c r="S84" s="37"/>
      <c r="T84" s="54"/>
      <c r="U84" s="37"/>
      <c r="V84" s="54"/>
      <c r="W84" s="37"/>
      <c r="X84" s="54"/>
      <c r="Y84" s="37"/>
      <c r="Z84" s="54"/>
      <c r="AA84" s="37"/>
      <c r="AB84" s="54"/>
      <c r="AC84" s="37"/>
      <c r="AD84" s="54"/>
      <c r="AE84" s="37"/>
    </row>
    <row r="85" spans="1:31" ht="12.75" customHeight="1">
      <c r="A85" s="132">
        <v>8</v>
      </c>
      <c r="B85" s="133">
        <v>41913</v>
      </c>
      <c r="C85" s="133"/>
      <c r="D85" s="134" t="s">
        <v>616</v>
      </c>
      <c r="E85" s="135" t="s">
        <v>586</v>
      </c>
      <c r="F85" s="136">
        <v>475</v>
      </c>
      <c r="G85" s="135" t="s">
        <v>606</v>
      </c>
      <c r="H85" s="135">
        <v>515</v>
      </c>
      <c r="I85" s="137">
        <v>600</v>
      </c>
      <c r="J85" s="138" t="s">
        <v>617</v>
      </c>
      <c r="K85" s="139">
        <f t="shared" si="16"/>
        <v>40</v>
      </c>
      <c r="L85" s="140">
        <f t="shared" si="17"/>
        <v>8.4210526315789472E-2</v>
      </c>
      <c r="M85" s="135" t="s">
        <v>577</v>
      </c>
      <c r="N85" s="141">
        <v>41939</v>
      </c>
      <c r="O85" s="54"/>
      <c r="P85" s="54"/>
      <c r="Q85" s="202"/>
      <c r="R85" s="54"/>
      <c r="S85" s="37"/>
      <c r="T85" s="54"/>
      <c r="U85" s="37"/>
      <c r="V85" s="54"/>
      <c r="W85" s="37"/>
      <c r="X85" s="54"/>
      <c r="Y85" s="37"/>
      <c r="Z85" s="54"/>
      <c r="AA85" s="37"/>
      <c r="AB85" s="54"/>
      <c r="AC85" s="37"/>
      <c r="AD85" s="54"/>
      <c r="AE85" s="37"/>
    </row>
    <row r="86" spans="1:31" ht="12.75" customHeight="1">
      <c r="A86" s="132">
        <v>9</v>
      </c>
      <c r="B86" s="133">
        <v>41913</v>
      </c>
      <c r="C86" s="133"/>
      <c r="D86" s="134" t="s">
        <v>618</v>
      </c>
      <c r="E86" s="135" t="s">
        <v>586</v>
      </c>
      <c r="F86" s="136">
        <v>86</v>
      </c>
      <c r="G86" s="135" t="s">
        <v>606</v>
      </c>
      <c r="H86" s="135">
        <v>99</v>
      </c>
      <c r="I86" s="137">
        <v>140</v>
      </c>
      <c r="J86" s="138" t="s">
        <v>619</v>
      </c>
      <c r="K86" s="139">
        <f t="shared" si="16"/>
        <v>13</v>
      </c>
      <c r="L86" s="140">
        <f t="shared" si="17"/>
        <v>0.15116279069767441</v>
      </c>
      <c r="M86" s="135" t="s">
        <v>577</v>
      </c>
      <c r="N86" s="141">
        <v>41939</v>
      </c>
      <c r="O86" s="54"/>
      <c r="P86" s="54"/>
      <c r="Q86" s="202"/>
      <c r="R86" s="54"/>
      <c r="S86" s="37"/>
      <c r="T86" s="54"/>
      <c r="U86" s="37"/>
      <c r="V86" s="54"/>
      <c r="W86" s="37"/>
      <c r="X86" s="54"/>
      <c r="Y86" s="37"/>
      <c r="Z86" s="54"/>
      <c r="AA86" s="37"/>
      <c r="AB86" s="54"/>
      <c r="AC86" s="37"/>
      <c r="AD86" s="54"/>
      <c r="AE86" s="37"/>
    </row>
    <row r="87" spans="1:31" ht="12.75" customHeight="1">
      <c r="A87" s="132">
        <v>10</v>
      </c>
      <c r="B87" s="133">
        <v>41926</v>
      </c>
      <c r="C87" s="133"/>
      <c r="D87" s="134" t="s">
        <v>620</v>
      </c>
      <c r="E87" s="135" t="s">
        <v>586</v>
      </c>
      <c r="F87" s="136">
        <v>496.6</v>
      </c>
      <c r="G87" s="135" t="s">
        <v>606</v>
      </c>
      <c r="H87" s="135">
        <v>621</v>
      </c>
      <c r="I87" s="137">
        <v>580</v>
      </c>
      <c r="J87" s="138" t="s">
        <v>607</v>
      </c>
      <c r="K87" s="139">
        <f t="shared" si="16"/>
        <v>124.39999999999998</v>
      </c>
      <c r="L87" s="140">
        <f t="shared" si="17"/>
        <v>0.25050342327829234</v>
      </c>
      <c r="M87" s="135" t="s">
        <v>577</v>
      </c>
      <c r="N87" s="141">
        <v>42605</v>
      </c>
      <c r="O87" s="54"/>
      <c r="P87" s="54"/>
      <c r="Q87" s="202"/>
      <c r="R87" s="54"/>
      <c r="S87" s="37"/>
      <c r="T87" s="54"/>
      <c r="U87" s="37"/>
      <c r="V87" s="54"/>
      <c r="W87" s="37"/>
      <c r="X87" s="54"/>
      <c r="Y87" s="37"/>
      <c r="Z87" s="54"/>
      <c r="AA87" s="37"/>
      <c r="AB87" s="54"/>
      <c r="AC87" s="37"/>
      <c r="AD87" s="54"/>
      <c r="AE87" s="37"/>
    </row>
    <row r="88" spans="1:31" ht="12.75" customHeight="1">
      <c r="A88" s="132">
        <v>11</v>
      </c>
      <c r="B88" s="133">
        <v>41926</v>
      </c>
      <c r="C88" s="133"/>
      <c r="D88" s="134" t="s">
        <v>621</v>
      </c>
      <c r="E88" s="135" t="s">
        <v>586</v>
      </c>
      <c r="F88" s="136">
        <v>2481.9</v>
      </c>
      <c r="G88" s="135" t="s">
        <v>606</v>
      </c>
      <c r="H88" s="135">
        <v>2840</v>
      </c>
      <c r="I88" s="137">
        <v>2870</v>
      </c>
      <c r="J88" s="138" t="s">
        <v>622</v>
      </c>
      <c r="K88" s="139">
        <f t="shared" si="16"/>
        <v>358.09999999999991</v>
      </c>
      <c r="L88" s="140">
        <f t="shared" si="17"/>
        <v>0.14428462065353154</v>
      </c>
      <c r="M88" s="135" t="s">
        <v>577</v>
      </c>
      <c r="N88" s="141">
        <v>42017</v>
      </c>
      <c r="O88" s="54"/>
      <c r="P88" s="54"/>
      <c r="Q88" s="202"/>
      <c r="R88" s="54"/>
      <c r="S88" s="37"/>
      <c r="T88" s="54"/>
      <c r="U88" s="37"/>
      <c r="V88" s="54"/>
      <c r="W88" s="37"/>
      <c r="X88" s="54"/>
      <c r="Y88" s="37"/>
      <c r="Z88" s="54"/>
      <c r="AA88" s="37"/>
      <c r="AB88" s="54"/>
      <c r="AC88" s="37"/>
      <c r="AD88" s="54"/>
      <c r="AE88" s="37"/>
    </row>
    <row r="89" spans="1:31" ht="12.75" customHeight="1">
      <c r="A89" s="132">
        <v>12</v>
      </c>
      <c r="B89" s="133">
        <v>41928</v>
      </c>
      <c r="C89" s="133"/>
      <c r="D89" s="134" t="s">
        <v>623</v>
      </c>
      <c r="E89" s="135" t="s">
        <v>586</v>
      </c>
      <c r="F89" s="136">
        <v>84.5</v>
      </c>
      <c r="G89" s="135" t="s">
        <v>606</v>
      </c>
      <c r="H89" s="135">
        <v>93</v>
      </c>
      <c r="I89" s="137">
        <v>110</v>
      </c>
      <c r="J89" s="138" t="s">
        <v>624</v>
      </c>
      <c r="K89" s="139">
        <f t="shared" si="16"/>
        <v>8.5</v>
      </c>
      <c r="L89" s="140">
        <f t="shared" si="17"/>
        <v>0.10059171597633136</v>
      </c>
      <c r="M89" s="135" t="s">
        <v>577</v>
      </c>
      <c r="N89" s="141">
        <v>41939</v>
      </c>
      <c r="O89" s="54"/>
      <c r="P89" s="54"/>
      <c r="Q89" s="202"/>
      <c r="R89" s="54"/>
      <c r="S89" s="37"/>
      <c r="T89" s="54"/>
      <c r="U89" s="37"/>
      <c r="V89" s="54"/>
      <c r="W89" s="37"/>
      <c r="X89" s="54"/>
      <c r="Y89" s="37"/>
      <c r="Z89" s="54"/>
      <c r="AA89" s="37"/>
      <c r="AB89" s="54"/>
      <c r="AC89" s="37"/>
      <c r="AD89" s="54"/>
      <c r="AE89" s="37"/>
    </row>
    <row r="90" spans="1:31" ht="12.75" customHeight="1">
      <c r="A90" s="132">
        <v>13</v>
      </c>
      <c r="B90" s="133">
        <v>41928</v>
      </c>
      <c r="C90" s="133"/>
      <c r="D90" s="134" t="s">
        <v>625</v>
      </c>
      <c r="E90" s="135" t="s">
        <v>586</v>
      </c>
      <c r="F90" s="136">
        <v>401</v>
      </c>
      <c r="G90" s="135" t="s">
        <v>606</v>
      </c>
      <c r="H90" s="135">
        <v>428</v>
      </c>
      <c r="I90" s="137">
        <v>450</v>
      </c>
      <c r="J90" s="138" t="s">
        <v>626</v>
      </c>
      <c r="K90" s="139">
        <f t="shared" si="16"/>
        <v>27</v>
      </c>
      <c r="L90" s="140">
        <f t="shared" si="17"/>
        <v>6.7331670822942641E-2</v>
      </c>
      <c r="M90" s="135" t="s">
        <v>577</v>
      </c>
      <c r="N90" s="141">
        <v>42020</v>
      </c>
      <c r="O90" s="54"/>
      <c r="P90" s="54"/>
      <c r="Q90" s="202"/>
      <c r="R90" s="54"/>
      <c r="S90" s="37"/>
      <c r="T90" s="54"/>
      <c r="U90" s="37"/>
      <c r="V90" s="54"/>
      <c r="W90" s="37"/>
      <c r="X90" s="54"/>
      <c r="Y90" s="37"/>
      <c r="Z90" s="54"/>
      <c r="AA90" s="37"/>
      <c r="AB90" s="54"/>
      <c r="AC90" s="37"/>
      <c r="AD90" s="54"/>
      <c r="AE90" s="37"/>
    </row>
    <row r="91" spans="1:31" ht="12.75" customHeight="1">
      <c r="A91" s="132">
        <v>14</v>
      </c>
      <c r="B91" s="133">
        <v>41928</v>
      </c>
      <c r="C91" s="133"/>
      <c r="D91" s="134" t="s">
        <v>627</v>
      </c>
      <c r="E91" s="135" t="s">
        <v>586</v>
      </c>
      <c r="F91" s="136">
        <v>101</v>
      </c>
      <c r="G91" s="135" t="s">
        <v>606</v>
      </c>
      <c r="H91" s="135">
        <v>112</v>
      </c>
      <c r="I91" s="137">
        <v>120</v>
      </c>
      <c r="J91" s="138" t="s">
        <v>628</v>
      </c>
      <c r="K91" s="139">
        <f t="shared" si="16"/>
        <v>11</v>
      </c>
      <c r="L91" s="140">
        <f t="shared" si="17"/>
        <v>0.10891089108910891</v>
      </c>
      <c r="M91" s="135" t="s">
        <v>577</v>
      </c>
      <c r="N91" s="141">
        <v>41939</v>
      </c>
      <c r="O91" s="54"/>
      <c r="P91" s="54"/>
      <c r="Q91" s="202"/>
      <c r="R91" s="54"/>
      <c r="S91" s="37"/>
      <c r="T91" s="54"/>
      <c r="U91" s="37"/>
      <c r="V91" s="54"/>
      <c r="W91" s="37"/>
      <c r="X91" s="54"/>
      <c r="Y91" s="37"/>
      <c r="Z91" s="54"/>
      <c r="AA91" s="37"/>
      <c r="AB91" s="54"/>
      <c r="AC91" s="37"/>
      <c r="AD91" s="54"/>
      <c r="AE91" s="37"/>
    </row>
    <row r="92" spans="1:31" ht="12.75" customHeight="1">
      <c r="A92" s="132">
        <v>15</v>
      </c>
      <c r="B92" s="133">
        <v>41954</v>
      </c>
      <c r="C92" s="133"/>
      <c r="D92" s="134" t="s">
        <v>629</v>
      </c>
      <c r="E92" s="135" t="s">
        <v>586</v>
      </c>
      <c r="F92" s="136">
        <v>59</v>
      </c>
      <c r="G92" s="135" t="s">
        <v>606</v>
      </c>
      <c r="H92" s="135">
        <v>76</v>
      </c>
      <c r="I92" s="137">
        <v>76</v>
      </c>
      <c r="J92" s="138" t="s">
        <v>607</v>
      </c>
      <c r="K92" s="139">
        <f t="shared" si="16"/>
        <v>17</v>
      </c>
      <c r="L92" s="140">
        <f t="shared" si="17"/>
        <v>0.28813559322033899</v>
      </c>
      <c r="M92" s="135" t="s">
        <v>577</v>
      </c>
      <c r="N92" s="141">
        <v>43032</v>
      </c>
      <c r="O92" s="54"/>
      <c r="P92" s="54"/>
      <c r="Q92" s="202"/>
      <c r="R92" s="54"/>
      <c r="S92" s="37"/>
      <c r="T92" s="54"/>
      <c r="U92" s="37"/>
      <c r="V92" s="54"/>
      <c r="W92" s="37"/>
      <c r="X92" s="54"/>
      <c r="Y92" s="37"/>
      <c r="Z92" s="54"/>
      <c r="AA92" s="37"/>
      <c r="AB92" s="54"/>
      <c r="AC92" s="37"/>
      <c r="AD92" s="54"/>
      <c r="AE92" s="37"/>
    </row>
    <row r="93" spans="1:31" ht="12.75" customHeight="1">
      <c r="A93" s="132">
        <v>16</v>
      </c>
      <c r="B93" s="133">
        <v>41954</v>
      </c>
      <c r="C93" s="133"/>
      <c r="D93" s="134" t="s">
        <v>618</v>
      </c>
      <c r="E93" s="135" t="s">
        <v>586</v>
      </c>
      <c r="F93" s="136">
        <v>99</v>
      </c>
      <c r="G93" s="135" t="s">
        <v>606</v>
      </c>
      <c r="H93" s="135">
        <v>120</v>
      </c>
      <c r="I93" s="137">
        <v>120</v>
      </c>
      <c r="J93" s="138" t="s">
        <v>595</v>
      </c>
      <c r="K93" s="139">
        <f t="shared" si="16"/>
        <v>21</v>
      </c>
      <c r="L93" s="140">
        <f t="shared" si="17"/>
        <v>0.21212121212121213</v>
      </c>
      <c r="M93" s="135" t="s">
        <v>577</v>
      </c>
      <c r="N93" s="141">
        <v>41960</v>
      </c>
      <c r="O93" s="54"/>
      <c r="P93" s="54"/>
      <c r="Q93" s="202"/>
      <c r="R93" s="54"/>
      <c r="S93" s="37"/>
      <c r="T93" s="54"/>
      <c r="U93" s="37"/>
      <c r="V93" s="54"/>
      <c r="W93" s="37"/>
      <c r="X93" s="54"/>
      <c r="Y93" s="37"/>
      <c r="Z93" s="54"/>
      <c r="AA93" s="37"/>
      <c r="AB93" s="54"/>
      <c r="AC93" s="37"/>
      <c r="AD93" s="54"/>
      <c r="AE93" s="37"/>
    </row>
    <row r="94" spans="1:31" ht="12.75" customHeight="1">
      <c r="A94" s="132">
        <v>17</v>
      </c>
      <c r="B94" s="133">
        <v>41956</v>
      </c>
      <c r="C94" s="133"/>
      <c r="D94" s="134" t="s">
        <v>630</v>
      </c>
      <c r="E94" s="135" t="s">
        <v>586</v>
      </c>
      <c r="F94" s="136">
        <v>22</v>
      </c>
      <c r="G94" s="135" t="s">
        <v>606</v>
      </c>
      <c r="H94" s="135">
        <v>33.549999999999997</v>
      </c>
      <c r="I94" s="137">
        <v>32</v>
      </c>
      <c r="J94" s="138" t="s">
        <v>631</v>
      </c>
      <c r="K94" s="139">
        <f t="shared" si="16"/>
        <v>11.549999999999997</v>
      </c>
      <c r="L94" s="140">
        <f t="shared" si="17"/>
        <v>0.52499999999999991</v>
      </c>
      <c r="M94" s="135" t="s">
        <v>577</v>
      </c>
      <c r="N94" s="141">
        <v>42188</v>
      </c>
      <c r="O94" s="54"/>
      <c r="P94" s="54"/>
      <c r="Q94" s="202"/>
      <c r="R94" s="54"/>
      <c r="S94" s="37"/>
      <c r="T94" s="54"/>
      <c r="U94" s="37"/>
      <c r="V94" s="54"/>
      <c r="W94" s="37"/>
      <c r="X94" s="54"/>
      <c r="Y94" s="37"/>
      <c r="Z94" s="54"/>
      <c r="AA94" s="37"/>
      <c r="AB94" s="54"/>
      <c r="AC94" s="37"/>
      <c r="AD94" s="54"/>
      <c r="AE94" s="37"/>
    </row>
    <row r="95" spans="1:31" ht="12.75" customHeight="1">
      <c r="A95" s="132">
        <v>18</v>
      </c>
      <c r="B95" s="133">
        <v>41976</v>
      </c>
      <c r="C95" s="133"/>
      <c r="D95" s="134" t="s">
        <v>632</v>
      </c>
      <c r="E95" s="135" t="s">
        <v>586</v>
      </c>
      <c r="F95" s="136">
        <v>440</v>
      </c>
      <c r="G95" s="135" t="s">
        <v>606</v>
      </c>
      <c r="H95" s="135">
        <v>520</v>
      </c>
      <c r="I95" s="137">
        <v>520</v>
      </c>
      <c r="J95" s="138" t="s">
        <v>633</v>
      </c>
      <c r="K95" s="139">
        <f t="shared" si="16"/>
        <v>80</v>
      </c>
      <c r="L95" s="140">
        <f t="shared" si="17"/>
        <v>0.18181818181818182</v>
      </c>
      <c r="M95" s="135" t="s">
        <v>577</v>
      </c>
      <c r="N95" s="141">
        <v>42208</v>
      </c>
      <c r="O95" s="54"/>
      <c r="P95" s="54"/>
      <c r="Q95" s="202"/>
      <c r="R95" s="54"/>
      <c r="S95" s="37"/>
      <c r="T95" s="54"/>
      <c r="U95" s="37"/>
      <c r="V95" s="54"/>
      <c r="W95" s="37"/>
      <c r="X95" s="54"/>
      <c r="Y95" s="37"/>
      <c r="Z95" s="54"/>
      <c r="AA95" s="37"/>
      <c r="AB95" s="54"/>
      <c r="AC95" s="37"/>
      <c r="AD95" s="54"/>
      <c r="AE95" s="37"/>
    </row>
    <row r="96" spans="1:31" ht="12.75" customHeight="1">
      <c r="A96" s="132">
        <v>19</v>
      </c>
      <c r="B96" s="133">
        <v>41976</v>
      </c>
      <c r="C96" s="133"/>
      <c r="D96" s="134" t="s">
        <v>634</v>
      </c>
      <c r="E96" s="135" t="s">
        <v>586</v>
      </c>
      <c r="F96" s="136">
        <v>360</v>
      </c>
      <c r="G96" s="135" t="s">
        <v>606</v>
      </c>
      <c r="H96" s="135">
        <v>427</v>
      </c>
      <c r="I96" s="137">
        <v>425</v>
      </c>
      <c r="J96" s="138" t="s">
        <v>635</v>
      </c>
      <c r="K96" s="139">
        <f t="shared" si="16"/>
        <v>67</v>
      </c>
      <c r="L96" s="140">
        <f t="shared" si="17"/>
        <v>0.18611111111111112</v>
      </c>
      <c r="M96" s="135" t="s">
        <v>577</v>
      </c>
      <c r="N96" s="141">
        <v>42058</v>
      </c>
      <c r="O96" s="54"/>
      <c r="P96" s="54"/>
      <c r="Q96" s="202"/>
      <c r="R96" s="54"/>
      <c r="S96" s="37"/>
      <c r="T96" s="54"/>
      <c r="U96" s="37"/>
      <c r="V96" s="54"/>
      <c r="W96" s="37"/>
      <c r="X96" s="54"/>
      <c r="Y96" s="37"/>
      <c r="Z96" s="54"/>
      <c r="AA96" s="37"/>
      <c r="AB96" s="54"/>
      <c r="AC96" s="37"/>
      <c r="AD96" s="54"/>
      <c r="AE96" s="37"/>
    </row>
    <row r="97" spans="1:31" ht="12.75" customHeight="1">
      <c r="A97" s="132">
        <v>20</v>
      </c>
      <c r="B97" s="133">
        <v>42012</v>
      </c>
      <c r="C97" s="133"/>
      <c r="D97" s="134" t="s">
        <v>636</v>
      </c>
      <c r="E97" s="135" t="s">
        <v>586</v>
      </c>
      <c r="F97" s="136">
        <v>360</v>
      </c>
      <c r="G97" s="135" t="s">
        <v>606</v>
      </c>
      <c r="H97" s="135">
        <v>455</v>
      </c>
      <c r="I97" s="137">
        <v>420</v>
      </c>
      <c r="J97" s="138" t="s">
        <v>637</v>
      </c>
      <c r="K97" s="139">
        <f t="shared" si="16"/>
        <v>95</v>
      </c>
      <c r="L97" s="140">
        <f t="shared" si="17"/>
        <v>0.2638888888888889</v>
      </c>
      <c r="M97" s="135" t="s">
        <v>577</v>
      </c>
      <c r="N97" s="141">
        <v>42024</v>
      </c>
      <c r="O97" s="54"/>
      <c r="P97" s="54"/>
      <c r="Q97" s="202"/>
      <c r="R97" s="54"/>
      <c r="S97" s="37"/>
      <c r="T97" s="54"/>
      <c r="U97" s="37"/>
      <c r="V97" s="54"/>
      <c r="W97" s="37"/>
      <c r="X97" s="54"/>
      <c r="Y97" s="37"/>
      <c r="Z97" s="54"/>
      <c r="AA97" s="37"/>
      <c r="AB97" s="54"/>
      <c r="AC97" s="37"/>
      <c r="AD97" s="54"/>
      <c r="AE97" s="37"/>
    </row>
    <row r="98" spans="1:31" ht="12.75" customHeight="1">
      <c r="A98" s="132">
        <v>21</v>
      </c>
      <c r="B98" s="133">
        <v>42012</v>
      </c>
      <c r="C98" s="133"/>
      <c r="D98" s="134" t="s">
        <v>638</v>
      </c>
      <c r="E98" s="135" t="s">
        <v>586</v>
      </c>
      <c r="F98" s="136">
        <v>130</v>
      </c>
      <c r="G98" s="135"/>
      <c r="H98" s="135">
        <v>175.5</v>
      </c>
      <c r="I98" s="137">
        <v>165</v>
      </c>
      <c r="J98" s="138" t="s">
        <v>639</v>
      </c>
      <c r="K98" s="139">
        <f t="shared" si="16"/>
        <v>45.5</v>
      </c>
      <c r="L98" s="140">
        <f t="shared" si="17"/>
        <v>0.35</v>
      </c>
      <c r="M98" s="135" t="s">
        <v>577</v>
      </c>
      <c r="N98" s="141">
        <v>43088</v>
      </c>
      <c r="O98" s="54"/>
      <c r="P98" s="54"/>
      <c r="Q98" s="202"/>
      <c r="R98" s="54"/>
      <c r="S98" s="37"/>
      <c r="T98" s="54"/>
      <c r="U98" s="37"/>
      <c r="V98" s="54"/>
      <c r="W98" s="37"/>
      <c r="X98" s="54"/>
      <c r="Y98" s="37"/>
      <c r="Z98" s="54"/>
      <c r="AA98" s="37"/>
      <c r="AB98" s="54"/>
      <c r="AC98" s="37"/>
      <c r="AD98" s="54"/>
      <c r="AE98" s="37"/>
    </row>
    <row r="99" spans="1:31" ht="12.75" customHeight="1">
      <c r="A99" s="132">
        <v>22</v>
      </c>
      <c r="B99" s="133">
        <v>42040</v>
      </c>
      <c r="C99" s="133"/>
      <c r="D99" s="134" t="s">
        <v>396</v>
      </c>
      <c r="E99" s="135" t="s">
        <v>574</v>
      </c>
      <c r="F99" s="136">
        <v>98</v>
      </c>
      <c r="G99" s="135"/>
      <c r="H99" s="135">
        <v>120</v>
      </c>
      <c r="I99" s="137">
        <v>120</v>
      </c>
      <c r="J99" s="138" t="s">
        <v>607</v>
      </c>
      <c r="K99" s="139">
        <f t="shared" si="16"/>
        <v>22</v>
      </c>
      <c r="L99" s="140">
        <f t="shared" si="17"/>
        <v>0.22448979591836735</v>
      </c>
      <c r="M99" s="135" t="s">
        <v>577</v>
      </c>
      <c r="N99" s="141">
        <v>42753</v>
      </c>
      <c r="O99" s="54"/>
      <c r="P99" s="54"/>
      <c r="Q99" s="202"/>
      <c r="R99" s="54"/>
      <c r="S99" s="37"/>
      <c r="T99" s="54"/>
      <c r="U99" s="37"/>
      <c r="V99" s="54"/>
      <c r="W99" s="37"/>
      <c r="X99" s="54"/>
      <c r="Y99" s="37"/>
      <c r="Z99" s="54"/>
      <c r="AA99" s="37"/>
      <c r="AB99" s="54"/>
      <c r="AC99" s="37"/>
      <c r="AD99" s="54"/>
      <c r="AE99" s="37"/>
    </row>
    <row r="100" spans="1:31" ht="12.75" customHeight="1">
      <c r="A100" s="132">
        <v>23</v>
      </c>
      <c r="B100" s="133">
        <v>42040</v>
      </c>
      <c r="C100" s="133"/>
      <c r="D100" s="134" t="s">
        <v>640</v>
      </c>
      <c r="E100" s="135" t="s">
        <v>574</v>
      </c>
      <c r="F100" s="136">
        <v>196</v>
      </c>
      <c r="G100" s="135"/>
      <c r="H100" s="135">
        <v>262</v>
      </c>
      <c r="I100" s="137">
        <v>255</v>
      </c>
      <c r="J100" s="138" t="s">
        <v>607</v>
      </c>
      <c r="K100" s="139">
        <f t="shared" si="16"/>
        <v>66</v>
      </c>
      <c r="L100" s="140">
        <f t="shared" si="17"/>
        <v>0.33673469387755101</v>
      </c>
      <c r="M100" s="135" t="s">
        <v>577</v>
      </c>
      <c r="N100" s="141">
        <v>42599</v>
      </c>
      <c r="O100" s="54"/>
      <c r="P100" s="54"/>
      <c r="Q100" s="202"/>
      <c r="R100" s="54"/>
      <c r="S100" s="37"/>
      <c r="T100" s="54"/>
      <c r="U100" s="37"/>
      <c r="V100" s="54"/>
      <c r="W100" s="37"/>
      <c r="X100" s="54"/>
      <c r="Y100" s="37"/>
      <c r="Z100" s="54"/>
      <c r="AA100" s="37"/>
      <c r="AB100" s="54"/>
      <c r="AC100" s="37"/>
      <c r="AD100" s="54"/>
      <c r="AE100" s="37"/>
    </row>
    <row r="101" spans="1:31" ht="12.75" customHeight="1">
      <c r="A101" s="142">
        <v>24</v>
      </c>
      <c r="B101" s="143">
        <v>42067</v>
      </c>
      <c r="C101" s="143"/>
      <c r="D101" s="144" t="s">
        <v>395</v>
      </c>
      <c r="E101" s="145" t="s">
        <v>574</v>
      </c>
      <c r="F101" s="146">
        <v>235</v>
      </c>
      <c r="G101" s="146"/>
      <c r="H101" s="147">
        <v>77</v>
      </c>
      <c r="I101" s="147" t="s">
        <v>641</v>
      </c>
      <c r="J101" s="148" t="s">
        <v>642</v>
      </c>
      <c r="K101" s="149">
        <f t="shared" si="16"/>
        <v>-158</v>
      </c>
      <c r="L101" s="150">
        <f t="shared" si="17"/>
        <v>-0.67234042553191486</v>
      </c>
      <c r="M101" s="146" t="s">
        <v>587</v>
      </c>
      <c r="N101" s="143">
        <v>43522</v>
      </c>
      <c r="O101" s="54"/>
      <c r="P101" s="54"/>
      <c r="Q101" s="202"/>
      <c r="R101" s="54"/>
      <c r="S101" s="37"/>
      <c r="T101" s="54"/>
      <c r="U101" s="37"/>
      <c r="V101" s="54"/>
      <c r="W101" s="37"/>
      <c r="X101" s="54"/>
      <c r="Y101" s="37"/>
      <c r="Z101" s="54"/>
      <c r="AA101" s="37"/>
      <c r="AB101" s="54"/>
      <c r="AC101" s="37"/>
      <c r="AD101" s="54"/>
      <c r="AE101" s="37"/>
    </row>
    <row r="102" spans="1:31" ht="12.75" customHeight="1">
      <c r="A102" s="132">
        <v>25</v>
      </c>
      <c r="B102" s="133">
        <v>42067</v>
      </c>
      <c r="C102" s="133"/>
      <c r="D102" s="134" t="s">
        <v>643</v>
      </c>
      <c r="E102" s="135" t="s">
        <v>574</v>
      </c>
      <c r="F102" s="136">
        <v>185</v>
      </c>
      <c r="G102" s="135"/>
      <c r="H102" s="135">
        <v>224</v>
      </c>
      <c r="I102" s="137" t="s">
        <v>644</v>
      </c>
      <c r="J102" s="138" t="s">
        <v>607</v>
      </c>
      <c r="K102" s="139">
        <f t="shared" si="16"/>
        <v>39</v>
      </c>
      <c r="L102" s="140">
        <f t="shared" si="17"/>
        <v>0.21081081081081082</v>
      </c>
      <c r="M102" s="135" t="s">
        <v>577</v>
      </c>
      <c r="N102" s="141">
        <v>42647</v>
      </c>
      <c r="O102" s="54"/>
      <c r="P102" s="54"/>
      <c r="Q102" s="202"/>
      <c r="R102" s="54"/>
      <c r="S102" s="37"/>
      <c r="T102" s="54"/>
      <c r="U102" s="37"/>
      <c r="V102" s="54"/>
      <c r="W102" s="37"/>
      <c r="X102" s="54"/>
      <c r="Y102" s="37"/>
      <c r="Z102" s="54"/>
      <c r="AA102" s="37"/>
      <c r="AB102" s="54"/>
      <c r="AC102" s="37"/>
      <c r="AD102" s="54"/>
      <c r="AE102" s="37"/>
    </row>
    <row r="103" spans="1:31" ht="12.75" customHeight="1">
      <c r="A103" s="142">
        <v>26</v>
      </c>
      <c r="B103" s="143">
        <v>42090</v>
      </c>
      <c r="C103" s="143"/>
      <c r="D103" s="151" t="s">
        <v>645</v>
      </c>
      <c r="E103" s="146" t="s">
        <v>574</v>
      </c>
      <c r="F103" s="146">
        <v>49.5</v>
      </c>
      <c r="G103" s="147"/>
      <c r="H103" s="147">
        <v>15.85</v>
      </c>
      <c r="I103" s="147">
        <v>67</v>
      </c>
      <c r="J103" s="148" t="s">
        <v>646</v>
      </c>
      <c r="K103" s="147">
        <f t="shared" si="16"/>
        <v>-33.65</v>
      </c>
      <c r="L103" s="152">
        <f t="shared" si="17"/>
        <v>-0.67979797979797973</v>
      </c>
      <c r="M103" s="146" t="s">
        <v>587</v>
      </c>
      <c r="N103" s="153">
        <v>43627</v>
      </c>
      <c r="O103" s="54"/>
      <c r="P103" s="54"/>
      <c r="Q103" s="202"/>
      <c r="R103" s="54"/>
      <c r="S103" s="37"/>
      <c r="T103" s="54"/>
      <c r="U103" s="37"/>
      <c r="V103" s="54"/>
      <c r="W103" s="37"/>
      <c r="X103" s="54"/>
      <c r="Y103" s="37"/>
      <c r="Z103" s="54"/>
      <c r="AA103" s="37"/>
      <c r="AB103" s="54"/>
      <c r="AC103" s="37"/>
      <c r="AD103" s="54"/>
      <c r="AE103" s="37"/>
    </row>
    <row r="104" spans="1:31" ht="12.75" customHeight="1">
      <c r="A104" s="132">
        <v>27</v>
      </c>
      <c r="B104" s="133">
        <v>42093</v>
      </c>
      <c r="C104" s="133"/>
      <c r="D104" s="134" t="s">
        <v>647</v>
      </c>
      <c r="E104" s="135" t="s">
        <v>574</v>
      </c>
      <c r="F104" s="136">
        <v>183.5</v>
      </c>
      <c r="G104" s="135"/>
      <c r="H104" s="135">
        <v>219</v>
      </c>
      <c r="I104" s="137">
        <v>218</v>
      </c>
      <c r="J104" s="138" t="s">
        <v>648</v>
      </c>
      <c r="K104" s="139">
        <f t="shared" si="16"/>
        <v>35.5</v>
      </c>
      <c r="L104" s="140">
        <f t="shared" si="17"/>
        <v>0.19346049046321526</v>
      </c>
      <c r="M104" s="135" t="s">
        <v>577</v>
      </c>
      <c r="N104" s="141">
        <v>42103</v>
      </c>
      <c r="O104" s="54"/>
      <c r="P104" s="54"/>
      <c r="Q104" s="202"/>
      <c r="R104" s="54"/>
      <c r="S104" s="37"/>
      <c r="T104" s="54"/>
      <c r="U104" s="37"/>
      <c r="V104" s="54"/>
      <c r="W104" s="37"/>
      <c r="X104" s="54"/>
      <c r="Y104" s="37"/>
      <c r="Z104" s="54"/>
      <c r="AA104" s="37"/>
      <c r="AB104" s="54"/>
      <c r="AC104" s="37"/>
      <c r="AD104" s="54"/>
      <c r="AE104" s="37"/>
    </row>
    <row r="105" spans="1:31" ht="12.75" customHeight="1">
      <c r="A105" s="132">
        <v>28</v>
      </c>
      <c r="B105" s="133">
        <v>42114</v>
      </c>
      <c r="C105" s="133"/>
      <c r="D105" s="134" t="s">
        <v>649</v>
      </c>
      <c r="E105" s="135" t="s">
        <v>574</v>
      </c>
      <c r="F105" s="136">
        <f>(227+237)/2</f>
        <v>232</v>
      </c>
      <c r="G105" s="135"/>
      <c r="H105" s="135">
        <v>298</v>
      </c>
      <c r="I105" s="137">
        <v>298</v>
      </c>
      <c r="J105" s="138" t="s">
        <v>607</v>
      </c>
      <c r="K105" s="139">
        <f t="shared" si="16"/>
        <v>66</v>
      </c>
      <c r="L105" s="140">
        <f t="shared" si="17"/>
        <v>0.28448275862068967</v>
      </c>
      <c r="M105" s="135" t="s">
        <v>577</v>
      </c>
      <c r="N105" s="141">
        <v>42823</v>
      </c>
      <c r="O105" s="54"/>
      <c r="P105" s="54"/>
      <c r="Q105" s="202"/>
      <c r="R105" s="54"/>
      <c r="S105" s="37"/>
      <c r="T105" s="54"/>
      <c r="U105" s="37"/>
      <c r="V105" s="54"/>
      <c r="W105" s="37"/>
      <c r="X105" s="54"/>
      <c r="Y105" s="37"/>
      <c r="Z105" s="54"/>
      <c r="AA105" s="37"/>
      <c r="AB105" s="54"/>
      <c r="AC105" s="37"/>
      <c r="AD105" s="54"/>
      <c r="AE105" s="37"/>
    </row>
    <row r="106" spans="1:31" ht="12.75" customHeight="1">
      <c r="A106" s="132">
        <v>29</v>
      </c>
      <c r="B106" s="133">
        <v>42128</v>
      </c>
      <c r="C106" s="133"/>
      <c r="D106" s="134" t="s">
        <v>650</v>
      </c>
      <c r="E106" s="135" t="s">
        <v>586</v>
      </c>
      <c r="F106" s="136">
        <v>385</v>
      </c>
      <c r="G106" s="135"/>
      <c r="H106" s="135">
        <f>212.5+331</f>
        <v>543.5</v>
      </c>
      <c r="I106" s="137">
        <v>510</v>
      </c>
      <c r="J106" s="138" t="s">
        <v>651</v>
      </c>
      <c r="K106" s="139">
        <f t="shared" si="16"/>
        <v>158.5</v>
      </c>
      <c r="L106" s="140">
        <f t="shared" si="17"/>
        <v>0.41168831168831171</v>
      </c>
      <c r="M106" s="135" t="s">
        <v>577</v>
      </c>
      <c r="N106" s="141">
        <v>42235</v>
      </c>
      <c r="O106" s="54"/>
      <c r="P106" s="54"/>
      <c r="Q106" s="202"/>
      <c r="R106" s="54"/>
      <c r="S106" s="37"/>
      <c r="T106" s="54"/>
      <c r="U106" s="37"/>
      <c r="V106" s="54"/>
      <c r="W106" s="37"/>
      <c r="X106" s="54"/>
      <c r="Y106" s="37"/>
      <c r="Z106" s="54"/>
      <c r="AA106" s="37"/>
      <c r="AB106" s="54"/>
      <c r="AC106" s="37"/>
      <c r="AD106" s="54"/>
      <c r="AE106" s="37"/>
    </row>
    <row r="107" spans="1:31" ht="12.75" customHeight="1">
      <c r="A107" s="132">
        <v>30</v>
      </c>
      <c r="B107" s="133">
        <v>42128</v>
      </c>
      <c r="C107" s="133"/>
      <c r="D107" s="134" t="s">
        <v>652</v>
      </c>
      <c r="E107" s="135" t="s">
        <v>586</v>
      </c>
      <c r="F107" s="136">
        <v>115.5</v>
      </c>
      <c r="G107" s="135"/>
      <c r="H107" s="135">
        <v>146</v>
      </c>
      <c r="I107" s="137">
        <v>142</v>
      </c>
      <c r="J107" s="138" t="s">
        <v>653</v>
      </c>
      <c r="K107" s="139">
        <f t="shared" si="16"/>
        <v>30.5</v>
      </c>
      <c r="L107" s="140">
        <f t="shared" si="17"/>
        <v>0.26406926406926406</v>
      </c>
      <c r="M107" s="135" t="s">
        <v>577</v>
      </c>
      <c r="N107" s="141">
        <v>42202</v>
      </c>
      <c r="O107" s="54"/>
      <c r="P107" s="54"/>
      <c r="Q107" s="202"/>
      <c r="R107" s="54"/>
      <c r="S107" s="37"/>
      <c r="T107" s="54"/>
      <c r="U107" s="37"/>
      <c r="V107" s="54"/>
      <c r="W107" s="37"/>
      <c r="X107" s="54"/>
      <c r="Y107" s="37"/>
      <c r="Z107" s="54"/>
      <c r="AA107" s="37"/>
      <c r="AB107" s="54"/>
      <c r="AC107" s="37"/>
      <c r="AD107" s="54"/>
      <c r="AE107" s="37"/>
    </row>
    <row r="108" spans="1:31" ht="12.75" customHeight="1">
      <c r="A108" s="132">
        <v>31</v>
      </c>
      <c r="B108" s="133">
        <v>42151</v>
      </c>
      <c r="C108" s="133"/>
      <c r="D108" s="134" t="s">
        <v>527</v>
      </c>
      <c r="E108" s="135" t="s">
        <v>586</v>
      </c>
      <c r="F108" s="136">
        <v>237.5</v>
      </c>
      <c r="G108" s="135"/>
      <c r="H108" s="135">
        <v>279.5</v>
      </c>
      <c r="I108" s="137">
        <v>278</v>
      </c>
      <c r="J108" s="138" t="s">
        <v>607</v>
      </c>
      <c r="K108" s="139">
        <f t="shared" si="16"/>
        <v>42</v>
      </c>
      <c r="L108" s="140">
        <f t="shared" si="17"/>
        <v>0.17684210526315788</v>
      </c>
      <c r="M108" s="135" t="s">
        <v>577</v>
      </c>
      <c r="N108" s="141">
        <v>42222</v>
      </c>
      <c r="O108" s="54"/>
      <c r="P108" s="54"/>
      <c r="Q108" s="202"/>
      <c r="R108" s="54"/>
      <c r="S108" s="37"/>
      <c r="T108" s="54"/>
      <c r="U108" s="37"/>
      <c r="V108" s="54"/>
      <c r="W108" s="37"/>
      <c r="X108" s="54"/>
      <c r="Y108" s="37"/>
      <c r="Z108" s="54"/>
      <c r="AA108" s="37"/>
      <c r="AB108" s="54"/>
      <c r="AC108" s="37"/>
      <c r="AD108" s="54"/>
      <c r="AE108" s="37"/>
    </row>
    <row r="109" spans="1:31" ht="12.75" customHeight="1">
      <c r="A109" s="132">
        <v>32</v>
      </c>
      <c r="B109" s="133">
        <v>42174</v>
      </c>
      <c r="C109" s="133"/>
      <c r="D109" s="134" t="s">
        <v>625</v>
      </c>
      <c r="E109" s="135" t="s">
        <v>574</v>
      </c>
      <c r="F109" s="136">
        <v>340</v>
      </c>
      <c r="G109" s="135"/>
      <c r="H109" s="135">
        <v>448</v>
      </c>
      <c r="I109" s="137">
        <v>448</v>
      </c>
      <c r="J109" s="138" t="s">
        <v>607</v>
      </c>
      <c r="K109" s="139">
        <f t="shared" si="16"/>
        <v>108</v>
      </c>
      <c r="L109" s="140">
        <f t="shared" si="17"/>
        <v>0.31764705882352939</v>
      </c>
      <c r="M109" s="135" t="s">
        <v>577</v>
      </c>
      <c r="N109" s="141">
        <v>43018</v>
      </c>
      <c r="O109" s="54"/>
      <c r="P109" s="54"/>
      <c r="Q109" s="202"/>
      <c r="R109" s="54"/>
      <c r="S109" s="37"/>
      <c r="T109" s="54"/>
      <c r="U109" s="37"/>
      <c r="V109" s="54"/>
      <c r="W109" s="37"/>
      <c r="X109" s="54"/>
      <c r="Y109" s="37"/>
      <c r="Z109" s="54"/>
      <c r="AA109" s="37"/>
      <c r="AB109" s="54"/>
      <c r="AC109" s="37"/>
      <c r="AD109" s="54"/>
      <c r="AE109" s="37"/>
    </row>
    <row r="110" spans="1:31" ht="12.75" customHeight="1">
      <c r="A110" s="132">
        <v>33</v>
      </c>
      <c r="B110" s="133">
        <v>42191</v>
      </c>
      <c r="C110" s="133"/>
      <c r="D110" s="134" t="s">
        <v>654</v>
      </c>
      <c r="E110" s="135" t="s">
        <v>574</v>
      </c>
      <c r="F110" s="136">
        <v>390</v>
      </c>
      <c r="G110" s="135"/>
      <c r="H110" s="135">
        <v>460</v>
      </c>
      <c r="I110" s="137">
        <v>460</v>
      </c>
      <c r="J110" s="138" t="s">
        <v>607</v>
      </c>
      <c r="K110" s="139">
        <f t="shared" ref="K110:K130" si="18">H110-F110</f>
        <v>70</v>
      </c>
      <c r="L110" s="140">
        <f t="shared" ref="L110:L130" si="19">K110/F110</f>
        <v>0.17948717948717949</v>
      </c>
      <c r="M110" s="135" t="s">
        <v>577</v>
      </c>
      <c r="N110" s="141">
        <v>42478</v>
      </c>
      <c r="O110" s="54"/>
      <c r="P110" s="54"/>
      <c r="Q110" s="202"/>
      <c r="R110" s="54"/>
      <c r="S110" s="37"/>
      <c r="T110" s="54"/>
      <c r="U110" s="37"/>
      <c r="V110" s="54"/>
      <c r="W110" s="37"/>
      <c r="X110" s="54"/>
      <c r="Y110" s="37"/>
      <c r="Z110" s="54"/>
      <c r="AA110" s="37"/>
      <c r="AB110" s="54"/>
      <c r="AC110" s="37"/>
      <c r="AD110" s="54"/>
      <c r="AE110" s="37"/>
    </row>
    <row r="111" spans="1:31" ht="12.75" customHeight="1">
      <c r="A111" s="142">
        <v>34</v>
      </c>
      <c r="B111" s="143">
        <v>42195</v>
      </c>
      <c r="C111" s="143"/>
      <c r="D111" s="144" t="s">
        <v>655</v>
      </c>
      <c r="E111" s="145" t="s">
        <v>574</v>
      </c>
      <c r="F111" s="146">
        <v>122.5</v>
      </c>
      <c r="G111" s="146"/>
      <c r="H111" s="147">
        <v>61</v>
      </c>
      <c r="I111" s="147">
        <v>172</v>
      </c>
      <c r="J111" s="148" t="s">
        <v>656</v>
      </c>
      <c r="K111" s="149">
        <f t="shared" si="18"/>
        <v>-61.5</v>
      </c>
      <c r="L111" s="150">
        <f t="shared" si="19"/>
        <v>-0.50204081632653064</v>
      </c>
      <c r="M111" s="146" t="s">
        <v>587</v>
      </c>
      <c r="N111" s="143">
        <v>43333</v>
      </c>
      <c r="O111" s="54"/>
      <c r="P111" s="54"/>
      <c r="Q111" s="202"/>
      <c r="R111" s="54"/>
      <c r="S111" s="37"/>
      <c r="T111" s="54"/>
      <c r="U111" s="37"/>
      <c r="V111" s="54"/>
      <c r="W111" s="37"/>
      <c r="X111" s="54"/>
      <c r="Y111" s="37"/>
      <c r="Z111" s="54"/>
      <c r="AA111" s="37"/>
      <c r="AB111" s="54"/>
      <c r="AC111" s="37"/>
      <c r="AD111" s="54"/>
      <c r="AE111" s="37"/>
    </row>
    <row r="112" spans="1:31" ht="12.75" customHeight="1">
      <c r="A112" s="132">
        <v>35</v>
      </c>
      <c r="B112" s="133">
        <v>42219</v>
      </c>
      <c r="C112" s="133"/>
      <c r="D112" s="134" t="s">
        <v>657</v>
      </c>
      <c r="E112" s="135" t="s">
        <v>574</v>
      </c>
      <c r="F112" s="136">
        <v>297.5</v>
      </c>
      <c r="G112" s="135"/>
      <c r="H112" s="135">
        <v>350</v>
      </c>
      <c r="I112" s="137">
        <v>360</v>
      </c>
      <c r="J112" s="138" t="s">
        <v>658</v>
      </c>
      <c r="K112" s="139">
        <f t="shared" si="18"/>
        <v>52.5</v>
      </c>
      <c r="L112" s="140">
        <f t="shared" si="19"/>
        <v>0.17647058823529413</v>
      </c>
      <c r="M112" s="135" t="s">
        <v>577</v>
      </c>
      <c r="N112" s="141">
        <v>42232</v>
      </c>
      <c r="O112" s="54"/>
      <c r="P112" s="54"/>
      <c r="Q112" s="202"/>
      <c r="R112" s="54"/>
      <c r="S112" s="37"/>
      <c r="T112" s="54"/>
      <c r="U112" s="37"/>
      <c r="V112" s="54"/>
      <c r="W112" s="37"/>
      <c r="X112" s="54"/>
      <c r="Y112" s="37"/>
      <c r="Z112" s="54"/>
      <c r="AA112" s="37"/>
      <c r="AB112" s="54"/>
      <c r="AC112" s="37"/>
      <c r="AD112" s="54"/>
      <c r="AE112" s="37"/>
    </row>
    <row r="113" spans="1:31" ht="12.75" customHeight="1">
      <c r="A113" s="132">
        <v>36</v>
      </c>
      <c r="B113" s="133">
        <v>42219</v>
      </c>
      <c r="C113" s="133"/>
      <c r="D113" s="134" t="s">
        <v>659</v>
      </c>
      <c r="E113" s="135" t="s">
        <v>574</v>
      </c>
      <c r="F113" s="136">
        <v>115.5</v>
      </c>
      <c r="G113" s="135"/>
      <c r="H113" s="135">
        <v>149</v>
      </c>
      <c r="I113" s="137">
        <v>140</v>
      </c>
      <c r="J113" s="138" t="s">
        <v>660</v>
      </c>
      <c r="K113" s="139">
        <f t="shared" si="18"/>
        <v>33.5</v>
      </c>
      <c r="L113" s="140">
        <f t="shared" si="19"/>
        <v>0.29004329004329005</v>
      </c>
      <c r="M113" s="135" t="s">
        <v>577</v>
      </c>
      <c r="N113" s="141">
        <v>42740</v>
      </c>
      <c r="O113" s="54"/>
      <c r="P113" s="54"/>
      <c r="Q113" s="202"/>
      <c r="R113" s="54"/>
      <c r="S113" s="37"/>
      <c r="T113" s="54"/>
      <c r="U113" s="37"/>
      <c r="V113" s="54"/>
      <c r="W113" s="37"/>
      <c r="X113" s="54"/>
      <c r="Y113" s="37"/>
      <c r="Z113" s="54"/>
      <c r="AA113" s="37"/>
      <c r="AB113" s="54"/>
      <c r="AC113" s="37"/>
      <c r="AD113" s="54"/>
      <c r="AE113" s="37"/>
    </row>
    <row r="114" spans="1:31" ht="12.75" customHeight="1">
      <c r="A114" s="132">
        <v>37</v>
      </c>
      <c r="B114" s="133">
        <v>42251</v>
      </c>
      <c r="C114" s="133"/>
      <c r="D114" s="134" t="s">
        <v>527</v>
      </c>
      <c r="E114" s="135" t="s">
        <v>574</v>
      </c>
      <c r="F114" s="136">
        <v>226</v>
      </c>
      <c r="G114" s="135"/>
      <c r="H114" s="135">
        <v>292</v>
      </c>
      <c r="I114" s="137">
        <v>292</v>
      </c>
      <c r="J114" s="138" t="s">
        <v>661</v>
      </c>
      <c r="K114" s="139">
        <f t="shared" si="18"/>
        <v>66</v>
      </c>
      <c r="L114" s="140">
        <f t="shared" si="19"/>
        <v>0.29203539823008851</v>
      </c>
      <c r="M114" s="135" t="s">
        <v>577</v>
      </c>
      <c r="N114" s="141">
        <v>42286</v>
      </c>
      <c r="O114" s="54"/>
      <c r="P114" s="54"/>
      <c r="Q114" s="202"/>
      <c r="R114" s="54"/>
      <c r="S114" s="37"/>
      <c r="T114" s="54"/>
      <c r="U114" s="37"/>
      <c r="V114" s="54"/>
      <c r="W114" s="37"/>
      <c r="X114" s="54"/>
      <c r="Y114" s="37"/>
      <c r="Z114" s="54"/>
      <c r="AA114" s="37"/>
      <c r="AB114" s="54"/>
      <c r="AC114" s="37"/>
      <c r="AD114" s="54"/>
      <c r="AE114" s="37"/>
    </row>
    <row r="115" spans="1:31" ht="12.75" customHeight="1">
      <c r="A115" s="132">
        <v>38</v>
      </c>
      <c r="B115" s="133">
        <v>42254</v>
      </c>
      <c r="C115" s="133"/>
      <c r="D115" s="134" t="s">
        <v>649</v>
      </c>
      <c r="E115" s="135" t="s">
        <v>574</v>
      </c>
      <c r="F115" s="136">
        <v>232.5</v>
      </c>
      <c r="G115" s="135"/>
      <c r="H115" s="135">
        <v>312.5</v>
      </c>
      <c r="I115" s="137">
        <v>310</v>
      </c>
      <c r="J115" s="138" t="s">
        <v>607</v>
      </c>
      <c r="K115" s="139">
        <f t="shared" si="18"/>
        <v>80</v>
      </c>
      <c r="L115" s="140">
        <f t="shared" si="19"/>
        <v>0.34408602150537637</v>
      </c>
      <c r="M115" s="135" t="s">
        <v>577</v>
      </c>
      <c r="N115" s="141">
        <v>42823</v>
      </c>
      <c r="O115" s="54"/>
      <c r="P115" s="54"/>
      <c r="Q115" s="202"/>
      <c r="R115" s="54"/>
      <c r="S115" s="37"/>
      <c r="T115" s="54"/>
      <c r="U115" s="37"/>
      <c r="V115" s="54"/>
      <c r="W115" s="37"/>
      <c r="X115" s="54"/>
      <c r="Y115" s="37"/>
      <c r="Z115" s="54"/>
      <c r="AA115" s="37"/>
      <c r="AB115" s="54"/>
      <c r="AC115" s="37"/>
      <c r="AD115" s="54"/>
      <c r="AE115" s="37"/>
    </row>
    <row r="116" spans="1:31" ht="12.75" customHeight="1">
      <c r="A116" s="132">
        <v>39</v>
      </c>
      <c r="B116" s="133">
        <v>42268</v>
      </c>
      <c r="C116" s="133"/>
      <c r="D116" s="134" t="s">
        <v>662</v>
      </c>
      <c r="E116" s="135" t="s">
        <v>574</v>
      </c>
      <c r="F116" s="136">
        <v>196.5</v>
      </c>
      <c r="G116" s="135"/>
      <c r="H116" s="135">
        <v>238</v>
      </c>
      <c r="I116" s="137">
        <v>238</v>
      </c>
      <c r="J116" s="138" t="s">
        <v>661</v>
      </c>
      <c r="K116" s="139">
        <f t="shared" si="18"/>
        <v>41.5</v>
      </c>
      <c r="L116" s="140">
        <f t="shared" si="19"/>
        <v>0.21119592875318066</v>
      </c>
      <c r="M116" s="135" t="s">
        <v>577</v>
      </c>
      <c r="N116" s="141">
        <v>42291</v>
      </c>
      <c r="O116" s="54"/>
      <c r="P116" s="54"/>
      <c r="Q116" s="202"/>
      <c r="R116" s="54"/>
      <c r="S116" s="37"/>
      <c r="T116" s="54"/>
      <c r="U116" s="37"/>
      <c r="V116" s="54"/>
      <c r="W116" s="37"/>
      <c r="X116" s="54"/>
      <c r="Y116" s="37"/>
      <c r="Z116" s="54"/>
      <c r="AA116" s="37"/>
      <c r="AB116" s="54"/>
      <c r="AC116" s="37"/>
      <c r="AD116" s="54"/>
      <c r="AE116" s="37"/>
    </row>
    <row r="117" spans="1:31" ht="12.75" customHeight="1">
      <c r="A117" s="132">
        <v>40</v>
      </c>
      <c r="B117" s="133">
        <v>42271</v>
      </c>
      <c r="C117" s="133"/>
      <c r="D117" s="134" t="s">
        <v>605</v>
      </c>
      <c r="E117" s="135" t="s">
        <v>574</v>
      </c>
      <c r="F117" s="136">
        <v>65</v>
      </c>
      <c r="G117" s="135"/>
      <c r="H117" s="135">
        <v>82</v>
      </c>
      <c r="I117" s="137">
        <v>82</v>
      </c>
      <c r="J117" s="138" t="s">
        <v>661</v>
      </c>
      <c r="K117" s="139">
        <f t="shared" si="18"/>
        <v>17</v>
      </c>
      <c r="L117" s="140">
        <f t="shared" si="19"/>
        <v>0.26153846153846155</v>
      </c>
      <c r="M117" s="135" t="s">
        <v>577</v>
      </c>
      <c r="N117" s="141">
        <v>42578</v>
      </c>
      <c r="O117" s="54"/>
      <c r="P117" s="54"/>
      <c r="Q117" s="202"/>
      <c r="R117" s="54"/>
      <c r="S117" s="37"/>
      <c r="T117" s="54"/>
      <c r="U117" s="37"/>
      <c r="V117" s="54"/>
      <c r="W117" s="37"/>
      <c r="X117" s="54"/>
      <c r="Y117" s="37"/>
      <c r="Z117" s="54"/>
      <c r="AA117" s="37"/>
      <c r="AB117" s="54"/>
      <c r="AC117" s="37"/>
      <c r="AD117" s="54"/>
      <c r="AE117" s="37"/>
    </row>
    <row r="118" spans="1:31" ht="12.75" customHeight="1">
      <c r="A118" s="132">
        <v>41</v>
      </c>
      <c r="B118" s="133">
        <v>42291</v>
      </c>
      <c r="C118" s="133"/>
      <c r="D118" s="134" t="s">
        <v>663</v>
      </c>
      <c r="E118" s="135" t="s">
        <v>574</v>
      </c>
      <c r="F118" s="136">
        <v>144</v>
      </c>
      <c r="G118" s="135"/>
      <c r="H118" s="135">
        <v>182.5</v>
      </c>
      <c r="I118" s="137">
        <v>181</v>
      </c>
      <c r="J118" s="138" t="s">
        <v>661</v>
      </c>
      <c r="K118" s="139">
        <f t="shared" si="18"/>
        <v>38.5</v>
      </c>
      <c r="L118" s="140">
        <f t="shared" si="19"/>
        <v>0.2673611111111111</v>
      </c>
      <c r="M118" s="135" t="s">
        <v>577</v>
      </c>
      <c r="N118" s="141">
        <v>42817</v>
      </c>
      <c r="O118" s="54"/>
      <c r="P118" s="54"/>
      <c r="Q118" s="202"/>
      <c r="R118" s="54"/>
      <c r="S118" s="37"/>
      <c r="T118" s="54"/>
      <c r="U118" s="37"/>
      <c r="V118" s="54"/>
      <c r="W118" s="37"/>
      <c r="X118" s="54"/>
      <c r="Y118" s="37"/>
      <c r="Z118" s="54"/>
      <c r="AA118" s="37"/>
      <c r="AB118" s="54"/>
      <c r="AC118" s="37"/>
      <c r="AD118" s="54"/>
      <c r="AE118" s="37"/>
    </row>
    <row r="119" spans="1:31" ht="12.75" customHeight="1">
      <c r="A119" s="132">
        <v>42</v>
      </c>
      <c r="B119" s="133">
        <v>42291</v>
      </c>
      <c r="C119" s="133"/>
      <c r="D119" s="134" t="s">
        <v>664</v>
      </c>
      <c r="E119" s="135" t="s">
        <v>574</v>
      </c>
      <c r="F119" s="136">
        <v>264</v>
      </c>
      <c r="G119" s="135"/>
      <c r="H119" s="135">
        <v>311</v>
      </c>
      <c r="I119" s="137">
        <v>311</v>
      </c>
      <c r="J119" s="138" t="s">
        <v>661</v>
      </c>
      <c r="K119" s="139">
        <f t="shared" si="18"/>
        <v>47</v>
      </c>
      <c r="L119" s="140">
        <f t="shared" si="19"/>
        <v>0.17803030303030304</v>
      </c>
      <c r="M119" s="135" t="s">
        <v>577</v>
      </c>
      <c r="N119" s="141">
        <v>42604</v>
      </c>
      <c r="O119" s="54"/>
      <c r="P119" s="54"/>
      <c r="Q119" s="202"/>
      <c r="R119" s="54"/>
      <c r="S119" s="37"/>
      <c r="T119" s="54"/>
      <c r="U119" s="37"/>
      <c r="V119" s="54"/>
      <c r="W119" s="37"/>
      <c r="X119" s="54"/>
      <c r="Y119" s="37"/>
      <c r="Z119" s="54"/>
      <c r="AA119" s="37"/>
      <c r="AB119" s="54"/>
      <c r="AC119" s="37"/>
      <c r="AD119" s="54"/>
      <c r="AE119" s="37"/>
    </row>
    <row r="120" spans="1:31" ht="12.75" customHeight="1">
      <c r="A120" s="132">
        <v>43</v>
      </c>
      <c r="B120" s="133">
        <v>42318</v>
      </c>
      <c r="C120" s="133"/>
      <c r="D120" s="134" t="s">
        <v>665</v>
      </c>
      <c r="E120" s="135" t="s">
        <v>586</v>
      </c>
      <c r="F120" s="136">
        <v>549.5</v>
      </c>
      <c r="G120" s="135"/>
      <c r="H120" s="135">
        <v>630</v>
      </c>
      <c r="I120" s="137">
        <v>630</v>
      </c>
      <c r="J120" s="138" t="s">
        <v>661</v>
      </c>
      <c r="K120" s="139">
        <f t="shared" si="18"/>
        <v>80.5</v>
      </c>
      <c r="L120" s="140">
        <f t="shared" si="19"/>
        <v>0.1464968152866242</v>
      </c>
      <c r="M120" s="135" t="s">
        <v>577</v>
      </c>
      <c r="N120" s="141">
        <v>42419</v>
      </c>
      <c r="O120" s="54"/>
      <c r="P120" s="54"/>
      <c r="Q120" s="202"/>
      <c r="R120" s="54"/>
      <c r="S120" s="37"/>
      <c r="T120" s="54"/>
      <c r="U120" s="37"/>
      <c r="V120" s="54"/>
      <c r="W120" s="37"/>
      <c r="X120" s="54"/>
      <c r="Y120" s="37"/>
      <c r="Z120" s="54"/>
      <c r="AA120" s="37"/>
      <c r="AB120" s="54"/>
      <c r="AC120" s="37"/>
      <c r="AD120" s="54"/>
      <c r="AE120" s="37"/>
    </row>
    <row r="121" spans="1:31" ht="12.75" customHeight="1">
      <c r="A121" s="132">
        <v>44</v>
      </c>
      <c r="B121" s="133">
        <v>42342</v>
      </c>
      <c r="C121" s="133"/>
      <c r="D121" s="134" t="s">
        <v>666</v>
      </c>
      <c r="E121" s="135" t="s">
        <v>574</v>
      </c>
      <c r="F121" s="136">
        <v>1027.5</v>
      </c>
      <c r="G121" s="135"/>
      <c r="H121" s="135">
        <v>1315</v>
      </c>
      <c r="I121" s="137">
        <v>1250</v>
      </c>
      <c r="J121" s="138" t="s">
        <v>661</v>
      </c>
      <c r="K121" s="139">
        <f t="shared" si="18"/>
        <v>287.5</v>
      </c>
      <c r="L121" s="140">
        <f t="shared" si="19"/>
        <v>0.27980535279805352</v>
      </c>
      <c r="M121" s="135" t="s">
        <v>577</v>
      </c>
      <c r="N121" s="141">
        <v>43244</v>
      </c>
      <c r="O121" s="54"/>
      <c r="P121" s="54"/>
      <c r="Q121" s="202"/>
      <c r="R121" s="54"/>
      <c r="S121" s="37"/>
      <c r="T121" s="54"/>
      <c r="U121" s="37"/>
      <c r="V121" s="54"/>
      <c r="W121" s="37"/>
      <c r="X121" s="54"/>
      <c r="Y121" s="37"/>
      <c r="Z121" s="54"/>
      <c r="AA121" s="37"/>
      <c r="AB121" s="54"/>
      <c r="AC121" s="37"/>
      <c r="AD121" s="54"/>
      <c r="AE121" s="37"/>
    </row>
    <row r="122" spans="1:31" ht="12.75" customHeight="1">
      <c r="A122" s="132">
        <v>45</v>
      </c>
      <c r="B122" s="133">
        <v>42367</v>
      </c>
      <c r="C122" s="133"/>
      <c r="D122" s="134" t="s">
        <v>667</v>
      </c>
      <c r="E122" s="135" t="s">
        <v>574</v>
      </c>
      <c r="F122" s="136">
        <v>465</v>
      </c>
      <c r="G122" s="135"/>
      <c r="H122" s="135">
        <v>540</v>
      </c>
      <c r="I122" s="137">
        <v>540</v>
      </c>
      <c r="J122" s="138" t="s">
        <v>661</v>
      </c>
      <c r="K122" s="139">
        <f t="shared" si="18"/>
        <v>75</v>
      </c>
      <c r="L122" s="140">
        <f t="shared" si="19"/>
        <v>0.16129032258064516</v>
      </c>
      <c r="M122" s="135" t="s">
        <v>577</v>
      </c>
      <c r="N122" s="141">
        <v>42530</v>
      </c>
      <c r="O122" s="54"/>
      <c r="P122" s="54"/>
      <c r="Q122" s="202"/>
      <c r="R122" s="54"/>
      <c r="S122" s="37"/>
      <c r="T122" s="54"/>
      <c r="U122" s="37"/>
      <c r="V122" s="54"/>
      <c r="W122" s="37"/>
      <c r="X122" s="54"/>
      <c r="Y122" s="37"/>
      <c r="Z122" s="54"/>
      <c r="AA122" s="37"/>
      <c r="AB122" s="54"/>
      <c r="AC122" s="37"/>
      <c r="AD122" s="54"/>
      <c r="AE122" s="37"/>
    </row>
    <row r="123" spans="1:31" ht="12.75" customHeight="1">
      <c r="A123" s="132">
        <v>46</v>
      </c>
      <c r="B123" s="133">
        <v>42380</v>
      </c>
      <c r="C123" s="133"/>
      <c r="D123" s="134" t="s">
        <v>396</v>
      </c>
      <c r="E123" s="135" t="s">
        <v>586</v>
      </c>
      <c r="F123" s="136">
        <v>81</v>
      </c>
      <c r="G123" s="135"/>
      <c r="H123" s="135">
        <v>110</v>
      </c>
      <c r="I123" s="137">
        <v>110</v>
      </c>
      <c r="J123" s="138" t="s">
        <v>661</v>
      </c>
      <c r="K123" s="139">
        <f t="shared" si="18"/>
        <v>29</v>
      </c>
      <c r="L123" s="140">
        <f t="shared" si="19"/>
        <v>0.35802469135802467</v>
      </c>
      <c r="M123" s="135" t="s">
        <v>577</v>
      </c>
      <c r="N123" s="141">
        <v>42745</v>
      </c>
      <c r="O123" s="54"/>
      <c r="P123" s="54"/>
      <c r="Q123" s="202"/>
      <c r="R123" s="54"/>
      <c r="S123" s="37"/>
      <c r="T123" s="54"/>
      <c r="U123" s="37"/>
      <c r="V123" s="54"/>
      <c r="W123" s="37"/>
      <c r="X123" s="54"/>
      <c r="Y123" s="37"/>
      <c r="Z123" s="54"/>
      <c r="AA123" s="37"/>
      <c r="AB123" s="54"/>
      <c r="AC123" s="37"/>
      <c r="AD123" s="54"/>
      <c r="AE123" s="37"/>
    </row>
    <row r="124" spans="1:31" ht="12.75" customHeight="1">
      <c r="A124" s="132">
        <v>47</v>
      </c>
      <c r="B124" s="133">
        <v>42382</v>
      </c>
      <c r="C124" s="133"/>
      <c r="D124" s="134" t="s">
        <v>668</v>
      </c>
      <c r="E124" s="135" t="s">
        <v>586</v>
      </c>
      <c r="F124" s="136">
        <v>417.5</v>
      </c>
      <c r="G124" s="135"/>
      <c r="H124" s="135">
        <v>547</v>
      </c>
      <c r="I124" s="137">
        <v>535</v>
      </c>
      <c r="J124" s="138" t="s">
        <v>661</v>
      </c>
      <c r="K124" s="139">
        <f t="shared" si="18"/>
        <v>129.5</v>
      </c>
      <c r="L124" s="140">
        <f t="shared" si="19"/>
        <v>0.31017964071856285</v>
      </c>
      <c r="M124" s="135" t="s">
        <v>577</v>
      </c>
      <c r="N124" s="141">
        <v>42578</v>
      </c>
      <c r="O124" s="54"/>
      <c r="P124" s="54"/>
      <c r="Q124" s="202"/>
      <c r="R124" s="54"/>
      <c r="S124" s="37"/>
      <c r="T124" s="54"/>
      <c r="U124" s="37"/>
      <c r="V124" s="54"/>
      <c r="W124" s="37"/>
      <c r="X124" s="54"/>
      <c r="Y124" s="37"/>
      <c r="Z124" s="54"/>
      <c r="AA124" s="37"/>
      <c r="AB124" s="54"/>
      <c r="AC124" s="37"/>
      <c r="AD124" s="54"/>
      <c r="AE124" s="37"/>
    </row>
    <row r="125" spans="1:31" ht="12.75" customHeight="1">
      <c r="A125" s="132">
        <v>48</v>
      </c>
      <c r="B125" s="133">
        <v>42408</v>
      </c>
      <c r="C125" s="133"/>
      <c r="D125" s="134" t="s">
        <v>669</v>
      </c>
      <c r="E125" s="135" t="s">
        <v>574</v>
      </c>
      <c r="F125" s="136">
        <v>650</v>
      </c>
      <c r="G125" s="135"/>
      <c r="H125" s="135">
        <v>800</v>
      </c>
      <c r="I125" s="137">
        <v>800</v>
      </c>
      <c r="J125" s="138" t="s">
        <v>661</v>
      </c>
      <c r="K125" s="139">
        <f t="shared" si="18"/>
        <v>150</v>
      </c>
      <c r="L125" s="140">
        <f t="shared" si="19"/>
        <v>0.23076923076923078</v>
      </c>
      <c r="M125" s="135" t="s">
        <v>577</v>
      </c>
      <c r="N125" s="141">
        <v>43154</v>
      </c>
      <c r="O125" s="54"/>
      <c r="P125" s="54"/>
      <c r="Q125" s="202"/>
      <c r="R125" s="54"/>
      <c r="S125" s="37"/>
      <c r="T125" s="54"/>
      <c r="U125" s="37"/>
      <c r="V125" s="54"/>
      <c r="W125" s="37"/>
      <c r="X125" s="54"/>
      <c r="Y125" s="37"/>
      <c r="Z125" s="54"/>
      <c r="AA125" s="37"/>
      <c r="AB125" s="54"/>
      <c r="AC125" s="37"/>
      <c r="AD125" s="54"/>
      <c r="AE125" s="37"/>
    </row>
    <row r="126" spans="1:31" ht="12.75" customHeight="1">
      <c r="A126" s="132">
        <v>49</v>
      </c>
      <c r="B126" s="133">
        <v>42433</v>
      </c>
      <c r="C126" s="133"/>
      <c r="D126" s="134" t="s">
        <v>234</v>
      </c>
      <c r="E126" s="135" t="s">
        <v>574</v>
      </c>
      <c r="F126" s="136">
        <v>437.5</v>
      </c>
      <c r="G126" s="135"/>
      <c r="H126" s="135">
        <v>504.5</v>
      </c>
      <c r="I126" s="137">
        <v>522</v>
      </c>
      <c r="J126" s="138" t="s">
        <v>670</v>
      </c>
      <c r="K126" s="139">
        <f t="shared" si="18"/>
        <v>67</v>
      </c>
      <c r="L126" s="140">
        <f t="shared" si="19"/>
        <v>0.15314285714285714</v>
      </c>
      <c r="M126" s="135" t="s">
        <v>577</v>
      </c>
      <c r="N126" s="141">
        <v>42480</v>
      </c>
      <c r="O126" s="54"/>
      <c r="P126" s="54"/>
      <c r="Q126" s="202"/>
      <c r="R126" s="54"/>
      <c r="S126" s="37"/>
      <c r="T126" s="54"/>
      <c r="U126" s="37"/>
      <c r="V126" s="54"/>
      <c r="W126" s="37"/>
      <c r="X126" s="54"/>
      <c r="Y126" s="37"/>
      <c r="Z126" s="54"/>
      <c r="AA126" s="37"/>
      <c r="AB126" s="54"/>
      <c r="AC126" s="37"/>
      <c r="AD126" s="54"/>
      <c r="AE126" s="37"/>
    </row>
    <row r="127" spans="1:31" ht="12.75" customHeight="1">
      <c r="A127" s="132">
        <v>50</v>
      </c>
      <c r="B127" s="133">
        <v>42438</v>
      </c>
      <c r="C127" s="133"/>
      <c r="D127" s="134" t="s">
        <v>671</v>
      </c>
      <c r="E127" s="135" t="s">
        <v>574</v>
      </c>
      <c r="F127" s="136">
        <v>189.5</v>
      </c>
      <c r="G127" s="135"/>
      <c r="H127" s="135">
        <v>218</v>
      </c>
      <c r="I127" s="137">
        <v>218</v>
      </c>
      <c r="J127" s="138" t="s">
        <v>661</v>
      </c>
      <c r="K127" s="139">
        <f t="shared" si="18"/>
        <v>28.5</v>
      </c>
      <c r="L127" s="140">
        <f t="shared" si="19"/>
        <v>0.15039577836411611</v>
      </c>
      <c r="M127" s="135" t="s">
        <v>577</v>
      </c>
      <c r="N127" s="141">
        <v>43034</v>
      </c>
      <c r="O127" s="54"/>
      <c r="P127" s="54"/>
      <c r="Q127" s="202"/>
      <c r="R127" s="54"/>
      <c r="S127" s="37"/>
      <c r="T127" s="54"/>
      <c r="U127" s="37"/>
      <c r="V127" s="54"/>
      <c r="W127" s="37"/>
      <c r="X127" s="54"/>
      <c r="Y127" s="37"/>
      <c r="Z127" s="54"/>
      <c r="AA127" s="37"/>
      <c r="AB127" s="54"/>
      <c r="AC127" s="37"/>
      <c r="AD127" s="54"/>
      <c r="AE127" s="37"/>
    </row>
    <row r="128" spans="1:31" ht="12.75" customHeight="1">
      <c r="A128" s="142">
        <v>51</v>
      </c>
      <c r="B128" s="143">
        <v>42471</v>
      </c>
      <c r="C128" s="143"/>
      <c r="D128" s="151" t="s">
        <v>672</v>
      </c>
      <c r="E128" s="146" t="s">
        <v>574</v>
      </c>
      <c r="F128" s="146">
        <v>36.5</v>
      </c>
      <c r="G128" s="147"/>
      <c r="H128" s="147">
        <v>15.85</v>
      </c>
      <c r="I128" s="147">
        <v>60</v>
      </c>
      <c r="J128" s="148" t="s">
        <v>673</v>
      </c>
      <c r="K128" s="149">
        <f t="shared" si="18"/>
        <v>-20.65</v>
      </c>
      <c r="L128" s="150">
        <f t="shared" si="19"/>
        <v>-0.5657534246575342</v>
      </c>
      <c r="M128" s="146" t="s">
        <v>587</v>
      </c>
      <c r="N128" s="154">
        <v>43627</v>
      </c>
      <c r="O128" s="54"/>
      <c r="P128" s="54"/>
      <c r="Q128" s="202"/>
      <c r="R128" s="54"/>
      <c r="S128" s="37"/>
      <c r="T128" s="54"/>
      <c r="U128" s="37"/>
      <c r="V128" s="54"/>
      <c r="W128" s="37"/>
      <c r="X128" s="54"/>
      <c r="Y128" s="37"/>
      <c r="Z128" s="54"/>
      <c r="AA128" s="37"/>
      <c r="AB128" s="54"/>
      <c r="AC128" s="37"/>
      <c r="AD128" s="54"/>
      <c r="AE128" s="37"/>
    </row>
    <row r="129" spans="1:31" ht="12.75" customHeight="1">
      <c r="A129" s="132">
        <v>52</v>
      </c>
      <c r="B129" s="133">
        <v>42472</v>
      </c>
      <c r="C129" s="133"/>
      <c r="D129" s="134" t="s">
        <v>674</v>
      </c>
      <c r="E129" s="135" t="s">
        <v>574</v>
      </c>
      <c r="F129" s="136">
        <v>93</v>
      </c>
      <c r="G129" s="135"/>
      <c r="H129" s="135">
        <v>149</v>
      </c>
      <c r="I129" s="137">
        <v>140</v>
      </c>
      <c r="J129" s="138" t="s">
        <v>675</v>
      </c>
      <c r="K129" s="139">
        <f t="shared" si="18"/>
        <v>56</v>
      </c>
      <c r="L129" s="140">
        <f t="shared" si="19"/>
        <v>0.60215053763440862</v>
      </c>
      <c r="M129" s="135" t="s">
        <v>577</v>
      </c>
      <c r="N129" s="141">
        <v>42740</v>
      </c>
      <c r="O129" s="54"/>
      <c r="P129" s="54"/>
      <c r="Q129" s="202"/>
      <c r="R129" s="54"/>
      <c r="S129" s="37"/>
      <c r="T129" s="54"/>
      <c r="U129" s="37"/>
      <c r="V129" s="54"/>
      <c r="W129" s="37"/>
      <c r="X129" s="54"/>
      <c r="Y129" s="37"/>
      <c r="Z129" s="54"/>
      <c r="AA129" s="37"/>
      <c r="AB129" s="54"/>
      <c r="AC129" s="37"/>
      <c r="AD129" s="54"/>
      <c r="AE129" s="37"/>
    </row>
    <row r="130" spans="1:31" ht="12.75" customHeight="1">
      <c r="A130" s="132">
        <v>53</v>
      </c>
      <c r="B130" s="133">
        <v>42472</v>
      </c>
      <c r="C130" s="133"/>
      <c r="D130" s="134" t="s">
        <v>676</v>
      </c>
      <c r="E130" s="135" t="s">
        <v>574</v>
      </c>
      <c r="F130" s="136">
        <v>130</v>
      </c>
      <c r="G130" s="135"/>
      <c r="H130" s="135">
        <v>150</v>
      </c>
      <c r="I130" s="137" t="s">
        <v>677</v>
      </c>
      <c r="J130" s="138" t="s">
        <v>661</v>
      </c>
      <c r="K130" s="139">
        <f t="shared" si="18"/>
        <v>20</v>
      </c>
      <c r="L130" s="140">
        <f t="shared" si="19"/>
        <v>0.15384615384615385</v>
      </c>
      <c r="M130" s="135" t="s">
        <v>577</v>
      </c>
      <c r="N130" s="141">
        <v>42564</v>
      </c>
      <c r="O130" s="54"/>
      <c r="P130" s="54"/>
      <c r="Q130" s="202"/>
      <c r="R130" s="54"/>
      <c r="S130" s="37"/>
      <c r="T130" s="54"/>
      <c r="U130" s="37"/>
      <c r="V130" s="54"/>
      <c r="W130" s="37"/>
      <c r="X130" s="54"/>
      <c r="Y130" s="37"/>
      <c r="Z130" s="54"/>
      <c r="AA130" s="37"/>
      <c r="AB130" s="54"/>
      <c r="AC130" s="37"/>
      <c r="AD130" s="54"/>
      <c r="AE130" s="37"/>
    </row>
    <row r="131" spans="1:31" ht="12.75" customHeight="1">
      <c r="A131" s="132">
        <v>54</v>
      </c>
      <c r="B131" s="133">
        <v>42473</v>
      </c>
      <c r="C131" s="133"/>
      <c r="D131" s="134" t="s">
        <v>678</v>
      </c>
      <c r="E131" s="135" t="s">
        <v>574</v>
      </c>
      <c r="F131" s="136">
        <v>196</v>
      </c>
      <c r="G131" s="135"/>
      <c r="H131" s="135">
        <v>299</v>
      </c>
      <c r="I131" s="137">
        <v>299</v>
      </c>
      <c r="J131" s="138" t="s">
        <v>661</v>
      </c>
      <c r="K131" s="139">
        <v>103</v>
      </c>
      <c r="L131" s="140">
        <v>0.52551020408163296</v>
      </c>
      <c r="M131" s="135" t="s">
        <v>577</v>
      </c>
      <c r="N131" s="141">
        <v>42620</v>
      </c>
      <c r="O131" s="54"/>
      <c r="P131" s="54"/>
      <c r="Q131" s="202"/>
      <c r="R131" s="54"/>
      <c r="S131" s="37"/>
      <c r="T131" s="54"/>
      <c r="U131" s="37"/>
      <c r="V131" s="54"/>
      <c r="W131" s="37"/>
      <c r="X131" s="54"/>
      <c r="Y131" s="37"/>
      <c r="Z131" s="54"/>
      <c r="AA131" s="37"/>
      <c r="AB131" s="54"/>
      <c r="AC131" s="37"/>
      <c r="AD131" s="54"/>
      <c r="AE131" s="37"/>
    </row>
    <row r="132" spans="1:31" ht="12.75" customHeight="1">
      <c r="A132" s="132">
        <v>55</v>
      </c>
      <c r="B132" s="133">
        <v>42473</v>
      </c>
      <c r="C132" s="133"/>
      <c r="D132" s="134" t="s">
        <v>679</v>
      </c>
      <c r="E132" s="135" t="s">
        <v>574</v>
      </c>
      <c r="F132" s="136">
        <v>88</v>
      </c>
      <c r="G132" s="135"/>
      <c r="H132" s="135">
        <v>103</v>
      </c>
      <c r="I132" s="137">
        <v>103</v>
      </c>
      <c r="J132" s="138" t="s">
        <v>661</v>
      </c>
      <c r="K132" s="139">
        <v>15</v>
      </c>
      <c r="L132" s="140">
        <v>0.170454545454545</v>
      </c>
      <c r="M132" s="135" t="s">
        <v>577</v>
      </c>
      <c r="N132" s="141">
        <v>42530</v>
      </c>
      <c r="O132" s="54"/>
      <c r="P132" s="54"/>
      <c r="Q132" s="202"/>
      <c r="R132" s="54"/>
      <c r="S132" s="37"/>
      <c r="T132" s="54"/>
      <c r="U132" s="37"/>
      <c r="V132" s="54"/>
      <c r="W132" s="37"/>
      <c r="X132" s="54"/>
      <c r="Y132" s="37"/>
      <c r="Z132" s="54"/>
      <c r="AA132" s="37"/>
      <c r="AB132" s="54"/>
      <c r="AC132" s="37"/>
      <c r="AD132" s="54"/>
      <c r="AE132" s="37"/>
    </row>
    <row r="133" spans="1:31" ht="12.75" customHeight="1">
      <c r="A133" s="132">
        <v>56</v>
      </c>
      <c r="B133" s="133">
        <v>42492</v>
      </c>
      <c r="C133" s="133"/>
      <c r="D133" s="134" t="s">
        <v>680</v>
      </c>
      <c r="E133" s="135" t="s">
        <v>574</v>
      </c>
      <c r="F133" s="136">
        <v>127.5</v>
      </c>
      <c r="G133" s="135"/>
      <c r="H133" s="135">
        <v>148</v>
      </c>
      <c r="I133" s="137" t="s">
        <v>681</v>
      </c>
      <c r="J133" s="138" t="s">
        <v>661</v>
      </c>
      <c r="K133" s="139">
        <f>H133-F133</f>
        <v>20.5</v>
      </c>
      <c r="L133" s="140">
        <f>K133/F133</f>
        <v>0.16078431372549021</v>
      </c>
      <c r="M133" s="135" t="s">
        <v>577</v>
      </c>
      <c r="N133" s="141">
        <v>42564</v>
      </c>
      <c r="O133" s="54"/>
      <c r="P133" s="54"/>
      <c r="Q133" s="202"/>
      <c r="R133" s="54"/>
      <c r="S133" s="37"/>
      <c r="T133" s="54"/>
      <c r="U133" s="37"/>
      <c r="V133" s="54"/>
      <c r="W133" s="37"/>
      <c r="X133" s="54"/>
      <c r="Y133" s="37"/>
      <c r="Z133" s="54"/>
      <c r="AA133" s="37"/>
      <c r="AB133" s="54"/>
      <c r="AC133" s="37"/>
      <c r="AD133" s="54"/>
      <c r="AE133" s="37"/>
    </row>
    <row r="134" spans="1:31" ht="12.75" customHeight="1">
      <c r="A134" s="132">
        <v>57</v>
      </c>
      <c r="B134" s="133">
        <v>42493</v>
      </c>
      <c r="C134" s="133"/>
      <c r="D134" s="134" t="s">
        <v>682</v>
      </c>
      <c r="E134" s="135" t="s">
        <v>574</v>
      </c>
      <c r="F134" s="136">
        <v>675</v>
      </c>
      <c r="G134" s="135"/>
      <c r="H134" s="135">
        <v>815</v>
      </c>
      <c r="I134" s="137" t="s">
        <v>683</v>
      </c>
      <c r="J134" s="138" t="s">
        <v>661</v>
      </c>
      <c r="K134" s="139">
        <f>H134-F134</f>
        <v>140</v>
      </c>
      <c r="L134" s="140">
        <f>K134/F134</f>
        <v>0.2074074074074074</v>
      </c>
      <c r="M134" s="135" t="s">
        <v>577</v>
      </c>
      <c r="N134" s="141">
        <v>43154</v>
      </c>
      <c r="O134" s="54"/>
      <c r="P134" s="54"/>
      <c r="Q134" s="202"/>
      <c r="R134" s="54"/>
      <c r="S134" s="37"/>
      <c r="T134" s="54"/>
      <c r="U134" s="37"/>
      <c r="V134" s="54"/>
      <c r="W134" s="37"/>
      <c r="X134" s="54"/>
      <c r="Y134" s="37"/>
      <c r="Z134" s="54"/>
      <c r="AA134" s="37"/>
      <c r="AB134" s="54"/>
      <c r="AC134" s="37"/>
      <c r="AD134" s="54"/>
      <c r="AE134" s="37"/>
    </row>
    <row r="135" spans="1:31" ht="12.75" customHeight="1">
      <c r="A135" s="142">
        <v>58</v>
      </c>
      <c r="B135" s="143">
        <v>42522</v>
      </c>
      <c r="C135" s="143"/>
      <c r="D135" s="144" t="s">
        <v>684</v>
      </c>
      <c r="E135" s="145" t="s">
        <v>574</v>
      </c>
      <c r="F135" s="146">
        <v>500</v>
      </c>
      <c r="G135" s="146"/>
      <c r="H135" s="147">
        <v>232.5</v>
      </c>
      <c r="I135" s="147" t="s">
        <v>685</v>
      </c>
      <c r="J135" s="148" t="s">
        <v>686</v>
      </c>
      <c r="K135" s="149">
        <f>H135-F135</f>
        <v>-267.5</v>
      </c>
      <c r="L135" s="150">
        <f>K135/F135</f>
        <v>-0.53500000000000003</v>
      </c>
      <c r="M135" s="146" t="s">
        <v>587</v>
      </c>
      <c r="N135" s="143">
        <v>43735</v>
      </c>
      <c r="O135" s="54"/>
      <c r="P135" s="54"/>
      <c r="Q135" s="202"/>
      <c r="R135" s="54"/>
      <c r="S135" s="37"/>
      <c r="T135" s="54"/>
      <c r="U135" s="37"/>
      <c r="V135" s="54"/>
      <c r="W135" s="37"/>
      <c r="X135" s="54"/>
      <c r="Y135" s="37"/>
      <c r="Z135" s="54"/>
      <c r="AA135" s="37"/>
      <c r="AB135" s="54"/>
      <c r="AC135" s="37"/>
      <c r="AD135" s="54"/>
      <c r="AE135" s="37"/>
    </row>
    <row r="136" spans="1:31" ht="12.75" customHeight="1">
      <c r="A136" s="132">
        <v>59</v>
      </c>
      <c r="B136" s="133">
        <v>42527</v>
      </c>
      <c r="C136" s="133"/>
      <c r="D136" s="134" t="s">
        <v>529</v>
      </c>
      <c r="E136" s="135" t="s">
        <v>574</v>
      </c>
      <c r="F136" s="136">
        <v>110</v>
      </c>
      <c r="G136" s="135"/>
      <c r="H136" s="135">
        <v>126.5</v>
      </c>
      <c r="I136" s="137">
        <v>125</v>
      </c>
      <c r="J136" s="138" t="s">
        <v>613</v>
      </c>
      <c r="K136" s="139">
        <f>H136-F136</f>
        <v>16.5</v>
      </c>
      <c r="L136" s="140">
        <f>K136/F136</f>
        <v>0.15</v>
      </c>
      <c r="M136" s="135" t="s">
        <v>577</v>
      </c>
      <c r="N136" s="141">
        <v>42552</v>
      </c>
      <c r="O136" s="54"/>
      <c r="P136" s="54"/>
      <c r="Q136" s="202"/>
      <c r="R136" s="54"/>
      <c r="S136" s="37"/>
      <c r="T136" s="54"/>
      <c r="U136" s="37"/>
      <c r="V136" s="54"/>
      <c r="W136" s="37"/>
      <c r="X136" s="54"/>
      <c r="Y136" s="37"/>
      <c r="Z136" s="54"/>
      <c r="AA136" s="37"/>
      <c r="AB136" s="54"/>
      <c r="AC136" s="37"/>
      <c r="AD136" s="54"/>
      <c r="AE136" s="37"/>
    </row>
    <row r="137" spans="1:31" ht="12.75" customHeight="1">
      <c r="A137" s="132">
        <v>60</v>
      </c>
      <c r="B137" s="133">
        <v>42538</v>
      </c>
      <c r="C137" s="133"/>
      <c r="D137" s="134" t="s">
        <v>687</v>
      </c>
      <c r="E137" s="135" t="s">
        <v>574</v>
      </c>
      <c r="F137" s="136">
        <v>44</v>
      </c>
      <c r="G137" s="135"/>
      <c r="H137" s="135">
        <v>69.5</v>
      </c>
      <c r="I137" s="137">
        <v>69.5</v>
      </c>
      <c r="J137" s="138" t="s">
        <v>688</v>
      </c>
      <c r="K137" s="139">
        <f>H137-F137</f>
        <v>25.5</v>
      </c>
      <c r="L137" s="140">
        <f>K137/F137</f>
        <v>0.57954545454545459</v>
      </c>
      <c r="M137" s="135" t="s">
        <v>577</v>
      </c>
      <c r="N137" s="141">
        <v>42977</v>
      </c>
      <c r="O137" s="54"/>
      <c r="P137" s="54"/>
      <c r="Q137" s="202"/>
      <c r="R137" s="54"/>
      <c r="S137" s="37"/>
      <c r="T137" s="54"/>
      <c r="U137" s="37"/>
      <c r="V137" s="54"/>
      <c r="W137" s="37"/>
      <c r="X137" s="54"/>
      <c r="Y137" s="37"/>
      <c r="Z137" s="54"/>
      <c r="AA137" s="37"/>
      <c r="AB137" s="54"/>
      <c r="AC137" s="37"/>
      <c r="AD137" s="54"/>
      <c r="AE137" s="37"/>
    </row>
    <row r="138" spans="1:31" ht="12.75" customHeight="1">
      <c r="A138" s="132">
        <v>61</v>
      </c>
      <c r="B138" s="133">
        <v>42549</v>
      </c>
      <c r="C138" s="133"/>
      <c r="D138" s="134" t="s">
        <v>689</v>
      </c>
      <c r="E138" s="135" t="s">
        <v>574</v>
      </c>
      <c r="F138" s="136">
        <v>262.5</v>
      </c>
      <c r="G138" s="135"/>
      <c r="H138" s="135">
        <v>340</v>
      </c>
      <c r="I138" s="137">
        <v>333</v>
      </c>
      <c r="J138" s="138" t="s">
        <v>690</v>
      </c>
      <c r="K138" s="139">
        <v>77.5</v>
      </c>
      <c r="L138" s="140">
        <v>0.29523809523809502</v>
      </c>
      <c r="M138" s="135" t="s">
        <v>577</v>
      </c>
      <c r="N138" s="141">
        <v>43017</v>
      </c>
      <c r="O138" s="54"/>
      <c r="P138" s="54"/>
      <c r="Q138" s="202"/>
      <c r="R138" s="54"/>
      <c r="S138" s="37"/>
      <c r="T138" s="54"/>
      <c r="U138" s="37"/>
      <c r="V138" s="54"/>
      <c r="W138" s="37"/>
      <c r="X138" s="54"/>
      <c r="Y138" s="37"/>
      <c r="Z138" s="54"/>
      <c r="AA138" s="37"/>
      <c r="AB138" s="54"/>
      <c r="AC138" s="37"/>
      <c r="AD138" s="54"/>
      <c r="AE138" s="37"/>
    </row>
    <row r="139" spans="1:31" ht="12.75" customHeight="1">
      <c r="A139" s="132">
        <v>62</v>
      </c>
      <c r="B139" s="133">
        <v>42549</v>
      </c>
      <c r="C139" s="133"/>
      <c r="D139" s="134" t="s">
        <v>691</v>
      </c>
      <c r="E139" s="135" t="s">
        <v>574</v>
      </c>
      <c r="F139" s="136">
        <v>840</v>
      </c>
      <c r="G139" s="135"/>
      <c r="H139" s="135">
        <v>1230</v>
      </c>
      <c r="I139" s="137">
        <v>1230</v>
      </c>
      <c r="J139" s="138" t="s">
        <v>661</v>
      </c>
      <c r="K139" s="139">
        <v>390</v>
      </c>
      <c r="L139" s="140">
        <v>0.46428571428571402</v>
      </c>
      <c r="M139" s="135" t="s">
        <v>577</v>
      </c>
      <c r="N139" s="141">
        <v>42649</v>
      </c>
      <c r="O139" s="54"/>
      <c r="P139" s="54"/>
      <c r="Q139" s="202"/>
      <c r="R139" s="54"/>
      <c r="S139" s="37"/>
      <c r="T139" s="54"/>
      <c r="U139" s="37"/>
      <c r="V139" s="54"/>
      <c r="W139" s="37"/>
      <c r="X139" s="54"/>
      <c r="Y139" s="37"/>
      <c r="Z139" s="54"/>
      <c r="AA139" s="37"/>
      <c r="AB139" s="54"/>
      <c r="AC139" s="37"/>
      <c r="AD139" s="54"/>
      <c r="AE139" s="37"/>
    </row>
    <row r="140" spans="1:31" ht="12.75" customHeight="1">
      <c r="A140" s="155">
        <v>63</v>
      </c>
      <c r="B140" s="156">
        <v>42556</v>
      </c>
      <c r="C140" s="156"/>
      <c r="D140" s="157" t="s">
        <v>692</v>
      </c>
      <c r="E140" s="158" t="s">
        <v>574</v>
      </c>
      <c r="F140" s="158">
        <v>395</v>
      </c>
      <c r="G140" s="159"/>
      <c r="H140" s="159">
        <f>(468.5+342.5)/2</f>
        <v>405.5</v>
      </c>
      <c r="I140" s="159">
        <v>510</v>
      </c>
      <c r="J140" s="160" t="s">
        <v>693</v>
      </c>
      <c r="K140" s="161">
        <f t="shared" ref="K140:K146" si="20">H140-F140</f>
        <v>10.5</v>
      </c>
      <c r="L140" s="162">
        <f t="shared" ref="L140:L146" si="21">K140/F140</f>
        <v>2.6582278481012658E-2</v>
      </c>
      <c r="M140" s="158" t="s">
        <v>594</v>
      </c>
      <c r="N140" s="156">
        <v>43606</v>
      </c>
      <c r="O140" s="54"/>
      <c r="P140" s="54"/>
      <c r="Q140" s="202"/>
      <c r="R140" s="54"/>
      <c r="S140" s="37"/>
      <c r="T140" s="54"/>
      <c r="U140" s="37"/>
      <c r="V140" s="54"/>
      <c r="W140" s="37"/>
      <c r="X140" s="54"/>
      <c r="Y140" s="37"/>
      <c r="Z140" s="54"/>
      <c r="AA140" s="37"/>
      <c r="AB140" s="54"/>
      <c r="AC140" s="37"/>
      <c r="AD140" s="54"/>
      <c r="AE140" s="37"/>
    </row>
    <row r="141" spans="1:31" ht="12.75" customHeight="1">
      <c r="A141" s="142">
        <v>64</v>
      </c>
      <c r="B141" s="143">
        <v>42584</v>
      </c>
      <c r="C141" s="143"/>
      <c r="D141" s="144" t="s">
        <v>694</v>
      </c>
      <c r="E141" s="145" t="s">
        <v>586</v>
      </c>
      <c r="F141" s="146">
        <f>169.5-12.8</f>
        <v>156.69999999999999</v>
      </c>
      <c r="G141" s="146"/>
      <c r="H141" s="147">
        <v>77</v>
      </c>
      <c r="I141" s="147" t="s">
        <v>695</v>
      </c>
      <c r="J141" s="148" t="s">
        <v>696</v>
      </c>
      <c r="K141" s="149">
        <f t="shared" si="20"/>
        <v>-79.699999999999989</v>
      </c>
      <c r="L141" s="150">
        <f t="shared" si="21"/>
        <v>-0.50861518825781749</v>
      </c>
      <c r="M141" s="146" t="s">
        <v>587</v>
      </c>
      <c r="N141" s="143">
        <v>43522</v>
      </c>
      <c r="O141" s="54"/>
      <c r="P141" s="54"/>
      <c r="Q141" s="202"/>
      <c r="R141" s="54"/>
      <c r="S141" s="37"/>
      <c r="T141" s="54"/>
      <c r="U141" s="37"/>
      <c r="V141" s="54"/>
      <c r="W141" s="37"/>
      <c r="X141" s="54"/>
      <c r="Y141" s="37"/>
      <c r="Z141" s="54"/>
      <c r="AA141" s="37"/>
      <c r="AB141" s="54"/>
      <c r="AC141" s="37"/>
      <c r="AD141" s="54"/>
      <c r="AE141" s="37"/>
    </row>
    <row r="142" spans="1:31" ht="12.75" customHeight="1">
      <c r="A142" s="142">
        <v>65</v>
      </c>
      <c r="B142" s="143">
        <v>42586</v>
      </c>
      <c r="C142" s="143"/>
      <c r="D142" s="144" t="s">
        <v>697</v>
      </c>
      <c r="E142" s="145" t="s">
        <v>574</v>
      </c>
      <c r="F142" s="146">
        <v>400</v>
      </c>
      <c r="G142" s="146"/>
      <c r="H142" s="147">
        <v>305</v>
      </c>
      <c r="I142" s="147">
        <v>475</v>
      </c>
      <c r="J142" s="148" t="s">
        <v>698</v>
      </c>
      <c r="K142" s="149">
        <f t="shared" si="20"/>
        <v>-95</v>
      </c>
      <c r="L142" s="150">
        <f t="shared" si="21"/>
        <v>-0.23749999999999999</v>
      </c>
      <c r="M142" s="146" t="s">
        <v>587</v>
      </c>
      <c r="N142" s="143">
        <v>43606</v>
      </c>
      <c r="O142" s="54"/>
      <c r="P142" s="54"/>
      <c r="Q142" s="202"/>
      <c r="R142" s="54"/>
      <c r="S142" s="37"/>
      <c r="T142" s="54"/>
      <c r="U142" s="37"/>
      <c r="V142" s="54"/>
      <c r="W142" s="37"/>
      <c r="X142" s="54"/>
      <c r="Y142" s="37"/>
      <c r="Z142" s="54"/>
      <c r="AA142" s="37"/>
      <c r="AB142" s="54"/>
      <c r="AC142" s="37"/>
      <c r="AD142" s="54"/>
      <c r="AE142" s="37"/>
    </row>
    <row r="143" spans="1:31" ht="12.75" customHeight="1">
      <c r="A143" s="132">
        <v>66</v>
      </c>
      <c r="B143" s="133">
        <v>42593</v>
      </c>
      <c r="C143" s="133"/>
      <c r="D143" s="134" t="s">
        <v>699</v>
      </c>
      <c r="E143" s="135" t="s">
        <v>574</v>
      </c>
      <c r="F143" s="136">
        <v>86.5</v>
      </c>
      <c r="G143" s="135"/>
      <c r="H143" s="135">
        <v>130</v>
      </c>
      <c r="I143" s="137">
        <v>130</v>
      </c>
      <c r="J143" s="138" t="s">
        <v>700</v>
      </c>
      <c r="K143" s="139">
        <f t="shared" si="20"/>
        <v>43.5</v>
      </c>
      <c r="L143" s="140">
        <f t="shared" si="21"/>
        <v>0.50289017341040465</v>
      </c>
      <c r="M143" s="135" t="s">
        <v>577</v>
      </c>
      <c r="N143" s="141">
        <v>43091</v>
      </c>
      <c r="O143" s="54"/>
      <c r="P143" s="54"/>
      <c r="Q143" s="202"/>
      <c r="R143" s="54"/>
      <c r="S143" s="37"/>
      <c r="T143" s="54"/>
      <c r="U143" s="37"/>
      <c r="V143" s="54"/>
      <c r="W143" s="37"/>
      <c r="X143" s="54"/>
      <c r="Y143" s="37"/>
      <c r="Z143" s="54"/>
      <c r="AA143" s="37"/>
      <c r="AB143" s="54"/>
      <c r="AC143" s="37"/>
      <c r="AD143" s="54"/>
      <c r="AE143" s="37"/>
    </row>
    <row r="144" spans="1:31" ht="12.75" customHeight="1">
      <c r="A144" s="142">
        <v>67</v>
      </c>
      <c r="B144" s="143">
        <v>42600</v>
      </c>
      <c r="C144" s="143"/>
      <c r="D144" s="144" t="s">
        <v>120</v>
      </c>
      <c r="E144" s="145" t="s">
        <v>574</v>
      </c>
      <c r="F144" s="146">
        <v>133.5</v>
      </c>
      <c r="G144" s="146"/>
      <c r="H144" s="147">
        <v>126.5</v>
      </c>
      <c r="I144" s="147">
        <v>178</v>
      </c>
      <c r="J144" s="148" t="s">
        <v>701</v>
      </c>
      <c r="K144" s="149">
        <f t="shared" si="20"/>
        <v>-7</v>
      </c>
      <c r="L144" s="150">
        <f t="shared" si="21"/>
        <v>-5.2434456928838954E-2</v>
      </c>
      <c r="M144" s="146" t="s">
        <v>587</v>
      </c>
      <c r="N144" s="143">
        <v>42615</v>
      </c>
      <c r="O144" s="54"/>
      <c r="P144" s="54"/>
      <c r="Q144" s="202"/>
      <c r="R144" s="54"/>
      <c r="S144" s="37"/>
      <c r="T144" s="54"/>
      <c r="U144" s="37"/>
      <c r="V144" s="54"/>
      <c r="W144" s="37"/>
      <c r="X144" s="54"/>
      <c r="Y144" s="37"/>
      <c r="Z144" s="54"/>
      <c r="AA144" s="37"/>
      <c r="AB144" s="54"/>
      <c r="AC144" s="37"/>
      <c r="AD144" s="54"/>
      <c r="AE144" s="37"/>
    </row>
    <row r="145" spans="1:31" ht="12.75" customHeight="1">
      <c r="A145" s="132">
        <v>68</v>
      </c>
      <c r="B145" s="133">
        <v>42613</v>
      </c>
      <c r="C145" s="133"/>
      <c r="D145" s="134" t="s">
        <v>702</v>
      </c>
      <c r="E145" s="135" t="s">
        <v>574</v>
      </c>
      <c r="F145" s="136">
        <v>560</v>
      </c>
      <c r="G145" s="135"/>
      <c r="H145" s="135">
        <v>725</v>
      </c>
      <c r="I145" s="137">
        <v>725</v>
      </c>
      <c r="J145" s="138" t="s">
        <v>607</v>
      </c>
      <c r="K145" s="139">
        <f t="shared" si="20"/>
        <v>165</v>
      </c>
      <c r="L145" s="140">
        <f t="shared" si="21"/>
        <v>0.29464285714285715</v>
      </c>
      <c r="M145" s="135" t="s">
        <v>577</v>
      </c>
      <c r="N145" s="141">
        <v>42456</v>
      </c>
      <c r="O145" s="54"/>
      <c r="P145" s="54"/>
      <c r="Q145" s="202"/>
      <c r="R145" s="54"/>
      <c r="S145" s="37"/>
      <c r="T145" s="54"/>
      <c r="U145" s="37"/>
      <c r="V145" s="54"/>
      <c r="W145" s="37"/>
      <c r="X145" s="54"/>
      <c r="Y145" s="37"/>
      <c r="Z145" s="54"/>
      <c r="AA145" s="37"/>
      <c r="AB145" s="54"/>
      <c r="AC145" s="37"/>
      <c r="AD145" s="54"/>
      <c r="AE145" s="37"/>
    </row>
    <row r="146" spans="1:31" ht="12.75" customHeight="1">
      <c r="A146" s="132">
        <v>69</v>
      </c>
      <c r="B146" s="133">
        <v>42614</v>
      </c>
      <c r="C146" s="133"/>
      <c r="D146" s="134" t="s">
        <v>703</v>
      </c>
      <c r="E146" s="135" t="s">
        <v>574</v>
      </c>
      <c r="F146" s="136">
        <v>160.5</v>
      </c>
      <c r="G146" s="135"/>
      <c r="H146" s="135">
        <v>210</v>
      </c>
      <c r="I146" s="137">
        <v>210</v>
      </c>
      <c r="J146" s="138" t="s">
        <v>607</v>
      </c>
      <c r="K146" s="139">
        <f t="shared" si="20"/>
        <v>49.5</v>
      </c>
      <c r="L146" s="140">
        <f t="shared" si="21"/>
        <v>0.30841121495327101</v>
      </c>
      <c r="M146" s="135" t="s">
        <v>577</v>
      </c>
      <c r="N146" s="141">
        <v>42871</v>
      </c>
      <c r="O146" s="54"/>
      <c r="P146" s="54"/>
      <c r="Q146" s="202"/>
      <c r="R146" s="54"/>
      <c r="S146" s="37"/>
      <c r="T146" s="54"/>
      <c r="U146" s="37"/>
      <c r="V146" s="54"/>
      <c r="W146" s="37"/>
      <c r="X146" s="54"/>
      <c r="Y146" s="37"/>
      <c r="Z146" s="54"/>
      <c r="AA146" s="37"/>
      <c r="AB146" s="54"/>
      <c r="AC146" s="37"/>
      <c r="AD146" s="54"/>
      <c r="AE146" s="37"/>
    </row>
    <row r="147" spans="1:31" ht="12.75" customHeight="1">
      <c r="A147" s="132">
        <v>70</v>
      </c>
      <c r="B147" s="133">
        <v>42646</v>
      </c>
      <c r="C147" s="133"/>
      <c r="D147" s="134" t="s">
        <v>406</v>
      </c>
      <c r="E147" s="135" t="s">
        <v>574</v>
      </c>
      <c r="F147" s="136">
        <v>430</v>
      </c>
      <c r="G147" s="135"/>
      <c r="H147" s="135">
        <v>596</v>
      </c>
      <c r="I147" s="137">
        <v>575</v>
      </c>
      <c r="J147" s="138" t="s">
        <v>704</v>
      </c>
      <c r="K147" s="139">
        <v>166</v>
      </c>
      <c r="L147" s="140">
        <v>0.38604651162790699</v>
      </c>
      <c r="M147" s="135" t="s">
        <v>577</v>
      </c>
      <c r="N147" s="141">
        <v>42769</v>
      </c>
      <c r="O147" s="54"/>
      <c r="P147" s="54"/>
      <c r="Q147" s="202"/>
      <c r="R147" s="54"/>
      <c r="S147" s="37"/>
      <c r="T147" s="54"/>
      <c r="U147" s="37"/>
      <c r="V147" s="54"/>
      <c r="W147" s="37"/>
      <c r="X147" s="54"/>
      <c r="Y147" s="37"/>
      <c r="Z147" s="54"/>
      <c r="AA147" s="37"/>
      <c r="AB147" s="54"/>
      <c r="AC147" s="37"/>
      <c r="AD147" s="54"/>
      <c r="AE147" s="37"/>
    </row>
    <row r="148" spans="1:31" ht="12.75" customHeight="1">
      <c r="A148" s="132">
        <v>71</v>
      </c>
      <c r="B148" s="133">
        <v>42657</v>
      </c>
      <c r="C148" s="133"/>
      <c r="D148" s="134" t="s">
        <v>705</v>
      </c>
      <c r="E148" s="135" t="s">
        <v>574</v>
      </c>
      <c r="F148" s="136">
        <v>280</v>
      </c>
      <c r="G148" s="135"/>
      <c r="H148" s="135">
        <v>345</v>
      </c>
      <c r="I148" s="137">
        <v>345</v>
      </c>
      <c r="J148" s="138" t="s">
        <v>607</v>
      </c>
      <c r="K148" s="139">
        <f t="shared" ref="K148:K153" si="22">H148-F148</f>
        <v>65</v>
      </c>
      <c r="L148" s="140">
        <f>K148/F148</f>
        <v>0.23214285714285715</v>
      </c>
      <c r="M148" s="135" t="s">
        <v>577</v>
      </c>
      <c r="N148" s="141">
        <v>42814</v>
      </c>
      <c r="O148" s="54"/>
      <c r="P148" s="54"/>
      <c r="Q148" s="202"/>
      <c r="R148" s="54"/>
      <c r="S148" s="37"/>
      <c r="T148" s="54"/>
      <c r="U148" s="37"/>
      <c r="V148" s="54"/>
      <c r="W148" s="37"/>
      <c r="X148" s="54"/>
      <c r="Y148" s="37"/>
      <c r="Z148" s="54"/>
      <c r="AA148" s="37"/>
      <c r="AB148" s="54"/>
      <c r="AC148" s="37"/>
      <c r="AD148" s="54"/>
      <c r="AE148" s="37"/>
    </row>
    <row r="149" spans="1:31" ht="12.75" customHeight="1">
      <c r="A149" s="132">
        <v>72</v>
      </c>
      <c r="B149" s="133">
        <v>42657</v>
      </c>
      <c r="C149" s="133"/>
      <c r="D149" s="134" t="s">
        <v>706</v>
      </c>
      <c r="E149" s="135" t="s">
        <v>574</v>
      </c>
      <c r="F149" s="136">
        <v>245</v>
      </c>
      <c r="G149" s="135"/>
      <c r="H149" s="135">
        <v>325.5</v>
      </c>
      <c r="I149" s="137">
        <v>330</v>
      </c>
      <c r="J149" s="138" t="s">
        <v>707</v>
      </c>
      <c r="K149" s="139">
        <f t="shared" si="22"/>
        <v>80.5</v>
      </c>
      <c r="L149" s="140">
        <f>K149/F149</f>
        <v>0.32857142857142857</v>
      </c>
      <c r="M149" s="135" t="s">
        <v>577</v>
      </c>
      <c r="N149" s="141">
        <v>42769</v>
      </c>
      <c r="O149" s="54"/>
      <c r="P149" s="54"/>
      <c r="Q149" s="202"/>
      <c r="R149" s="54"/>
      <c r="S149" s="37"/>
      <c r="T149" s="54"/>
      <c r="U149" s="37"/>
      <c r="V149" s="54"/>
      <c r="W149" s="37"/>
      <c r="X149" s="54"/>
      <c r="Y149" s="37"/>
      <c r="Z149" s="54"/>
      <c r="AA149" s="37"/>
      <c r="AB149" s="54"/>
      <c r="AC149" s="37"/>
      <c r="AD149" s="54"/>
      <c r="AE149" s="37"/>
    </row>
    <row r="150" spans="1:31" ht="12.75" customHeight="1">
      <c r="A150" s="132">
        <v>73</v>
      </c>
      <c r="B150" s="133">
        <v>42660</v>
      </c>
      <c r="C150" s="133"/>
      <c r="D150" s="134" t="s">
        <v>708</v>
      </c>
      <c r="E150" s="135" t="s">
        <v>574</v>
      </c>
      <c r="F150" s="136">
        <v>125</v>
      </c>
      <c r="G150" s="135"/>
      <c r="H150" s="135">
        <v>160</v>
      </c>
      <c r="I150" s="137">
        <v>160</v>
      </c>
      <c r="J150" s="138" t="s">
        <v>661</v>
      </c>
      <c r="K150" s="139">
        <f t="shared" si="22"/>
        <v>35</v>
      </c>
      <c r="L150" s="140">
        <v>0.28000000000000003</v>
      </c>
      <c r="M150" s="135" t="s">
        <v>577</v>
      </c>
      <c r="N150" s="141">
        <v>42803</v>
      </c>
      <c r="O150" s="54"/>
      <c r="P150" s="54"/>
      <c r="Q150" s="202"/>
      <c r="R150" s="54"/>
      <c r="S150" s="37"/>
      <c r="T150" s="54"/>
      <c r="U150" s="37"/>
      <c r="V150" s="54"/>
      <c r="W150" s="37"/>
      <c r="X150" s="54"/>
      <c r="Y150" s="37"/>
      <c r="Z150" s="54"/>
      <c r="AA150" s="37"/>
      <c r="AB150" s="54"/>
      <c r="AC150" s="37"/>
      <c r="AD150" s="54"/>
      <c r="AE150" s="37"/>
    </row>
    <row r="151" spans="1:31" ht="12.75" customHeight="1">
      <c r="A151" s="132">
        <v>74</v>
      </c>
      <c r="B151" s="133">
        <v>42660</v>
      </c>
      <c r="C151" s="133"/>
      <c r="D151" s="134" t="s">
        <v>709</v>
      </c>
      <c r="E151" s="135" t="s">
        <v>574</v>
      </c>
      <c r="F151" s="136">
        <v>114</v>
      </c>
      <c r="G151" s="135"/>
      <c r="H151" s="135">
        <v>145</v>
      </c>
      <c r="I151" s="137">
        <v>145</v>
      </c>
      <c r="J151" s="138" t="s">
        <v>661</v>
      </c>
      <c r="K151" s="139">
        <f t="shared" si="22"/>
        <v>31</v>
      </c>
      <c r="L151" s="140">
        <f>K151/F151</f>
        <v>0.27192982456140352</v>
      </c>
      <c r="M151" s="135" t="s">
        <v>577</v>
      </c>
      <c r="N151" s="141">
        <v>42859</v>
      </c>
      <c r="O151" s="54"/>
      <c r="P151" s="54"/>
      <c r="Q151" s="202"/>
      <c r="R151" s="54"/>
      <c r="S151" s="37"/>
      <c r="T151" s="54"/>
      <c r="U151" s="37"/>
      <c r="V151" s="54"/>
      <c r="W151" s="37"/>
      <c r="X151" s="54"/>
      <c r="Y151" s="37"/>
      <c r="Z151" s="54"/>
      <c r="AA151" s="37"/>
      <c r="AB151" s="54"/>
      <c r="AC151" s="37"/>
      <c r="AD151" s="54"/>
      <c r="AE151" s="37"/>
    </row>
    <row r="152" spans="1:31" ht="12.75" customHeight="1">
      <c r="A152" s="132">
        <v>75</v>
      </c>
      <c r="B152" s="133">
        <v>42660</v>
      </c>
      <c r="C152" s="133"/>
      <c r="D152" s="134" t="s">
        <v>710</v>
      </c>
      <c r="E152" s="135" t="s">
        <v>574</v>
      </c>
      <c r="F152" s="136">
        <v>212</v>
      </c>
      <c r="G152" s="135"/>
      <c r="H152" s="135">
        <v>280</v>
      </c>
      <c r="I152" s="137">
        <v>276</v>
      </c>
      <c r="J152" s="138" t="s">
        <v>711</v>
      </c>
      <c r="K152" s="139">
        <f t="shared" si="22"/>
        <v>68</v>
      </c>
      <c r="L152" s="140">
        <f>K152/F152</f>
        <v>0.32075471698113206</v>
      </c>
      <c r="M152" s="135" t="s">
        <v>577</v>
      </c>
      <c r="N152" s="141">
        <v>42858</v>
      </c>
      <c r="O152" s="54"/>
      <c r="P152" s="54"/>
      <c r="Q152" s="202"/>
      <c r="R152" s="54"/>
      <c r="S152" s="37"/>
      <c r="T152" s="54"/>
      <c r="U152" s="37"/>
      <c r="V152" s="54"/>
      <c r="W152" s="37"/>
      <c r="X152" s="54"/>
      <c r="Y152" s="37"/>
      <c r="Z152" s="54"/>
      <c r="AA152" s="37"/>
      <c r="AB152" s="54"/>
      <c r="AC152" s="37"/>
      <c r="AD152" s="54"/>
      <c r="AE152" s="37"/>
    </row>
    <row r="153" spans="1:31" ht="12.75" customHeight="1">
      <c r="A153" s="132">
        <v>76</v>
      </c>
      <c r="B153" s="133">
        <v>42678</v>
      </c>
      <c r="C153" s="133"/>
      <c r="D153" s="134" t="s">
        <v>453</v>
      </c>
      <c r="E153" s="135" t="s">
        <v>574</v>
      </c>
      <c r="F153" s="136">
        <v>155</v>
      </c>
      <c r="G153" s="135"/>
      <c r="H153" s="135">
        <v>210</v>
      </c>
      <c r="I153" s="137">
        <v>210</v>
      </c>
      <c r="J153" s="138" t="s">
        <v>712</v>
      </c>
      <c r="K153" s="139">
        <f t="shared" si="22"/>
        <v>55</v>
      </c>
      <c r="L153" s="140">
        <f>K153/F153</f>
        <v>0.35483870967741937</v>
      </c>
      <c r="M153" s="135" t="s">
        <v>577</v>
      </c>
      <c r="N153" s="141">
        <v>42944</v>
      </c>
      <c r="O153" s="54"/>
      <c r="P153" s="54"/>
      <c r="Q153" s="202"/>
      <c r="R153" s="54"/>
      <c r="S153" s="37"/>
      <c r="T153" s="54"/>
      <c r="U153" s="37"/>
      <c r="V153" s="54"/>
      <c r="W153" s="37"/>
      <c r="X153" s="54"/>
      <c r="Y153" s="37"/>
      <c r="Z153" s="54"/>
      <c r="AA153" s="37"/>
      <c r="AB153" s="54"/>
      <c r="AC153" s="37"/>
      <c r="AD153" s="54"/>
      <c r="AE153" s="37"/>
    </row>
    <row r="154" spans="1:31" ht="12.75" customHeight="1">
      <c r="A154" s="142">
        <v>77</v>
      </c>
      <c r="B154" s="143">
        <v>42710</v>
      </c>
      <c r="C154" s="143"/>
      <c r="D154" s="144" t="s">
        <v>713</v>
      </c>
      <c r="E154" s="145" t="s">
        <v>574</v>
      </c>
      <c r="F154" s="146">
        <v>150.5</v>
      </c>
      <c r="G154" s="146"/>
      <c r="H154" s="147">
        <v>72.5</v>
      </c>
      <c r="I154" s="147">
        <v>174</v>
      </c>
      <c r="J154" s="148" t="s">
        <v>714</v>
      </c>
      <c r="K154" s="149">
        <v>-78</v>
      </c>
      <c r="L154" s="150">
        <v>-0.51827242524916906</v>
      </c>
      <c r="M154" s="146" t="s">
        <v>587</v>
      </c>
      <c r="N154" s="143">
        <v>43333</v>
      </c>
      <c r="O154" s="54"/>
      <c r="P154" s="54"/>
      <c r="Q154" s="202"/>
      <c r="R154" s="54"/>
      <c r="S154" s="37"/>
      <c r="T154" s="54"/>
      <c r="U154" s="37"/>
      <c r="V154" s="54"/>
      <c r="W154" s="37"/>
      <c r="X154" s="54"/>
      <c r="Y154" s="37"/>
      <c r="Z154" s="54"/>
      <c r="AA154" s="37"/>
      <c r="AB154" s="54"/>
      <c r="AC154" s="37"/>
      <c r="AD154" s="54"/>
      <c r="AE154" s="37"/>
    </row>
    <row r="155" spans="1:31" ht="12.75" customHeight="1">
      <c r="A155" s="132">
        <v>78</v>
      </c>
      <c r="B155" s="133">
        <v>42712</v>
      </c>
      <c r="C155" s="133"/>
      <c r="D155" s="134" t="s">
        <v>715</v>
      </c>
      <c r="E155" s="135" t="s">
        <v>574</v>
      </c>
      <c r="F155" s="136">
        <v>380</v>
      </c>
      <c r="G155" s="135"/>
      <c r="H155" s="135">
        <v>478</v>
      </c>
      <c r="I155" s="137">
        <v>468</v>
      </c>
      <c r="J155" s="138" t="s">
        <v>661</v>
      </c>
      <c r="K155" s="139">
        <f>H155-F155</f>
        <v>98</v>
      </c>
      <c r="L155" s="140">
        <f>K155/F155</f>
        <v>0.25789473684210529</v>
      </c>
      <c r="M155" s="135" t="s">
        <v>577</v>
      </c>
      <c r="N155" s="141">
        <v>43025</v>
      </c>
      <c r="O155" s="54"/>
      <c r="P155" s="54"/>
      <c r="Q155" s="202"/>
      <c r="R155" s="54"/>
      <c r="S155" s="37"/>
      <c r="T155" s="54"/>
      <c r="U155" s="37"/>
      <c r="V155" s="54"/>
      <c r="W155" s="37"/>
      <c r="X155" s="54"/>
      <c r="Y155" s="37"/>
      <c r="Z155" s="54"/>
      <c r="AA155" s="37"/>
      <c r="AB155" s="54"/>
      <c r="AC155" s="37"/>
      <c r="AD155" s="54"/>
      <c r="AE155" s="37"/>
    </row>
    <row r="156" spans="1:31" ht="12.75" customHeight="1">
      <c r="A156" s="132">
        <v>79</v>
      </c>
      <c r="B156" s="133">
        <v>42734</v>
      </c>
      <c r="C156" s="133"/>
      <c r="D156" s="134" t="s">
        <v>119</v>
      </c>
      <c r="E156" s="135" t="s">
        <v>574</v>
      </c>
      <c r="F156" s="136">
        <v>305</v>
      </c>
      <c r="G156" s="135"/>
      <c r="H156" s="135">
        <v>375</v>
      </c>
      <c r="I156" s="137">
        <v>375</v>
      </c>
      <c r="J156" s="138" t="s">
        <v>661</v>
      </c>
      <c r="K156" s="139">
        <f>H156-F156</f>
        <v>70</v>
      </c>
      <c r="L156" s="140">
        <f>K156/F156</f>
        <v>0.22950819672131148</v>
      </c>
      <c r="M156" s="135" t="s">
        <v>577</v>
      </c>
      <c r="N156" s="141">
        <v>42768</v>
      </c>
      <c r="O156" s="54"/>
      <c r="P156" s="54"/>
      <c r="Q156" s="202"/>
      <c r="R156" s="54"/>
      <c r="S156" s="37"/>
      <c r="T156" s="54"/>
      <c r="U156" s="37"/>
      <c r="V156" s="54"/>
      <c r="W156" s="37"/>
      <c r="X156" s="54"/>
      <c r="Y156" s="37"/>
      <c r="Z156" s="54"/>
      <c r="AA156" s="37"/>
      <c r="AB156" s="54"/>
      <c r="AC156" s="37"/>
      <c r="AD156" s="54"/>
      <c r="AE156" s="37"/>
    </row>
    <row r="157" spans="1:31" ht="12.75" customHeight="1">
      <c r="A157" s="132">
        <v>80</v>
      </c>
      <c r="B157" s="133">
        <v>42739</v>
      </c>
      <c r="C157" s="133"/>
      <c r="D157" s="134" t="s">
        <v>102</v>
      </c>
      <c r="E157" s="135" t="s">
        <v>574</v>
      </c>
      <c r="F157" s="136">
        <v>99.5</v>
      </c>
      <c r="G157" s="135"/>
      <c r="H157" s="135">
        <v>158</v>
      </c>
      <c r="I157" s="137">
        <v>158</v>
      </c>
      <c r="J157" s="138" t="s">
        <v>661</v>
      </c>
      <c r="K157" s="139">
        <f>H157-F157</f>
        <v>58.5</v>
      </c>
      <c r="L157" s="140">
        <f>K157/F157</f>
        <v>0.5879396984924623</v>
      </c>
      <c r="M157" s="135" t="s">
        <v>577</v>
      </c>
      <c r="N157" s="141">
        <v>42898</v>
      </c>
      <c r="O157" s="54"/>
      <c r="P157" s="54"/>
      <c r="Q157" s="202"/>
      <c r="R157" s="54"/>
      <c r="S157" s="37"/>
      <c r="T157" s="54"/>
      <c r="U157" s="37"/>
      <c r="V157" s="54"/>
      <c r="W157" s="37"/>
      <c r="X157" s="54"/>
      <c r="Y157" s="37"/>
      <c r="Z157" s="54"/>
      <c r="AA157" s="37"/>
      <c r="AB157" s="54"/>
      <c r="AC157" s="37"/>
      <c r="AD157" s="54"/>
      <c r="AE157" s="37"/>
    </row>
    <row r="158" spans="1:31" ht="12.75" customHeight="1">
      <c r="A158" s="132">
        <v>81</v>
      </c>
      <c r="B158" s="133">
        <v>42739</v>
      </c>
      <c r="C158" s="133"/>
      <c r="D158" s="134" t="s">
        <v>102</v>
      </c>
      <c r="E158" s="135" t="s">
        <v>574</v>
      </c>
      <c r="F158" s="136">
        <v>99.5</v>
      </c>
      <c r="G158" s="135"/>
      <c r="H158" s="135">
        <v>158</v>
      </c>
      <c r="I158" s="137">
        <v>158</v>
      </c>
      <c r="J158" s="138" t="s">
        <v>661</v>
      </c>
      <c r="K158" s="139">
        <v>58.5</v>
      </c>
      <c r="L158" s="140">
        <v>0.58793969849246197</v>
      </c>
      <c r="M158" s="135" t="s">
        <v>577</v>
      </c>
      <c r="N158" s="141">
        <v>42898</v>
      </c>
      <c r="O158" s="54"/>
      <c r="P158" s="54"/>
      <c r="Q158" s="202"/>
      <c r="R158" s="54"/>
      <c r="S158" s="37"/>
      <c r="T158" s="54"/>
      <c r="U158" s="37"/>
      <c r="V158" s="54"/>
      <c r="W158" s="37"/>
      <c r="X158" s="54"/>
      <c r="Y158" s="37"/>
      <c r="Z158" s="54"/>
      <c r="AA158" s="37"/>
      <c r="AB158" s="54"/>
      <c r="AC158" s="37"/>
      <c r="AD158" s="54"/>
      <c r="AE158" s="37"/>
    </row>
    <row r="159" spans="1:31" ht="12.75" customHeight="1">
      <c r="A159" s="132">
        <v>82</v>
      </c>
      <c r="B159" s="133">
        <v>42786</v>
      </c>
      <c r="C159" s="133"/>
      <c r="D159" s="134" t="s">
        <v>207</v>
      </c>
      <c r="E159" s="135" t="s">
        <v>574</v>
      </c>
      <c r="F159" s="136">
        <v>140.5</v>
      </c>
      <c r="G159" s="135"/>
      <c r="H159" s="135">
        <v>220</v>
      </c>
      <c r="I159" s="137">
        <v>220</v>
      </c>
      <c r="J159" s="138" t="s">
        <v>661</v>
      </c>
      <c r="K159" s="139">
        <f>H159-F159</f>
        <v>79.5</v>
      </c>
      <c r="L159" s="140">
        <f>K159/F159</f>
        <v>0.5658362989323843</v>
      </c>
      <c r="M159" s="135" t="s">
        <v>577</v>
      </c>
      <c r="N159" s="141">
        <v>42864</v>
      </c>
      <c r="O159" s="54"/>
      <c r="P159" s="54"/>
      <c r="Q159" s="202"/>
      <c r="R159" s="54"/>
      <c r="S159" s="37"/>
      <c r="T159" s="54"/>
      <c r="U159" s="37"/>
      <c r="V159" s="54"/>
      <c r="W159" s="37"/>
      <c r="X159" s="54"/>
      <c r="Y159" s="37"/>
      <c r="Z159" s="54"/>
      <c r="AA159" s="37"/>
      <c r="AB159" s="54"/>
      <c r="AC159" s="37"/>
      <c r="AD159" s="54"/>
      <c r="AE159" s="37"/>
    </row>
    <row r="160" spans="1:31" ht="12.75" customHeight="1">
      <c r="A160" s="132">
        <v>83</v>
      </c>
      <c r="B160" s="133">
        <v>42786</v>
      </c>
      <c r="C160" s="133"/>
      <c r="D160" s="134" t="s">
        <v>716</v>
      </c>
      <c r="E160" s="135" t="s">
        <v>574</v>
      </c>
      <c r="F160" s="136">
        <v>202.5</v>
      </c>
      <c r="G160" s="135"/>
      <c r="H160" s="135">
        <v>234</v>
      </c>
      <c r="I160" s="137">
        <v>234</v>
      </c>
      <c r="J160" s="138" t="s">
        <v>661</v>
      </c>
      <c r="K160" s="139">
        <v>31.5</v>
      </c>
      <c r="L160" s="140">
        <v>0.155555555555556</v>
      </c>
      <c r="M160" s="135" t="s">
        <v>577</v>
      </c>
      <c r="N160" s="141">
        <v>42836</v>
      </c>
      <c r="O160" s="54"/>
      <c r="P160" s="54"/>
      <c r="Q160" s="202"/>
      <c r="R160" s="54"/>
      <c r="S160" s="37"/>
      <c r="T160" s="54"/>
      <c r="U160" s="37"/>
      <c r="V160" s="54"/>
      <c r="W160" s="37"/>
      <c r="X160" s="54"/>
      <c r="Y160" s="37"/>
      <c r="Z160" s="54"/>
      <c r="AA160" s="37"/>
      <c r="AB160" s="54"/>
      <c r="AC160" s="37"/>
      <c r="AD160" s="54"/>
      <c r="AE160" s="37"/>
    </row>
    <row r="161" spans="1:31" ht="12.75" customHeight="1">
      <c r="A161" s="132">
        <v>84</v>
      </c>
      <c r="B161" s="133">
        <v>42818</v>
      </c>
      <c r="C161" s="133"/>
      <c r="D161" s="134" t="s">
        <v>717</v>
      </c>
      <c r="E161" s="135" t="s">
        <v>574</v>
      </c>
      <c r="F161" s="136">
        <v>300.5</v>
      </c>
      <c r="G161" s="135"/>
      <c r="H161" s="135">
        <v>417.5</v>
      </c>
      <c r="I161" s="137">
        <v>420</v>
      </c>
      <c r="J161" s="138" t="s">
        <v>718</v>
      </c>
      <c r="K161" s="139">
        <f>H161-F161</f>
        <v>117</v>
      </c>
      <c r="L161" s="140">
        <f>K161/F161</f>
        <v>0.38935108153078202</v>
      </c>
      <c r="M161" s="135" t="s">
        <v>577</v>
      </c>
      <c r="N161" s="141">
        <v>43070</v>
      </c>
      <c r="O161" s="54"/>
      <c r="P161" s="54"/>
      <c r="Q161" s="202"/>
      <c r="R161" s="54"/>
      <c r="S161" s="37"/>
      <c r="T161" s="54"/>
      <c r="U161" s="37"/>
      <c r="V161" s="54"/>
      <c r="W161" s="37"/>
      <c r="X161" s="54"/>
      <c r="Y161" s="37"/>
      <c r="Z161" s="54"/>
      <c r="AA161" s="37"/>
      <c r="AB161" s="54"/>
      <c r="AC161" s="37"/>
      <c r="AD161" s="54"/>
      <c r="AE161" s="37"/>
    </row>
    <row r="162" spans="1:31" ht="12.75" customHeight="1">
      <c r="A162" s="132">
        <v>85</v>
      </c>
      <c r="B162" s="133">
        <v>42818</v>
      </c>
      <c r="C162" s="133"/>
      <c r="D162" s="134" t="s">
        <v>691</v>
      </c>
      <c r="E162" s="135" t="s">
        <v>574</v>
      </c>
      <c r="F162" s="136">
        <v>850</v>
      </c>
      <c r="G162" s="135"/>
      <c r="H162" s="135">
        <v>1042.5</v>
      </c>
      <c r="I162" s="137">
        <v>1023</v>
      </c>
      <c r="J162" s="138" t="s">
        <v>719</v>
      </c>
      <c r="K162" s="139">
        <v>192.5</v>
      </c>
      <c r="L162" s="140">
        <v>0.22647058823529401</v>
      </c>
      <c r="M162" s="135" t="s">
        <v>577</v>
      </c>
      <c r="N162" s="141">
        <v>42830</v>
      </c>
      <c r="O162" s="54"/>
      <c r="P162" s="54"/>
      <c r="Q162" s="202"/>
      <c r="R162" s="54"/>
      <c r="S162" s="37"/>
      <c r="T162" s="54"/>
      <c r="U162" s="37"/>
      <c r="V162" s="54"/>
      <c r="W162" s="37"/>
      <c r="X162" s="54"/>
      <c r="Y162" s="37"/>
      <c r="Z162" s="54"/>
      <c r="AA162" s="37"/>
      <c r="AB162" s="54"/>
      <c r="AC162" s="37"/>
      <c r="AD162" s="54"/>
      <c r="AE162" s="37"/>
    </row>
    <row r="163" spans="1:31" ht="12.75" customHeight="1">
      <c r="A163" s="132">
        <v>86</v>
      </c>
      <c r="B163" s="133">
        <v>42830</v>
      </c>
      <c r="C163" s="133"/>
      <c r="D163" s="134" t="s">
        <v>484</v>
      </c>
      <c r="E163" s="135" t="s">
        <v>574</v>
      </c>
      <c r="F163" s="136">
        <v>785</v>
      </c>
      <c r="G163" s="135"/>
      <c r="H163" s="135">
        <v>930</v>
      </c>
      <c r="I163" s="137">
        <v>920</v>
      </c>
      <c r="J163" s="138" t="s">
        <v>720</v>
      </c>
      <c r="K163" s="139">
        <f>H163-F163</f>
        <v>145</v>
      </c>
      <c r="L163" s="140">
        <f>K163/F163</f>
        <v>0.18471337579617833</v>
      </c>
      <c r="M163" s="135" t="s">
        <v>577</v>
      </c>
      <c r="N163" s="141">
        <v>42976</v>
      </c>
      <c r="O163" s="54"/>
      <c r="P163" s="54"/>
      <c r="Q163" s="202"/>
      <c r="R163" s="54"/>
      <c r="S163" s="37"/>
      <c r="T163" s="54"/>
      <c r="U163" s="37"/>
      <c r="V163" s="54"/>
      <c r="W163" s="37"/>
      <c r="X163" s="54"/>
      <c r="Y163" s="37"/>
      <c r="Z163" s="54"/>
      <c r="AA163" s="37"/>
      <c r="AB163" s="54"/>
      <c r="AC163" s="37"/>
      <c r="AD163" s="54"/>
      <c r="AE163" s="37"/>
    </row>
    <row r="164" spans="1:31" ht="12.75" customHeight="1">
      <c r="A164" s="142">
        <v>87</v>
      </c>
      <c r="B164" s="143">
        <v>42831</v>
      </c>
      <c r="C164" s="143"/>
      <c r="D164" s="144" t="s">
        <v>721</v>
      </c>
      <c r="E164" s="145" t="s">
        <v>574</v>
      </c>
      <c r="F164" s="146">
        <v>40</v>
      </c>
      <c r="G164" s="146"/>
      <c r="H164" s="147">
        <v>13.1</v>
      </c>
      <c r="I164" s="147">
        <v>60</v>
      </c>
      <c r="J164" s="148" t="s">
        <v>722</v>
      </c>
      <c r="K164" s="149">
        <v>-26.9</v>
      </c>
      <c r="L164" s="150">
        <v>-0.67249999999999999</v>
      </c>
      <c r="M164" s="146" t="s">
        <v>587</v>
      </c>
      <c r="N164" s="143">
        <v>43138</v>
      </c>
      <c r="O164" s="54"/>
      <c r="P164" s="54"/>
      <c r="Q164" s="202"/>
      <c r="R164" s="54"/>
      <c r="S164" s="37"/>
      <c r="T164" s="54"/>
      <c r="U164" s="37"/>
      <c r="V164" s="54"/>
      <c r="W164" s="37"/>
      <c r="X164" s="54"/>
      <c r="Y164" s="37"/>
      <c r="Z164" s="54"/>
      <c r="AA164" s="37"/>
      <c r="AB164" s="54"/>
      <c r="AC164" s="37"/>
      <c r="AD164" s="54"/>
      <c r="AE164" s="37"/>
    </row>
    <row r="165" spans="1:31" ht="12.75" customHeight="1">
      <c r="A165" s="132">
        <v>88</v>
      </c>
      <c r="B165" s="133">
        <v>42837</v>
      </c>
      <c r="C165" s="133"/>
      <c r="D165" s="134" t="s">
        <v>100</v>
      </c>
      <c r="E165" s="135" t="s">
        <v>574</v>
      </c>
      <c r="F165" s="136">
        <v>289.5</v>
      </c>
      <c r="G165" s="135"/>
      <c r="H165" s="135">
        <v>354</v>
      </c>
      <c r="I165" s="137">
        <v>360</v>
      </c>
      <c r="J165" s="138" t="s">
        <v>723</v>
      </c>
      <c r="K165" s="139">
        <f t="shared" ref="K165:K173" si="23">H165-F165</f>
        <v>64.5</v>
      </c>
      <c r="L165" s="140">
        <f t="shared" ref="L165:L173" si="24">K165/F165</f>
        <v>0.22279792746113988</v>
      </c>
      <c r="M165" s="135" t="s">
        <v>577</v>
      </c>
      <c r="N165" s="141">
        <v>43040</v>
      </c>
      <c r="O165" s="54"/>
      <c r="P165" s="54"/>
      <c r="Q165" s="202"/>
      <c r="R165" s="54"/>
      <c r="S165" s="37"/>
      <c r="T165" s="54"/>
      <c r="U165" s="37"/>
      <c r="V165" s="54"/>
      <c r="W165" s="37"/>
      <c r="X165" s="54"/>
      <c r="Y165" s="37"/>
      <c r="Z165" s="54"/>
      <c r="AA165" s="37"/>
      <c r="AB165" s="54"/>
      <c r="AC165" s="37"/>
      <c r="AD165" s="54"/>
      <c r="AE165" s="37"/>
    </row>
    <row r="166" spans="1:31" ht="12.75" customHeight="1">
      <c r="A166" s="132">
        <v>89</v>
      </c>
      <c r="B166" s="133">
        <v>42845</v>
      </c>
      <c r="C166" s="133"/>
      <c r="D166" s="134" t="s">
        <v>425</v>
      </c>
      <c r="E166" s="135" t="s">
        <v>574</v>
      </c>
      <c r="F166" s="136">
        <v>700</v>
      </c>
      <c r="G166" s="135"/>
      <c r="H166" s="135">
        <v>840</v>
      </c>
      <c r="I166" s="137">
        <v>840</v>
      </c>
      <c r="J166" s="138" t="s">
        <v>724</v>
      </c>
      <c r="K166" s="139">
        <f t="shared" si="23"/>
        <v>140</v>
      </c>
      <c r="L166" s="140">
        <f t="shared" si="24"/>
        <v>0.2</v>
      </c>
      <c r="M166" s="135" t="s">
        <v>577</v>
      </c>
      <c r="N166" s="141">
        <v>42893</v>
      </c>
      <c r="O166" s="54"/>
      <c r="P166" s="54"/>
      <c r="Q166" s="202"/>
      <c r="R166" s="54"/>
      <c r="S166" s="37"/>
      <c r="T166" s="54"/>
      <c r="U166" s="37"/>
      <c r="V166" s="54"/>
      <c r="W166" s="37"/>
      <c r="X166" s="54"/>
      <c r="Y166" s="37"/>
      <c r="Z166" s="54"/>
      <c r="AA166" s="37"/>
      <c r="AB166" s="54"/>
      <c r="AC166" s="37"/>
      <c r="AD166" s="54"/>
      <c r="AE166" s="37"/>
    </row>
    <row r="167" spans="1:31" ht="12.75" customHeight="1">
      <c r="A167" s="132">
        <v>90</v>
      </c>
      <c r="B167" s="133">
        <v>42887</v>
      </c>
      <c r="C167" s="133"/>
      <c r="D167" s="134" t="s">
        <v>725</v>
      </c>
      <c r="E167" s="135" t="s">
        <v>574</v>
      </c>
      <c r="F167" s="136">
        <v>130</v>
      </c>
      <c r="G167" s="135"/>
      <c r="H167" s="135">
        <v>144.25</v>
      </c>
      <c r="I167" s="137">
        <v>170</v>
      </c>
      <c r="J167" s="138" t="s">
        <v>726</v>
      </c>
      <c r="K167" s="139">
        <f t="shared" si="23"/>
        <v>14.25</v>
      </c>
      <c r="L167" s="140">
        <f t="shared" si="24"/>
        <v>0.10961538461538461</v>
      </c>
      <c r="M167" s="135" t="s">
        <v>577</v>
      </c>
      <c r="N167" s="141">
        <v>43675</v>
      </c>
      <c r="O167" s="54"/>
      <c r="P167" s="54"/>
      <c r="Q167" s="202"/>
      <c r="R167" s="54"/>
      <c r="S167" s="37"/>
      <c r="T167" s="54"/>
      <c r="U167" s="37"/>
      <c r="V167" s="54"/>
      <c r="W167" s="37"/>
      <c r="X167" s="54"/>
      <c r="Y167" s="37"/>
      <c r="Z167" s="54"/>
      <c r="AA167" s="37"/>
      <c r="AB167" s="54"/>
      <c r="AC167" s="37"/>
      <c r="AD167" s="54"/>
      <c r="AE167" s="37"/>
    </row>
    <row r="168" spans="1:31" ht="12.75" customHeight="1">
      <c r="A168" s="132">
        <v>91</v>
      </c>
      <c r="B168" s="133">
        <v>42901</v>
      </c>
      <c r="C168" s="133"/>
      <c r="D168" s="134" t="s">
        <v>727</v>
      </c>
      <c r="E168" s="135" t="s">
        <v>574</v>
      </c>
      <c r="F168" s="136">
        <v>214.5</v>
      </c>
      <c r="G168" s="135"/>
      <c r="H168" s="135">
        <v>262</v>
      </c>
      <c r="I168" s="137">
        <v>262</v>
      </c>
      <c r="J168" s="138" t="s">
        <v>596</v>
      </c>
      <c r="K168" s="139">
        <f t="shared" si="23"/>
        <v>47.5</v>
      </c>
      <c r="L168" s="140">
        <f t="shared" si="24"/>
        <v>0.22144522144522144</v>
      </c>
      <c r="M168" s="135" t="s">
        <v>577</v>
      </c>
      <c r="N168" s="141">
        <v>42977</v>
      </c>
      <c r="O168" s="54"/>
      <c r="P168" s="54"/>
      <c r="Q168" s="202"/>
      <c r="R168" s="54"/>
      <c r="S168" s="37"/>
      <c r="T168" s="54"/>
      <c r="U168" s="37"/>
      <c r="V168" s="54"/>
      <c r="W168" s="37"/>
      <c r="X168" s="54"/>
      <c r="Y168" s="37"/>
      <c r="Z168" s="54"/>
      <c r="AA168" s="37"/>
      <c r="AB168" s="54"/>
      <c r="AC168" s="37"/>
      <c r="AD168" s="54"/>
      <c r="AE168" s="37"/>
    </row>
    <row r="169" spans="1:31" ht="12.75" customHeight="1">
      <c r="A169" s="163">
        <v>92</v>
      </c>
      <c r="B169" s="164">
        <v>42933</v>
      </c>
      <c r="C169" s="164"/>
      <c r="D169" s="165" t="s">
        <v>728</v>
      </c>
      <c r="E169" s="166" t="s">
        <v>574</v>
      </c>
      <c r="F169" s="167">
        <v>370</v>
      </c>
      <c r="G169" s="166"/>
      <c r="H169" s="166">
        <v>447.5</v>
      </c>
      <c r="I169" s="168">
        <v>450</v>
      </c>
      <c r="J169" s="169" t="s">
        <v>661</v>
      </c>
      <c r="K169" s="139">
        <f t="shared" si="23"/>
        <v>77.5</v>
      </c>
      <c r="L169" s="170">
        <f t="shared" si="24"/>
        <v>0.20945945945945946</v>
      </c>
      <c r="M169" s="166" t="s">
        <v>577</v>
      </c>
      <c r="N169" s="171">
        <v>43035</v>
      </c>
      <c r="O169" s="54"/>
      <c r="P169" s="54"/>
      <c r="Q169" s="202"/>
      <c r="R169" s="54"/>
      <c r="S169" s="37"/>
      <c r="T169" s="54"/>
      <c r="U169" s="37"/>
      <c r="V169" s="54"/>
      <c r="W169" s="37"/>
      <c r="X169" s="54"/>
      <c r="Y169" s="37"/>
      <c r="Z169" s="54"/>
      <c r="AA169" s="37"/>
      <c r="AB169" s="54"/>
      <c r="AC169" s="37"/>
      <c r="AD169" s="54"/>
      <c r="AE169" s="37"/>
    </row>
    <row r="170" spans="1:31" ht="12.75" customHeight="1">
      <c r="A170" s="163">
        <v>93</v>
      </c>
      <c r="B170" s="164">
        <v>42943</v>
      </c>
      <c r="C170" s="164"/>
      <c r="D170" s="165" t="s">
        <v>205</v>
      </c>
      <c r="E170" s="166" t="s">
        <v>574</v>
      </c>
      <c r="F170" s="167">
        <v>657.5</v>
      </c>
      <c r="G170" s="166"/>
      <c r="H170" s="166">
        <v>825</v>
      </c>
      <c r="I170" s="168">
        <v>820</v>
      </c>
      <c r="J170" s="169" t="s">
        <v>661</v>
      </c>
      <c r="K170" s="139">
        <f t="shared" si="23"/>
        <v>167.5</v>
      </c>
      <c r="L170" s="170">
        <f t="shared" si="24"/>
        <v>0.25475285171102663</v>
      </c>
      <c r="M170" s="166" t="s">
        <v>577</v>
      </c>
      <c r="N170" s="171">
        <v>43090</v>
      </c>
      <c r="O170" s="54"/>
      <c r="P170" s="54"/>
      <c r="Q170" s="202"/>
      <c r="R170" s="54"/>
      <c r="S170" s="37"/>
      <c r="T170" s="54"/>
      <c r="U170" s="37"/>
      <c r="V170" s="54"/>
      <c r="W170" s="37"/>
      <c r="X170" s="54"/>
      <c r="Y170" s="37"/>
      <c r="Z170" s="54"/>
      <c r="AA170" s="37"/>
      <c r="AB170" s="54"/>
      <c r="AC170" s="37"/>
      <c r="AD170" s="54"/>
      <c r="AE170" s="37"/>
    </row>
    <row r="171" spans="1:31" ht="12.75" customHeight="1">
      <c r="A171" s="132">
        <v>94</v>
      </c>
      <c r="B171" s="133">
        <v>42964</v>
      </c>
      <c r="C171" s="133"/>
      <c r="D171" s="134" t="s">
        <v>379</v>
      </c>
      <c r="E171" s="135" t="s">
        <v>574</v>
      </c>
      <c r="F171" s="136">
        <v>605</v>
      </c>
      <c r="G171" s="135"/>
      <c r="H171" s="135">
        <v>750</v>
      </c>
      <c r="I171" s="137">
        <v>750</v>
      </c>
      <c r="J171" s="138" t="s">
        <v>720</v>
      </c>
      <c r="K171" s="139">
        <f t="shared" si="23"/>
        <v>145</v>
      </c>
      <c r="L171" s="140">
        <f t="shared" si="24"/>
        <v>0.23966942148760331</v>
      </c>
      <c r="M171" s="135" t="s">
        <v>577</v>
      </c>
      <c r="N171" s="141">
        <v>43027</v>
      </c>
      <c r="O171" s="54"/>
      <c r="P171" s="54"/>
      <c r="Q171" s="202"/>
      <c r="R171" s="54"/>
      <c r="S171" s="37"/>
      <c r="T171" s="54"/>
      <c r="U171" s="37"/>
      <c r="V171" s="54"/>
      <c r="W171" s="37"/>
      <c r="X171" s="54"/>
      <c r="Y171" s="37"/>
      <c r="Z171" s="54"/>
      <c r="AA171" s="37"/>
      <c r="AB171" s="54"/>
      <c r="AC171" s="37"/>
      <c r="AD171" s="54"/>
      <c r="AE171" s="37"/>
    </row>
    <row r="172" spans="1:31" ht="12.75" customHeight="1">
      <c r="A172" s="142">
        <v>95</v>
      </c>
      <c r="B172" s="143">
        <v>42979</v>
      </c>
      <c r="C172" s="143"/>
      <c r="D172" s="151" t="s">
        <v>729</v>
      </c>
      <c r="E172" s="146" t="s">
        <v>574</v>
      </c>
      <c r="F172" s="146">
        <v>255</v>
      </c>
      <c r="G172" s="147"/>
      <c r="H172" s="147">
        <v>217.25</v>
      </c>
      <c r="I172" s="147">
        <v>320</v>
      </c>
      <c r="J172" s="148" t="s">
        <v>730</v>
      </c>
      <c r="K172" s="149">
        <f t="shared" si="23"/>
        <v>-37.75</v>
      </c>
      <c r="L172" s="152">
        <f t="shared" si="24"/>
        <v>-0.14803921568627451</v>
      </c>
      <c r="M172" s="146" t="s">
        <v>587</v>
      </c>
      <c r="N172" s="143">
        <v>43661</v>
      </c>
      <c r="O172" s="54"/>
      <c r="P172" s="54"/>
      <c r="Q172" s="202"/>
      <c r="R172" s="54"/>
      <c r="S172" s="37"/>
      <c r="T172" s="54"/>
      <c r="U172" s="37"/>
      <c r="V172" s="54"/>
      <c r="W172" s="37"/>
      <c r="X172" s="54"/>
      <c r="Y172" s="37"/>
      <c r="Z172" s="54"/>
      <c r="AA172" s="37"/>
      <c r="AB172" s="54"/>
      <c r="AC172" s="37"/>
      <c r="AD172" s="54"/>
      <c r="AE172" s="37"/>
    </row>
    <row r="173" spans="1:31" ht="12.75" customHeight="1">
      <c r="A173" s="132">
        <v>96</v>
      </c>
      <c r="B173" s="133">
        <v>42997</v>
      </c>
      <c r="C173" s="133"/>
      <c r="D173" s="134" t="s">
        <v>731</v>
      </c>
      <c r="E173" s="135" t="s">
        <v>574</v>
      </c>
      <c r="F173" s="136">
        <v>215</v>
      </c>
      <c r="G173" s="135"/>
      <c r="H173" s="135">
        <v>258</v>
      </c>
      <c r="I173" s="137">
        <v>258</v>
      </c>
      <c r="J173" s="138" t="s">
        <v>661</v>
      </c>
      <c r="K173" s="139">
        <f t="shared" si="23"/>
        <v>43</v>
      </c>
      <c r="L173" s="140">
        <f t="shared" si="24"/>
        <v>0.2</v>
      </c>
      <c r="M173" s="135" t="s">
        <v>577</v>
      </c>
      <c r="N173" s="141">
        <v>43040</v>
      </c>
      <c r="O173" s="54"/>
      <c r="P173" s="54"/>
      <c r="Q173" s="202"/>
      <c r="R173" s="54"/>
      <c r="S173" s="37"/>
      <c r="T173" s="54"/>
      <c r="U173" s="37"/>
      <c r="V173" s="54"/>
      <c r="W173" s="37"/>
      <c r="X173" s="54"/>
      <c r="Y173" s="37"/>
      <c r="Z173" s="54"/>
      <c r="AA173" s="37"/>
      <c r="AB173" s="54"/>
      <c r="AC173" s="37"/>
      <c r="AD173" s="54"/>
      <c r="AE173" s="37"/>
    </row>
    <row r="174" spans="1:31" ht="12.75" customHeight="1">
      <c r="A174" s="132">
        <v>97</v>
      </c>
      <c r="B174" s="133">
        <v>42997</v>
      </c>
      <c r="C174" s="133"/>
      <c r="D174" s="134" t="s">
        <v>731</v>
      </c>
      <c r="E174" s="135" t="s">
        <v>574</v>
      </c>
      <c r="F174" s="136">
        <v>215</v>
      </c>
      <c r="G174" s="135"/>
      <c r="H174" s="135">
        <v>258</v>
      </c>
      <c r="I174" s="137">
        <v>258</v>
      </c>
      <c r="J174" s="169" t="s">
        <v>661</v>
      </c>
      <c r="K174" s="139">
        <v>43</v>
      </c>
      <c r="L174" s="140">
        <v>0.2</v>
      </c>
      <c r="M174" s="135" t="s">
        <v>577</v>
      </c>
      <c r="N174" s="141">
        <v>43040</v>
      </c>
      <c r="O174" s="54"/>
      <c r="P174" s="54"/>
      <c r="Q174" s="202"/>
      <c r="R174" s="54"/>
      <c r="S174" s="37"/>
      <c r="T174" s="54"/>
      <c r="U174" s="37"/>
      <c r="V174" s="54"/>
      <c r="W174" s="37"/>
      <c r="X174" s="54"/>
      <c r="Y174" s="37"/>
      <c r="Z174" s="54"/>
      <c r="AA174" s="37"/>
      <c r="AB174" s="54"/>
      <c r="AC174" s="37"/>
      <c r="AD174" s="54"/>
      <c r="AE174" s="37"/>
    </row>
    <row r="175" spans="1:31" ht="12.75" customHeight="1">
      <c r="A175" s="163">
        <v>98</v>
      </c>
      <c r="B175" s="164">
        <v>42998</v>
      </c>
      <c r="C175" s="164"/>
      <c r="D175" s="165" t="s">
        <v>732</v>
      </c>
      <c r="E175" s="166" t="s">
        <v>574</v>
      </c>
      <c r="F175" s="136">
        <v>75</v>
      </c>
      <c r="G175" s="166"/>
      <c r="H175" s="166">
        <v>90</v>
      </c>
      <c r="I175" s="168">
        <v>90</v>
      </c>
      <c r="J175" s="138" t="s">
        <v>733</v>
      </c>
      <c r="K175" s="139">
        <f t="shared" ref="K175:K180" si="25">H175-F175</f>
        <v>15</v>
      </c>
      <c r="L175" s="140">
        <f t="shared" ref="L175:L180" si="26">K175/F175</f>
        <v>0.2</v>
      </c>
      <c r="M175" s="135" t="s">
        <v>577</v>
      </c>
      <c r="N175" s="141">
        <v>43019</v>
      </c>
      <c r="O175" s="54"/>
      <c r="P175" s="54"/>
      <c r="Q175" s="202"/>
      <c r="R175" s="54"/>
      <c r="S175" s="37"/>
      <c r="T175" s="54"/>
      <c r="U175" s="37"/>
      <c r="V175" s="54"/>
      <c r="W175" s="37"/>
      <c r="X175" s="54"/>
      <c r="Y175" s="37"/>
      <c r="Z175" s="54"/>
      <c r="AA175" s="37"/>
      <c r="AB175" s="54"/>
      <c r="AC175" s="37"/>
      <c r="AD175" s="54"/>
      <c r="AE175" s="37"/>
    </row>
    <row r="176" spans="1:31" ht="12.75" customHeight="1">
      <c r="A176" s="163">
        <v>99</v>
      </c>
      <c r="B176" s="164">
        <v>43011</v>
      </c>
      <c r="C176" s="164"/>
      <c r="D176" s="165" t="s">
        <v>734</v>
      </c>
      <c r="E176" s="166" t="s">
        <v>574</v>
      </c>
      <c r="F176" s="167">
        <v>315</v>
      </c>
      <c r="G176" s="166"/>
      <c r="H176" s="166">
        <v>392</v>
      </c>
      <c r="I176" s="168">
        <v>384</v>
      </c>
      <c r="J176" s="169" t="s">
        <v>735</v>
      </c>
      <c r="K176" s="139">
        <f t="shared" si="25"/>
        <v>77</v>
      </c>
      <c r="L176" s="170">
        <f t="shared" si="26"/>
        <v>0.24444444444444444</v>
      </c>
      <c r="M176" s="166" t="s">
        <v>577</v>
      </c>
      <c r="N176" s="171">
        <v>43017</v>
      </c>
      <c r="O176" s="54"/>
      <c r="P176" s="54"/>
      <c r="Q176" s="202"/>
      <c r="R176" s="54"/>
      <c r="S176" s="37"/>
      <c r="T176" s="54"/>
      <c r="U176" s="37"/>
      <c r="V176" s="54"/>
      <c r="W176" s="37"/>
      <c r="X176" s="54"/>
      <c r="Y176" s="37"/>
      <c r="Z176" s="54"/>
      <c r="AA176" s="37"/>
      <c r="AB176" s="54"/>
      <c r="AC176" s="37"/>
      <c r="AD176" s="54"/>
      <c r="AE176" s="37"/>
    </row>
    <row r="177" spans="1:31" ht="12.75" customHeight="1">
      <c r="A177" s="163">
        <v>100</v>
      </c>
      <c r="B177" s="164">
        <v>43013</v>
      </c>
      <c r="C177" s="164"/>
      <c r="D177" s="165" t="s">
        <v>457</v>
      </c>
      <c r="E177" s="166" t="s">
        <v>574</v>
      </c>
      <c r="F177" s="167">
        <v>145</v>
      </c>
      <c r="G177" s="166"/>
      <c r="H177" s="166">
        <v>179</v>
      </c>
      <c r="I177" s="168">
        <v>180</v>
      </c>
      <c r="J177" s="169" t="s">
        <v>736</v>
      </c>
      <c r="K177" s="139">
        <f t="shared" si="25"/>
        <v>34</v>
      </c>
      <c r="L177" s="170">
        <f t="shared" si="26"/>
        <v>0.23448275862068965</v>
      </c>
      <c r="M177" s="166" t="s">
        <v>577</v>
      </c>
      <c r="N177" s="171">
        <v>43025</v>
      </c>
      <c r="O177" s="54"/>
      <c r="P177" s="54"/>
      <c r="Q177" s="202"/>
      <c r="R177" s="54"/>
      <c r="S177" s="37"/>
      <c r="T177" s="54"/>
      <c r="U177" s="37"/>
      <c r="V177" s="54"/>
      <c r="W177" s="37"/>
      <c r="X177" s="54"/>
      <c r="Y177" s="37"/>
      <c r="Z177" s="54"/>
      <c r="AA177" s="37"/>
      <c r="AB177" s="54"/>
      <c r="AC177" s="37"/>
      <c r="AD177" s="54"/>
      <c r="AE177" s="37"/>
    </row>
    <row r="178" spans="1:31" ht="12.75" customHeight="1">
      <c r="A178" s="163">
        <v>101</v>
      </c>
      <c r="B178" s="164">
        <v>43014</v>
      </c>
      <c r="C178" s="164"/>
      <c r="D178" s="165" t="s">
        <v>354</v>
      </c>
      <c r="E178" s="166" t="s">
        <v>574</v>
      </c>
      <c r="F178" s="167">
        <v>256</v>
      </c>
      <c r="G178" s="166"/>
      <c r="H178" s="166">
        <v>323</v>
      </c>
      <c r="I178" s="168">
        <v>320</v>
      </c>
      <c r="J178" s="169" t="s">
        <v>661</v>
      </c>
      <c r="K178" s="139">
        <f t="shared" si="25"/>
        <v>67</v>
      </c>
      <c r="L178" s="170">
        <f t="shared" si="26"/>
        <v>0.26171875</v>
      </c>
      <c r="M178" s="166" t="s">
        <v>577</v>
      </c>
      <c r="N178" s="171">
        <v>43067</v>
      </c>
      <c r="O178" s="54"/>
      <c r="P178" s="54"/>
      <c r="Q178" s="202"/>
      <c r="R178" s="54"/>
      <c r="S178" s="37"/>
      <c r="T178" s="54"/>
      <c r="U178" s="37"/>
      <c r="V178" s="54"/>
      <c r="W178" s="37"/>
      <c r="X178" s="54"/>
      <c r="Y178" s="37"/>
      <c r="Z178" s="54"/>
      <c r="AA178" s="37"/>
      <c r="AB178" s="54"/>
      <c r="AC178" s="37"/>
      <c r="AD178" s="54"/>
      <c r="AE178" s="37"/>
    </row>
    <row r="179" spans="1:31" ht="12.75" customHeight="1">
      <c r="A179" s="163">
        <v>102</v>
      </c>
      <c r="B179" s="164">
        <v>43017</v>
      </c>
      <c r="C179" s="164"/>
      <c r="D179" s="165" t="s">
        <v>368</v>
      </c>
      <c r="E179" s="166" t="s">
        <v>574</v>
      </c>
      <c r="F179" s="167">
        <v>137.5</v>
      </c>
      <c r="G179" s="166"/>
      <c r="H179" s="166">
        <v>184</v>
      </c>
      <c r="I179" s="168">
        <v>183</v>
      </c>
      <c r="J179" s="169" t="s">
        <v>737</v>
      </c>
      <c r="K179" s="139">
        <f t="shared" si="25"/>
        <v>46.5</v>
      </c>
      <c r="L179" s="170">
        <f t="shared" si="26"/>
        <v>0.33818181818181819</v>
      </c>
      <c r="M179" s="166" t="s">
        <v>577</v>
      </c>
      <c r="N179" s="171">
        <v>43108</v>
      </c>
      <c r="O179" s="54"/>
      <c r="P179" s="54"/>
      <c r="Q179" s="202"/>
      <c r="R179" s="54"/>
      <c r="S179" s="37"/>
      <c r="T179" s="54"/>
      <c r="U179" s="37"/>
      <c r="V179" s="54"/>
      <c r="W179" s="37"/>
      <c r="X179" s="54"/>
      <c r="Y179" s="37"/>
      <c r="Z179" s="54"/>
      <c r="AA179" s="37"/>
      <c r="AB179" s="54"/>
      <c r="AC179" s="37"/>
      <c r="AD179" s="54"/>
      <c r="AE179" s="37"/>
    </row>
    <row r="180" spans="1:31" ht="12.75" customHeight="1">
      <c r="A180" s="163">
        <v>103</v>
      </c>
      <c r="B180" s="164">
        <v>43018</v>
      </c>
      <c r="C180" s="164"/>
      <c r="D180" s="165" t="s">
        <v>738</v>
      </c>
      <c r="E180" s="166" t="s">
        <v>574</v>
      </c>
      <c r="F180" s="167">
        <v>125.5</v>
      </c>
      <c r="G180" s="166"/>
      <c r="H180" s="166">
        <v>158</v>
      </c>
      <c r="I180" s="168">
        <v>155</v>
      </c>
      <c r="J180" s="169" t="s">
        <v>739</v>
      </c>
      <c r="K180" s="139">
        <f t="shared" si="25"/>
        <v>32.5</v>
      </c>
      <c r="L180" s="170">
        <f t="shared" si="26"/>
        <v>0.25896414342629481</v>
      </c>
      <c r="M180" s="166" t="s">
        <v>577</v>
      </c>
      <c r="N180" s="171">
        <v>43067</v>
      </c>
      <c r="O180" s="54"/>
      <c r="P180" s="54"/>
      <c r="Q180" s="202"/>
      <c r="R180" s="54"/>
      <c r="S180" s="37"/>
      <c r="T180" s="54"/>
      <c r="U180" s="37"/>
      <c r="V180" s="54"/>
      <c r="W180" s="37"/>
      <c r="X180" s="54"/>
      <c r="Y180" s="37"/>
      <c r="Z180" s="54"/>
      <c r="AA180" s="37"/>
      <c r="AB180" s="54"/>
      <c r="AC180" s="37"/>
      <c r="AD180" s="54"/>
      <c r="AE180" s="37"/>
    </row>
    <row r="181" spans="1:31" ht="12.75" customHeight="1">
      <c r="A181" s="163">
        <v>104</v>
      </c>
      <c r="B181" s="164">
        <v>43018</v>
      </c>
      <c r="C181" s="164"/>
      <c r="D181" s="165" t="s">
        <v>740</v>
      </c>
      <c r="E181" s="166" t="s">
        <v>574</v>
      </c>
      <c r="F181" s="167">
        <v>895</v>
      </c>
      <c r="G181" s="166"/>
      <c r="H181" s="166">
        <v>1122.5</v>
      </c>
      <c r="I181" s="168">
        <v>1078</v>
      </c>
      <c r="J181" s="169" t="s">
        <v>741</v>
      </c>
      <c r="K181" s="139">
        <v>227.5</v>
      </c>
      <c r="L181" s="170">
        <v>0.25418994413407803</v>
      </c>
      <c r="M181" s="166" t="s">
        <v>577</v>
      </c>
      <c r="N181" s="171">
        <v>43117</v>
      </c>
      <c r="O181" s="54"/>
      <c r="P181" s="54"/>
      <c r="Q181" s="202"/>
      <c r="R181" s="54"/>
      <c r="S181" s="37"/>
      <c r="T181" s="54"/>
      <c r="U181" s="37"/>
      <c r="V181" s="54"/>
      <c r="W181" s="37"/>
      <c r="X181" s="54"/>
      <c r="Y181" s="37"/>
      <c r="Z181" s="54"/>
      <c r="AA181" s="37"/>
      <c r="AB181" s="54"/>
      <c r="AC181" s="37"/>
      <c r="AD181" s="54"/>
      <c r="AE181" s="37"/>
    </row>
    <row r="182" spans="1:31" ht="12.75" customHeight="1">
      <c r="A182" s="163">
        <v>105</v>
      </c>
      <c r="B182" s="164">
        <v>43020</v>
      </c>
      <c r="C182" s="164"/>
      <c r="D182" s="165" t="s">
        <v>363</v>
      </c>
      <c r="E182" s="166" t="s">
        <v>574</v>
      </c>
      <c r="F182" s="167">
        <v>525</v>
      </c>
      <c r="G182" s="166"/>
      <c r="H182" s="166">
        <v>629</v>
      </c>
      <c r="I182" s="168">
        <v>629</v>
      </c>
      <c r="J182" s="169" t="s">
        <v>661</v>
      </c>
      <c r="K182" s="139">
        <v>104</v>
      </c>
      <c r="L182" s="170">
        <v>0.19809523809523799</v>
      </c>
      <c r="M182" s="166" t="s">
        <v>577</v>
      </c>
      <c r="N182" s="171">
        <v>43119</v>
      </c>
      <c r="O182" s="54"/>
      <c r="P182" s="54"/>
      <c r="Q182" s="202"/>
      <c r="R182" s="54"/>
      <c r="S182" s="37"/>
      <c r="T182" s="54"/>
      <c r="U182" s="37"/>
      <c r="V182" s="54"/>
      <c r="W182" s="37"/>
      <c r="X182" s="54"/>
      <c r="Y182" s="37"/>
      <c r="Z182" s="54"/>
      <c r="AA182" s="37"/>
      <c r="AB182" s="54"/>
      <c r="AC182" s="37"/>
      <c r="AD182" s="54"/>
      <c r="AE182" s="37"/>
    </row>
    <row r="183" spans="1:31" ht="12.75" customHeight="1">
      <c r="A183" s="163">
        <v>106</v>
      </c>
      <c r="B183" s="164">
        <v>43046</v>
      </c>
      <c r="C183" s="164"/>
      <c r="D183" s="165" t="s">
        <v>401</v>
      </c>
      <c r="E183" s="166" t="s">
        <v>574</v>
      </c>
      <c r="F183" s="167">
        <v>740</v>
      </c>
      <c r="G183" s="166"/>
      <c r="H183" s="166">
        <v>892.5</v>
      </c>
      <c r="I183" s="168">
        <v>900</v>
      </c>
      <c r="J183" s="169" t="s">
        <v>742</v>
      </c>
      <c r="K183" s="139">
        <f>H183-F183</f>
        <v>152.5</v>
      </c>
      <c r="L183" s="170">
        <f>K183/F183</f>
        <v>0.20608108108108109</v>
      </c>
      <c r="M183" s="166" t="s">
        <v>577</v>
      </c>
      <c r="N183" s="171">
        <v>43052</v>
      </c>
      <c r="O183" s="54"/>
      <c r="P183" s="54"/>
      <c r="Q183" s="202"/>
      <c r="R183" s="54"/>
      <c r="S183" s="37"/>
      <c r="T183" s="54"/>
      <c r="U183" s="37"/>
      <c r="V183" s="54"/>
      <c r="W183" s="37"/>
      <c r="X183" s="54"/>
      <c r="Y183" s="37"/>
      <c r="Z183" s="54"/>
      <c r="AA183" s="37"/>
      <c r="AB183" s="54"/>
      <c r="AC183" s="37"/>
      <c r="AD183" s="54"/>
      <c r="AE183" s="37"/>
    </row>
    <row r="184" spans="1:31" ht="12.75" customHeight="1">
      <c r="A184" s="132">
        <v>107</v>
      </c>
      <c r="B184" s="133">
        <v>43073</v>
      </c>
      <c r="C184" s="133"/>
      <c r="D184" s="134" t="s">
        <v>743</v>
      </c>
      <c r="E184" s="135" t="s">
        <v>574</v>
      </c>
      <c r="F184" s="136">
        <v>118.5</v>
      </c>
      <c r="G184" s="135"/>
      <c r="H184" s="135">
        <v>143.5</v>
      </c>
      <c r="I184" s="137">
        <v>145</v>
      </c>
      <c r="J184" s="138" t="s">
        <v>744</v>
      </c>
      <c r="K184" s="139">
        <f>H184-F184</f>
        <v>25</v>
      </c>
      <c r="L184" s="140">
        <f>K184/F184</f>
        <v>0.2109704641350211</v>
      </c>
      <c r="M184" s="135" t="s">
        <v>577</v>
      </c>
      <c r="N184" s="141">
        <v>43097</v>
      </c>
      <c r="O184" s="54"/>
      <c r="P184" s="54"/>
      <c r="Q184" s="202"/>
      <c r="R184" s="54"/>
      <c r="S184" s="37"/>
      <c r="T184" s="54"/>
      <c r="U184" s="37"/>
      <c r="V184" s="54"/>
      <c r="W184" s="37"/>
      <c r="X184" s="54"/>
      <c r="Y184" s="37"/>
      <c r="Z184" s="54"/>
      <c r="AA184" s="37"/>
      <c r="AB184" s="54"/>
      <c r="AC184" s="37"/>
      <c r="AD184" s="54"/>
      <c r="AE184" s="37"/>
    </row>
    <row r="185" spans="1:31" ht="12.75" customHeight="1">
      <c r="A185" s="142">
        <v>108</v>
      </c>
      <c r="B185" s="143">
        <v>43090</v>
      </c>
      <c r="C185" s="143"/>
      <c r="D185" s="144" t="s">
        <v>430</v>
      </c>
      <c r="E185" s="145" t="s">
        <v>574</v>
      </c>
      <c r="F185" s="146">
        <v>715</v>
      </c>
      <c r="G185" s="146"/>
      <c r="H185" s="147">
        <v>500</v>
      </c>
      <c r="I185" s="147">
        <v>872</v>
      </c>
      <c r="J185" s="148" t="s">
        <v>745</v>
      </c>
      <c r="K185" s="149">
        <f>H185-F185</f>
        <v>-215</v>
      </c>
      <c r="L185" s="150">
        <f>K185/F185</f>
        <v>-0.30069930069930068</v>
      </c>
      <c r="M185" s="146" t="s">
        <v>587</v>
      </c>
      <c r="N185" s="143">
        <v>43670</v>
      </c>
      <c r="O185" s="54"/>
      <c r="P185" s="54"/>
      <c r="Q185" s="202"/>
      <c r="R185" s="54"/>
      <c r="S185" s="37"/>
      <c r="T185" s="54"/>
      <c r="U185" s="37"/>
      <c r="V185" s="54"/>
      <c r="W185" s="37"/>
      <c r="X185" s="54"/>
      <c r="Y185" s="37"/>
      <c r="Z185" s="54"/>
      <c r="AA185" s="37"/>
      <c r="AB185" s="54"/>
      <c r="AC185" s="37"/>
      <c r="AD185" s="54"/>
      <c r="AE185" s="37"/>
    </row>
    <row r="186" spans="1:31" ht="12.75" customHeight="1">
      <c r="A186" s="132">
        <v>109</v>
      </c>
      <c r="B186" s="133">
        <v>43098</v>
      </c>
      <c r="C186" s="133"/>
      <c r="D186" s="134" t="s">
        <v>734</v>
      </c>
      <c r="E186" s="135" t="s">
        <v>574</v>
      </c>
      <c r="F186" s="136">
        <v>435</v>
      </c>
      <c r="G186" s="135"/>
      <c r="H186" s="135">
        <v>542.5</v>
      </c>
      <c r="I186" s="137">
        <v>539</v>
      </c>
      <c r="J186" s="138" t="s">
        <v>661</v>
      </c>
      <c r="K186" s="139">
        <v>107.5</v>
      </c>
      <c r="L186" s="140">
        <v>0.247126436781609</v>
      </c>
      <c r="M186" s="135" t="s">
        <v>577</v>
      </c>
      <c r="N186" s="141">
        <v>43206</v>
      </c>
      <c r="O186" s="54"/>
      <c r="P186" s="54"/>
      <c r="Q186" s="202"/>
      <c r="R186" s="54"/>
      <c r="S186" s="37"/>
      <c r="T186" s="54"/>
      <c r="U186" s="37"/>
      <c r="V186" s="54"/>
      <c r="W186" s="37"/>
      <c r="X186" s="54"/>
      <c r="Y186" s="37"/>
      <c r="Z186" s="54"/>
      <c r="AA186" s="37"/>
      <c r="AB186" s="54"/>
      <c r="AC186" s="37"/>
      <c r="AD186" s="54"/>
      <c r="AE186" s="37"/>
    </row>
    <row r="187" spans="1:31" ht="12.75" customHeight="1">
      <c r="A187" s="132">
        <v>110</v>
      </c>
      <c r="B187" s="133">
        <v>43098</v>
      </c>
      <c r="C187" s="133"/>
      <c r="D187" s="134" t="s">
        <v>545</v>
      </c>
      <c r="E187" s="135" t="s">
        <v>574</v>
      </c>
      <c r="F187" s="136">
        <v>885</v>
      </c>
      <c r="G187" s="135"/>
      <c r="H187" s="135">
        <v>1090</v>
      </c>
      <c r="I187" s="137">
        <v>1084</v>
      </c>
      <c r="J187" s="138" t="s">
        <v>661</v>
      </c>
      <c r="K187" s="139">
        <v>205</v>
      </c>
      <c r="L187" s="140">
        <v>0.23163841807909599</v>
      </c>
      <c r="M187" s="135" t="s">
        <v>577</v>
      </c>
      <c r="N187" s="141">
        <v>43213</v>
      </c>
      <c r="O187" s="54"/>
      <c r="P187" s="54"/>
      <c r="Q187" s="202"/>
      <c r="R187" s="54"/>
      <c r="S187" s="37"/>
      <c r="T187" s="54"/>
      <c r="U187" s="37"/>
      <c r="V187" s="54"/>
      <c r="W187" s="37"/>
      <c r="X187" s="54"/>
      <c r="Y187" s="37"/>
      <c r="Z187" s="54"/>
      <c r="AA187" s="37"/>
      <c r="AB187" s="54"/>
      <c r="AC187" s="37"/>
      <c r="AD187" s="54"/>
      <c r="AE187" s="37"/>
    </row>
    <row r="188" spans="1:31" ht="12.75" customHeight="1">
      <c r="A188" s="172">
        <v>111</v>
      </c>
      <c r="B188" s="173">
        <v>43192</v>
      </c>
      <c r="C188" s="173"/>
      <c r="D188" s="151" t="s">
        <v>746</v>
      </c>
      <c r="E188" s="146" t="s">
        <v>574</v>
      </c>
      <c r="F188" s="174">
        <v>478.5</v>
      </c>
      <c r="G188" s="146"/>
      <c r="H188" s="146">
        <v>442</v>
      </c>
      <c r="I188" s="147">
        <v>613</v>
      </c>
      <c r="J188" s="148" t="s">
        <v>747</v>
      </c>
      <c r="K188" s="149">
        <f>H188-F188</f>
        <v>-36.5</v>
      </c>
      <c r="L188" s="150">
        <f>K188/F188</f>
        <v>-7.6280041797283177E-2</v>
      </c>
      <c r="M188" s="146" t="s">
        <v>587</v>
      </c>
      <c r="N188" s="143">
        <v>43762</v>
      </c>
      <c r="O188" s="54"/>
      <c r="P188" s="54"/>
      <c r="Q188" s="202"/>
      <c r="R188" s="54"/>
      <c r="S188" s="37"/>
      <c r="T188" s="54"/>
      <c r="U188" s="37"/>
      <c r="V188" s="54"/>
      <c r="W188" s="37"/>
      <c r="X188" s="54"/>
      <c r="Y188" s="37"/>
      <c r="Z188" s="54"/>
      <c r="AA188" s="37"/>
      <c r="AB188" s="54"/>
      <c r="AC188" s="37"/>
      <c r="AD188" s="54"/>
      <c r="AE188" s="37"/>
    </row>
    <row r="189" spans="1:31" ht="12.75" customHeight="1">
      <c r="A189" s="142">
        <v>112</v>
      </c>
      <c r="B189" s="143">
        <v>43194</v>
      </c>
      <c r="C189" s="143"/>
      <c r="D189" s="144" t="s">
        <v>748</v>
      </c>
      <c r="E189" s="145" t="s">
        <v>574</v>
      </c>
      <c r="F189" s="146">
        <f>141.5-7.3</f>
        <v>134.19999999999999</v>
      </c>
      <c r="G189" s="146"/>
      <c r="H189" s="147">
        <v>77</v>
      </c>
      <c r="I189" s="147">
        <v>180</v>
      </c>
      <c r="J189" s="148" t="s">
        <v>749</v>
      </c>
      <c r="K189" s="149">
        <f>H189-F189</f>
        <v>-57.199999999999989</v>
      </c>
      <c r="L189" s="150">
        <f>K189/F189</f>
        <v>-0.42622950819672129</v>
      </c>
      <c r="M189" s="146" t="s">
        <v>587</v>
      </c>
      <c r="N189" s="143">
        <v>43522</v>
      </c>
      <c r="O189" s="54"/>
      <c r="P189" s="54"/>
      <c r="Q189" s="202"/>
      <c r="R189" s="54"/>
      <c r="S189" s="37"/>
      <c r="T189" s="54"/>
      <c r="U189" s="37"/>
      <c r="V189" s="54"/>
      <c r="W189" s="37"/>
      <c r="X189" s="54"/>
      <c r="Y189" s="37"/>
      <c r="Z189" s="54"/>
      <c r="AA189" s="37"/>
      <c r="AB189" s="54"/>
      <c r="AC189" s="37"/>
      <c r="AD189" s="54"/>
      <c r="AE189" s="37"/>
    </row>
    <row r="190" spans="1:31" ht="12.75" customHeight="1">
      <c r="A190" s="142">
        <v>113</v>
      </c>
      <c r="B190" s="143">
        <v>43209</v>
      </c>
      <c r="C190" s="143"/>
      <c r="D190" s="144" t="s">
        <v>750</v>
      </c>
      <c r="E190" s="145" t="s">
        <v>574</v>
      </c>
      <c r="F190" s="146">
        <v>430</v>
      </c>
      <c r="G190" s="146"/>
      <c r="H190" s="147">
        <v>220</v>
      </c>
      <c r="I190" s="147">
        <v>537</v>
      </c>
      <c r="J190" s="148" t="s">
        <v>751</v>
      </c>
      <c r="K190" s="149">
        <f>H190-F190</f>
        <v>-210</v>
      </c>
      <c r="L190" s="150">
        <f>K190/F190</f>
        <v>-0.48837209302325579</v>
      </c>
      <c r="M190" s="146" t="s">
        <v>587</v>
      </c>
      <c r="N190" s="143">
        <v>43252</v>
      </c>
      <c r="O190" s="54"/>
      <c r="P190" s="54"/>
      <c r="Q190" s="202"/>
      <c r="R190" s="54"/>
      <c r="S190" s="37"/>
      <c r="T190" s="54"/>
      <c r="U190" s="37"/>
      <c r="V190" s="54"/>
      <c r="W190" s="37"/>
      <c r="X190" s="54"/>
      <c r="Y190" s="37"/>
      <c r="Z190" s="54"/>
      <c r="AA190" s="37"/>
      <c r="AB190" s="54"/>
      <c r="AC190" s="37"/>
      <c r="AD190" s="54"/>
      <c r="AE190" s="37"/>
    </row>
    <row r="191" spans="1:31" ht="12.75" customHeight="1">
      <c r="A191" s="163">
        <v>114</v>
      </c>
      <c r="B191" s="164">
        <v>43220</v>
      </c>
      <c r="C191" s="164"/>
      <c r="D191" s="165" t="s">
        <v>752</v>
      </c>
      <c r="E191" s="166" t="s">
        <v>574</v>
      </c>
      <c r="F191" s="166">
        <v>153.5</v>
      </c>
      <c r="G191" s="166"/>
      <c r="H191" s="166">
        <v>196</v>
      </c>
      <c r="I191" s="168">
        <v>196</v>
      </c>
      <c r="J191" s="138" t="s">
        <v>753</v>
      </c>
      <c r="K191" s="139">
        <f>H191-F191</f>
        <v>42.5</v>
      </c>
      <c r="L191" s="140">
        <f>K191/F191</f>
        <v>0.27687296416938112</v>
      </c>
      <c r="M191" s="135" t="s">
        <v>577</v>
      </c>
      <c r="N191" s="141">
        <v>43605</v>
      </c>
      <c r="O191" s="54"/>
      <c r="P191" s="54"/>
      <c r="Q191" s="202"/>
      <c r="R191" s="54"/>
      <c r="S191" s="37"/>
      <c r="T191" s="54"/>
      <c r="U191" s="37"/>
      <c r="V191" s="54"/>
      <c r="W191" s="37"/>
      <c r="X191" s="54"/>
      <c r="Y191" s="37"/>
      <c r="Z191" s="54"/>
      <c r="AA191" s="37"/>
      <c r="AB191" s="54"/>
      <c r="AC191" s="37"/>
      <c r="AD191" s="54"/>
      <c r="AE191" s="37"/>
    </row>
    <row r="192" spans="1:31" ht="12.75" customHeight="1">
      <c r="A192" s="142">
        <v>115</v>
      </c>
      <c r="B192" s="143">
        <v>43306</v>
      </c>
      <c r="C192" s="143"/>
      <c r="D192" s="144" t="s">
        <v>721</v>
      </c>
      <c r="E192" s="145" t="s">
        <v>574</v>
      </c>
      <c r="F192" s="146">
        <v>27.5</v>
      </c>
      <c r="G192" s="146"/>
      <c r="H192" s="147">
        <v>13.1</v>
      </c>
      <c r="I192" s="147">
        <v>60</v>
      </c>
      <c r="J192" s="148" t="s">
        <v>754</v>
      </c>
      <c r="K192" s="149">
        <v>-14.4</v>
      </c>
      <c r="L192" s="150">
        <v>-0.52363636363636401</v>
      </c>
      <c r="M192" s="146" t="s">
        <v>587</v>
      </c>
      <c r="N192" s="143">
        <v>43138</v>
      </c>
      <c r="O192" s="54"/>
      <c r="P192" s="54"/>
      <c r="Q192" s="202"/>
      <c r="R192" s="54"/>
      <c r="S192" s="37"/>
      <c r="T192" s="54"/>
      <c r="U192" s="37"/>
      <c r="V192" s="54"/>
      <c r="W192" s="37"/>
      <c r="X192" s="54"/>
      <c r="Y192" s="37"/>
      <c r="Z192" s="54"/>
      <c r="AA192" s="37"/>
      <c r="AB192" s="54"/>
      <c r="AC192" s="37"/>
      <c r="AD192" s="54"/>
      <c r="AE192" s="37"/>
    </row>
    <row r="193" spans="1:31" ht="12.75" customHeight="1">
      <c r="A193" s="172">
        <v>116</v>
      </c>
      <c r="B193" s="173">
        <v>43318</v>
      </c>
      <c r="C193" s="173"/>
      <c r="D193" s="151" t="s">
        <v>755</v>
      </c>
      <c r="E193" s="146" t="s">
        <v>574</v>
      </c>
      <c r="F193" s="146">
        <v>148.5</v>
      </c>
      <c r="G193" s="146"/>
      <c r="H193" s="146">
        <v>102</v>
      </c>
      <c r="I193" s="147">
        <v>182</v>
      </c>
      <c r="J193" s="148" t="s">
        <v>756</v>
      </c>
      <c r="K193" s="149">
        <f>H193-F193</f>
        <v>-46.5</v>
      </c>
      <c r="L193" s="150">
        <f>K193/F193</f>
        <v>-0.31313131313131315</v>
      </c>
      <c r="M193" s="146" t="s">
        <v>587</v>
      </c>
      <c r="N193" s="143">
        <v>43661</v>
      </c>
      <c r="O193" s="54"/>
      <c r="P193" s="54"/>
      <c r="Q193" s="202"/>
      <c r="R193" s="54"/>
      <c r="S193" s="37"/>
      <c r="T193" s="54"/>
      <c r="U193" s="37"/>
      <c r="V193" s="54"/>
      <c r="W193" s="37"/>
      <c r="X193" s="54"/>
      <c r="Y193" s="37"/>
      <c r="Z193" s="54"/>
      <c r="AA193" s="37"/>
      <c r="AB193" s="54"/>
      <c r="AC193" s="37"/>
      <c r="AD193" s="54"/>
      <c r="AE193" s="37"/>
    </row>
    <row r="194" spans="1:31" ht="12.75" customHeight="1">
      <c r="A194" s="132">
        <v>117</v>
      </c>
      <c r="B194" s="133">
        <v>43335</v>
      </c>
      <c r="C194" s="133"/>
      <c r="D194" s="134" t="s">
        <v>757</v>
      </c>
      <c r="E194" s="135" t="s">
        <v>574</v>
      </c>
      <c r="F194" s="166">
        <v>285</v>
      </c>
      <c r="G194" s="135"/>
      <c r="H194" s="135">
        <v>355</v>
      </c>
      <c r="I194" s="137">
        <v>364</v>
      </c>
      <c r="J194" s="138" t="s">
        <v>758</v>
      </c>
      <c r="K194" s="139">
        <v>70</v>
      </c>
      <c r="L194" s="140">
        <v>0.24561403508771901</v>
      </c>
      <c r="M194" s="135" t="s">
        <v>577</v>
      </c>
      <c r="N194" s="141">
        <v>43455</v>
      </c>
      <c r="O194" s="54"/>
      <c r="P194" s="54"/>
      <c r="Q194" s="202"/>
      <c r="R194" s="54"/>
      <c r="S194" s="37"/>
      <c r="T194" s="54"/>
      <c r="U194" s="37"/>
      <c r="V194" s="54"/>
      <c r="W194" s="37"/>
      <c r="X194" s="54"/>
      <c r="Y194" s="37"/>
      <c r="Z194" s="54"/>
      <c r="AA194" s="37"/>
      <c r="AB194" s="54"/>
      <c r="AC194" s="37"/>
      <c r="AD194" s="54"/>
      <c r="AE194" s="37"/>
    </row>
    <row r="195" spans="1:31" ht="12.75" customHeight="1">
      <c r="A195" s="132">
        <v>118</v>
      </c>
      <c r="B195" s="133">
        <v>43341</v>
      </c>
      <c r="C195" s="133"/>
      <c r="D195" s="134" t="s">
        <v>391</v>
      </c>
      <c r="E195" s="135" t="s">
        <v>574</v>
      </c>
      <c r="F195" s="166">
        <v>525</v>
      </c>
      <c r="G195" s="135"/>
      <c r="H195" s="135">
        <v>585</v>
      </c>
      <c r="I195" s="137">
        <v>635</v>
      </c>
      <c r="J195" s="138" t="s">
        <v>759</v>
      </c>
      <c r="K195" s="139">
        <f t="shared" ref="K195:K226" si="27">H195-F195</f>
        <v>60</v>
      </c>
      <c r="L195" s="140">
        <f t="shared" ref="L195:L226" si="28">K195/F195</f>
        <v>0.11428571428571428</v>
      </c>
      <c r="M195" s="135" t="s">
        <v>577</v>
      </c>
      <c r="N195" s="141">
        <v>43662</v>
      </c>
      <c r="O195" s="54"/>
      <c r="P195" s="54"/>
      <c r="Q195" s="202"/>
      <c r="R195" s="54"/>
      <c r="S195" s="37"/>
      <c r="T195" s="54"/>
      <c r="U195" s="37"/>
      <c r="V195" s="54"/>
      <c r="W195" s="37"/>
      <c r="X195" s="54"/>
      <c r="Y195" s="37"/>
      <c r="Z195" s="54"/>
      <c r="AA195" s="37"/>
      <c r="AB195" s="54"/>
      <c r="AC195" s="37"/>
      <c r="AD195" s="54"/>
      <c r="AE195" s="37"/>
    </row>
    <row r="196" spans="1:31" ht="12.75" customHeight="1">
      <c r="A196" s="132">
        <v>119</v>
      </c>
      <c r="B196" s="133">
        <v>43395</v>
      </c>
      <c r="C196" s="133"/>
      <c r="D196" s="134" t="s">
        <v>379</v>
      </c>
      <c r="E196" s="135" t="s">
        <v>574</v>
      </c>
      <c r="F196" s="166">
        <v>475</v>
      </c>
      <c r="G196" s="135"/>
      <c r="H196" s="135">
        <v>574</v>
      </c>
      <c r="I196" s="137">
        <v>570</v>
      </c>
      <c r="J196" s="138" t="s">
        <v>661</v>
      </c>
      <c r="K196" s="139">
        <f t="shared" si="27"/>
        <v>99</v>
      </c>
      <c r="L196" s="140">
        <f t="shared" si="28"/>
        <v>0.20842105263157895</v>
      </c>
      <c r="M196" s="135" t="s">
        <v>577</v>
      </c>
      <c r="N196" s="141">
        <v>43403</v>
      </c>
      <c r="O196" s="54"/>
      <c r="P196" s="54"/>
      <c r="Q196" s="202"/>
      <c r="R196" s="54"/>
      <c r="S196" s="37"/>
      <c r="T196" s="54"/>
      <c r="U196" s="37"/>
      <c r="V196" s="54"/>
      <c r="W196" s="37"/>
      <c r="X196" s="54"/>
      <c r="Y196" s="37"/>
      <c r="Z196" s="54"/>
      <c r="AA196" s="37"/>
      <c r="AB196" s="54"/>
      <c r="AC196" s="37"/>
      <c r="AD196" s="54"/>
      <c r="AE196" s="37"/>
    </row>
    <row r="197" spans="1:31" ht="12.75" customHeight="1">
      <c r="A197" s="163">
        <v>120</v>
      </c>
      <c r="B197" s="164">
        <v>43397</v>
      </c>
      <c r="C197" s="164"/>
      <c r="D197" s="165" t="s">
        <v>760</v>
      </c>
      <c r="E197" s="166" t="s">
        <v>574</v>
      </c>
      <c r="F197" s="166">
        <v>707.5</v>
      </c>
      <c r="G197" s="166"/>
      <c r="H197" s="166">
        <v>872</v>
      </c>
      <c r="I197" s="168">
        <v>872</v>
      </c>
      <c r="J197" s="169" t="s">
        <v>661</v>
      </c>
      <c r="K197" s="139">
        <f t="shared" si="27"/>
        <v>164.5</v>
      </c>
      <c r="L197" s="170">
        <f t="shared" si="28"/>
        <v>0.23250883392226149</v>
      </c>
      <c r="M197" s="166" t="s">
        <v>577</v>
      </c>
      <c r="N197" s="171">
        <v>43482</v>
      </c>
      <c r="O197" s="54"/>
      <c r="P197" s="54"/>
      <c r="Q197" s="202"/>
      <c r="R197" s="54"/>
      <c r="S197" s="37"/>
      <c r="T197" s="54"/>
      <c r="U197" s="37"/>
      <c r="V197" s="54"/>
      <c r="W197" s="37"/>
      <c r="X197" s="54"/>
      <c r="Y197" s="37"/>
      <c r="Z197" s="54"/>
      <c r="AA197" s="37"/>
      <c r="AB197" s="54"/>
      <c r="AC197" s="37"/>
      <c r="AD197" s="54"/>
      <c r="AE197" s="37"/>
    </row>
    <row r="198" spans="1:31" ht="12.75" customHeight="1">
      <c r="A198" s="163">
        <v>121</v>
      </c>
      <c r="B198" s="164">
        <v>43398</v>
      </c>
      <c r="C198" s="164"/>
      <c r="D198" s="165" t="s">
        <v>761</v>
      </c>
      <c r="E198" s="166" t="s">
        <v>574</v>
      </c>
      <c r="F198" s="166">
        <v>162</v>
      </c>
      <c r="G198" s="166"/>
      <c r="H198" s="166">
        <v>204</v>
      </c>
      <c r="I198" s="168">
        <v>209</v>
      </c>
      <c r="J198" s="169" t="s">
        <v>762</v>
      </c>
      <c r="K198" s="139">
        <f t="shared" si="27"/>
        <v>42</v>
      </c>
      <c r="L198" s="170">
        <f t="shared" si="28"/>
        <v>0.25925925925925924</v>
      </c>
      <c r="M198" s="166" t="s">
        <v>577</v>
      </c>
      <c r="N198" s="171">
        <v>43539</v>
      </c>
      <c r="O198" s="54"/>
      <c r="P198" s="54"/>
      <c r="Q198" s="202"/>
      <c r="R198" s="54"/>
      <c r="S198" s="37"/>
      <c r="T198" s="54"/>
      <c r="U198" s="37"/>
      <c r="V198" s="54"/>
      <c r="W198" s="37"/>
      <c r="X198" s="54"/>
      <c r="Y198" s="37"/>
      <c r="Z198" s="54"/>
      <c r="AA198" s="37"/>
      <c r="AB198" s="54"/>
      <c r="AC198" s="37"/>
      <c r="AD198" s="54"/>
      <c r="AE198" s="37"/>
    </row>
    <row r="199" spans="1:31" ht="12.75" customHeight="1">
      <c r="A199" s="163">
        <v>122</v>
      </c>
      <c r="B199" s="164">
        <v>43399</v>
      </c>
      <c r="C199" s="164"/>
      <c r="D199" s="165" t="s">
        <v>477</v>
      </c>
      <c r="E199" s="166" t="s">
        <v>574</v>
      </c>
      <c r="F199" s="166">
        <v>240</v>
      </c>
      <c r="G199" s="166"/>
      <c r="H199" s="166">
        <v>297</v>
      </c>
      <c r="I199" s="168">
        <v>297</v>
      </c>
      <c r="J199" s="169" t="s">
        <v>661</v>
      </c>
      <c r="K199" s="175">
        <f t="shared" si="27"/>
        <v>57</v>
      </c>
      <c r="L199" s="170">
        <f t="shared" si="28"/>
        <v>0.23749999999999999</v>
      </c>
      <c r="M199" s="166" t="s">
        <v>577</v>
      </c>
      <c r="N199" s="171">
        <v>43417</v>
      </c>
      <c r="O199" s="54"/>
      <c r="P199" s="54"/>
      <c r="Q199" s="202"/>
      <c r="R199" s="54"/>
      <c r="S199" s="37"/>
      <c r="T199" s="54"/>
      <c r="U199" s="37"/>
      <c r="V199" s="54"/>
      <c r="W199" s="37"/>
      <c r="X199" s="54"/>
      <c r="Y199" s="37"/>
      <c r="Z199" s="54"/>
      <c r="AA199" s="37"/>
      <c r="AB199" s="54"/>
      <c r="AC199" s="37"/>
      <c r="AD199" s="54"/>
      <c r="AE199" s="37"/>
    </row>
    <row r="200" spans="1:31" ht="12.75" customHeight="1">
      <c r="A200" s="132">
        <v>123</v>
      </c>
      <c r="B200" s="133">
        <v>43439</v>
      </c>
      <c r="C200" s="133"/>
      <c r="D200" s="134" t="s">
        <v>763</v>
      </c>
      <c r="E200" s="135" t="s">
        <v>574</v>
      </c>
      <c r="F200" s="135">
        <v>202.5</v>
      </c>
      <c r="G200" s="135"/>
      <c r="H200" s="135">
        <v>255</v>
      </c>
      <c r="I200" s="137">
        <v>252</v>
      </c>
      <c r="J200" s="138" t="s">
        <v>661</v>
      </c>
      <c r="K200" s="139">
        <f t="shared" si="27"/>
        <v>52.5</v>
      </c>
      <c r="L200" s="140">
        <f t="shared" si="28"/>
        <v>0.25925925925925924</v>
      </c>
      <c r="M200" s="135" t="s">
        <v>577</v>
      </c>
      <c r="N200" s="141">
        <v>43542</v>
      </c>
      <c r="O200" s="54"/>
      <c r="P200" s="54"/>
      <c r="Q200" s="202"/>
      <c r="R200" s="54"/>
      <c r="S200" s="37" t="s">
        <v>764</v>
      </c>
      <c r="T200" s="54"/>
      <c r="U200" s="37"/>
      <c r="V200" s="54"/>
      <c r="W200" s="37"/>
      <c r="X200" s="54"/>
      <c r="Y200" s="37"/>
      <c r="Z200" s="54"/>
      <c r="AA200" s="37"/>
      <c r="AB200" s="54"/>
      <c r="AC200" s="37"/>
      <c r="AD200" s="54"/>
      <c r="AE200" s="37"/>
    </row>
    <row r="201" spans="1:31" ht="12.75" customHeight="1">
      <c r="A201" s="163">
        <v>124</v>
      </c>
      <c r="B201" s="164">
        <v>43465</v>
      </c>
      <c r="C201" s="133"/>
      <c r="D201" s="165" t="s">
        <v>157</v>
      </c>
      <c r="E201" s="166" t="s">
        <v>574</v>
      </c>
      <c r="F201" s="166">
        <v>710</v>
      </c>
      <c r="G201" s="166"/>
      <c r="H201" s="166">
        <v>866</v>
      </c>
      <c r="I201" s="168">
        <v>866</v>
      </c>
      <c r="J201" s="169" t="s">
        <v>661</v>
      </c>
      <c r="K201" s="139">
        <f t="shared" si="27"/>
        <v>156</v>
      </c>
      <c r="L201" s="140">
        <f t="shared" si="28"/>
        <v>0.21971830985915494</v>
      </c>
      <c r="M201" s="135" t="s">
        <v>577</v>
      </c>
      <c r="N201" s="141">
        <v>43553</v>
      </c>
      <c r="O201" s="54"/>
      <c r="P201" s="54"/>
      <c r="Q201" s="202"/>
      <c r="R201" s="54"/>
      <c r="S201" s="37" t="s">
        <v>764</v>
      </c>
      <c r="T201" s="54"/>
      <c r="U201" s="37"/>
      <c r="V201" s="54"/>
      <c r="W201" s="37"/>
      <c r="X201" s="54"/>
      <c r="Y201" s="37"/>
      <c r="Z201" s="54"/>
      <c r="AA201" s="37"/>
      <c r="AB201" s="54"/>
      <c r="AC201" s="37"/>
      <c r="AD201" s="54"/>
      <c r="AE201" s="37"/>
    </row>
    <row r="202" spans="1:31" ht="12.75" customHeight="1">
      <c r="A202" s="163">
        <v>125</v>
      </c>
      <c r="B202" s="164">
        <v>43522</v>
      </c>
      <c r="C202" s="164"/>
      <c r="D202" s="165" t="s">
        <v>171</v>
      </c>
      <c r="E202" s="166" t="s">
        <v>574</v>
      </c>
      <c r="F202" s="166">
        <v>337.25</v>
      </c>
      <c r="G202" s="166"/>
      <c r="H202" s="166">
        <v>398.5</v>
      </c>
      <c r="I202" s="168">
        <v>411</v>
      </c>
      <c r="J202" s="138" t="s">
        <v>765</v>
      </c>
      <c r="K202" s="139">
        <f t="shared" si="27"/>
        <v>61.25</v>
      </c>
      <c r="L202" s="140">
        <f t="shared" si="28"/>
        <v>0.1816160118606375</v>
      </c>
      <c r="M202" s="135" t="s">
        <v>577</v>
      </c>
      <c r="N202" s="141">
        <v>43760</v>
      </c>
      <c r="O202" s="54"/>
      <c r="P202" s="54"/>
      <c r="Q202" s="202"/>
      <c r="R202" s="54"/>
      <c r="S202" s="37" t="s">
        <v>764</v>
      </c>
      <c r="T202" s="54"/>
      <c r="U202" s="37"/>
      <c r="V202" s="54"/>
      <c r="W202" s="37"/>
      <c r="X202" s="54"/>
      <c r="Y202" s="37"/>
      <c r="Z202" s="54"/>
      <c r="AA202" s="37"/>
      <c r="AB202" s="54"/>
      <c r="AC202" s="37"/>
      <c r="AD202" s="54"/>
      <c r="AE202" s="37"/>
    </row>
    <row r="203" spans="1:31" ht="12.75" customHeight="1">
      <c r="A203" s="176">
        <v>126</v>
      </c>
      <c r="B203" s="177">
        <v>43559</v>
      </c>
      <c r="C203" s="177"/>
      <c r="D203" s="178" t="s">
        <v>766</v>
      </c>
      <c r="E203" s="179" t="s">
        <v>574</v>
      </c>
      <c r="F203" s="179">
        <v>130</v>
      </c>
      <c r="G203" s="179"/>
      <c r="H203" s="179">
        <v>65</v>
      </c>
      <c r="I203" s="180">
        <v>158</v>
      </c>
      <c r="J203" s="148" t="s">
        <v>767</v>
      </c>
      <c r="K203" s="149">
        <f t="shared" si="27"/>
        <v>-65</v>
      </c>
      <c r="L203" s="150">
        <f t="shared" si="28"/>
        <v>-0.5</v>
      </c>
      <c r="M203" s="146" t="s">
        <v>587</v>
      </c>
      <c r="N203" s="143">
        <v>43726</v>
      </c>
      <c r="O203" s="54"/>
      <c r="P203" s="54"/>
      <c r="Q203" s="202"/>
      <c r="R203" s="54"/>
      <c r="S203" s="37" t="s">
        <v>768</v>
      </c>
      <c r="T203" s="54"/>
      <c r="U203" s="37"/>
      <c r="V203" s="54"/>
      <c r="W203" s="37"/>
      <c r="X203" s="54"/>
      <c r="Y203" s="37"/>
      <c r="Z203" s="54"/>
      <c r="AA203" s="37"/>
      <c r="AB203" s="54"/>
      <c r="AC203" s="37"/>
      <c r="AD203" s="54"/>
      <c r="AE203" s="37"/>
    </row>
    <row r="204" spans="1:31" ht="12.75" customHeight="1">
      <c r="A204" s="163">
        <v>127</v>
      </c>
      <c r="B204" s="164">
        <v>43017</v>
      </c>
      <c r="C204" s="164"/>
      <c r="D204" s="165" t="s">
        <v>207</v>
      </c>
      <c r="E204" s="166" t="s">
        <v>574</v>
      </c>
      <c r="F204" s="166">
        <v>141.5</v>
      </c>
      <c r="G204" s="166"/>
      <c r="H204" s="166">
        <v>183.5</v>
      </c>
      <c r="I204" s="168">
        <v>210</v>
      </c>
      <c r="J204" s="138" t="s">
        <v>762</v>
      </c>
      <c r="K204" s="139">
        <f t="shared" si="27"/>
        <v>42</v>
      </c>
      <c r="L204" s="140">
        <f t="shared" si="28"/>
        <v>0.29681978798586572</v>
      </c>
      <c r="M204" s="135" t="s">
        <v>577</v>
      </c>
      <c r="N204" s="141">
        <v>43042</v>
      </c>
      <c r="O204" s="54"/>
      <c r="P204" s="54"/>
      <c r="Q204" s="202"/>
      <c r="R204" s="54"/>
      <c r="S204" s="37" t="s">
        <v>768</v>
      </c>
      <c r="T204" s="54"/>
      <c r="U204" s="37"/>
      <c r="V204" s="54"/>
      <c r="W204" s="37"/>
      <c r="X204" s="54"/>
      <c r="Y204" s="37"/>
      <c r="Z204" s="54"/>
      <c r="AA204" s="37"/>
      <c r="AB204" s="54"/>
      <c r="AC204" s="37"/>
      <c r="AD204" s="54"/>
      <c r="AE204" s="37"/>
    </row>
    <row r="205" spans="1:31" ht="12.75" customHeight="1">
      <c r="A205" s="176">
        <v>128</v>
      </c>
      <c r="B205" s="177">
        <v>43074</v>
      </c>
      <c r="C205" s="177"/>
      <c r="D205" s="178" t="s">
        <v>769</v>
      </c>
      <c r="E205" s="179" t="s">
        <v>574</v>
      </c>
      <c r="F205" s="174">
        <v>172</v>
      </c>
      <c r="G205" s="179"/>
      <c r="H205" s="179">
        <v>155.25</v>
      </c>
      <c r="I205" s="180">
        <v>230</v>
      </c>
      <c r="J205" s="148" t="s">
        <v>770</v>
      </c>
      <c r="K205" s="149">
        <f t="shared" si="27"/>
        <v>-16.75</v>
      </c>
      <c r="L205" s="150">
        <f t="shared" si="28"/>
        <v>-9.7383720930232565E-2</v>
      </c>
      <c r="M205" s="146" t="s">
        <v>587</v>
      </c>
      <c r="N205" s="143">
        <v>43787</v>
      </c>
      <c r="O205" s="54"/>
      <c r="P205" s="54"/>
      <c r="Q205" s="202"/>
      <c r="R205" s="54"/>
      <c r="S205" s="37" t="s">
        <v>768</v>
      </c>
      <c r="T205" s="54"/>
      <c r="U205" s="37"/>
      <c r="V205" s="54"/>
      <c r="W205" s="37"/>
      <c r="X205" s="54"/>
      <c r="Y205" s="37"/>
      <c r="Z205" s="54"/>
      <c r="AA205" s="37"/>
      <c r="AB205" s="54"/>
      <c r="AC205" s="37"/>
      <c r="AD205" s="54"/>
      <c r="AE205" s="37"/>
    </row>
    <row r="206" spans="1:31" ht="12.75" customHeight="1">
      <c r="A206" s="163">
        <v>129</v>
      </c>
      <c r="B206" s="164">
        <v>43398</v>
      </c>
      <c r="C206" s="164"/>
      <c r="D206" s="165" t="s">
        <v>118</v>
      </c>
      <c r="E206" s="166" t="s">
        <v>574</v>
      </c>
      <c r="F206" s="166">
        <v>698.5</v>
      </c>
      <c r="G206" s="166"/>
      <c r="H206" s="166">
        <v>890</v>
      </c>
      <c r="I206" s="168">
        <v>890</v>
      </c>
      <c r="J206" s="138" t="s">
        <v>771</v>
      </c>
      <c r="K206" s="139">
        <f t="shared" si="27"/>
        <v>191.5</v>
      </c>
      <c r="L206" s="140">
        <f t="shared" si="28"/>
        <v>0.27415891195418757</v>
      </c>
      <c r="M206" s="135" t="s">
        <v>577</v>
      </c>
      <c r="N206" s="141">
        <v>44328</v>
      </c>
      <c r="O206" s="54"/>
      <c r="P206" s="54"/>
      <c r="Q206" s="202"/>
      <c r="R206" s="54"/>
      <c r="S206" s="37" t="s">
        <v>764</v>
      </c>
      <c r="T206" s="54"/>
      <c r="U206" s="37"/>
      <c r="V206" s="54"/>
      <c r="W206" s="37"/>
      <c r="X206" s="54"/>
      <c r="Y206" s="37"/>
      <c r="Z206" s="54"/>
      <c r="AA206" s="37"/>
      <c r="AB206" s="54"/>
      <c r="AC206" s="37"/>
      <c r="AD206" s="54"/>
      <c r="AE206" s="37"/>
    </row>
    <row r="207" spans="1:31" ht="12.75" customHeight="1">
      <c r="A207" s="163">
        <v>130</v>
      </c>
      <c r="B207" s="164">
        <v>42877</v>
      </c>
      <c r="C207" s="164"/>
      <c r="D207" s="165" t="s">
        <v>772</v>
      </c>
      <c r="E207" s="166" t="s">
        <v>574</v>
      </c>
      <c r="F207" s="166">
        <v>127.6</v>
      </c>
      <c r="G207" s="166"/>
      <c r="H207" s="166">
        <v>138</v>
      </c>
      <c r="I207" s="168">
        <v>190</v>
      </c>
      <c r="J207" s="138" t="s">
        <v>773</v>
      </c>
      <c r="K207" s="139">
        <f t="shared" si="27"/>
        <v>10.400000000000006</v>
      </c>
      <c r="L207" s="140">
        <f t="shared" si="28"/>
        <v>8.1504702194357417E-2</v>
      </c>
      <c r="M207" s="135" t="s">
        <v>577</v>
      </c>
      <c r="N207" s="141">
        <v>43774</v>
      </c>
      <c r="O207" s="54"/>
      <c r="P207" s="54"/>
      <c r="Q207" s="202"/>
      <c r="R207" s="54"/>
      <c r="S207" s="37" t="s">
        <v>768</v>
      </c>
      <c r="T207" s="54"/>
      <c r="U207" s="37"/>
      <c r="V207" s="54"/>
      <c r="W207" s="37"/>
      <c r="X207" s="54"/>
      <c r="Y207" s="37"/>
      <c r="Z207" s="54"/>
      <c r="AA207" s="37"/>
      <c r="AB207" s="54"/>
      <c r="AC207" s="37"/>
      <c r="AD207" s="54"/>
      <c r="AE207" s="37"/>
    </row>
    <row r="208" spans="1:31" ht="12.75" customHeight="1">
      <c r="A208" s="163">
        <v>131</v>
      </c>
      <c r="B208" s="164">
        <v>43158</v>
      </c>
      <c r="C208" s="164"/>
      <c r="D208" s="165" t="s">
        <v>774</v>
      </c>
      <c r="E208" s="166" t="s">
        <v>574</v>
      </c>
      <c r="F208" s="166">
        <v>317</v>
      </c>
      <c r="G208" s="166"/>
      <c r="H208" s="166">
        <v>382.5</v>
      </c>
      <c r="I208" s="168">
        <v>398</v>
      </c>
      <c r="J208" s="138" t="s">
        <v>775</v>
      </c>
      <c r="K208" s="139">
        <f t="shared" si="27"/>
        <v>65.5</v>
      </c>
      <c r="L208" s="140">
        <f t="shared" si="28"/>
        <v>0.20662460567823343</v>
      </c>
      <c r="M208" s="135" t="s">
        <v>577</v>
      </c>
      <c r="N208" s="141">
        <v>44238</v>
      </c>
      <c r="O208" s="54"/>
      <c r="P208" s="54"/>
      <c r="Q208" s="202"/>
      <c r="R208" s="54"/>
      <c r="S208" s="37" t="s">
        <v>768</v>
      </c>
      <c r="T208" s="54"/>
      <c r="U208" s="37"/>
      <c r="V208" s="54"/>
      <c r="W208" s="37"/>
      <c r="X208" s="54"/>
      <c r="Y208" s="37"/>
      <c r="Z208" s="54"/>
      <c r="AA208" s="37"/>
      <c r="AB208" s="54"/>
      <c r="AC208" s="37"/>
      <c r="AD208" s="54"/>
      <c r="AE208" s="37"/>
    </row>
    <row r="209" spans="1:31" ht="12.75" customHeight="1">
      <c r="A209" s="176">
        <v>132</v>
      </c>
      <c r="B209" s="177">
        <v>43164</v>
      </c>
      <c r="C209" s="177"/>
      <c r="D209" s="178" t="s">
        <v>163</v>
      </c>
      <c r="E209" s="179" t="s">
        <v>574</v>
      </c>
      <c r="F209" s="174">
        <f>510-14.4</f>
        <v>495.6</v>
      </c>
      <c r="G209" s="179"/>
      <c r="H209" s="179">
        <v>350</v>
      </c>
      <c r="I209" s="180">
        <v>672</v>
      </c>
      <c r="J209" s="148" t="s">
        <v>776</v>
      </c>
      <c r="K209" s="149">
        <f t="shared" si="27"/>
        <v>-145.60000000000002</v>
      </c>
      <c r="L209" s="150">
        <f t="shared" si="28"/>
        <v>-0.29378531073446329</v>
      </c>
      <c r="M209" s="146" t="s">
        <v>587</v>
      </c>
      <c r="N209" s="143">
        <v>43887</v>
      </c>
      <c r="O209" s="54"/>
      <c r="P209" s="54"/>
      <c r="Q209" s="202"/>
      <c r="R209" s="54"/>
      <c r="S209" s="37" t="s">
        <v>764</v>
      </c>
      <c r="T209" s="54"/>
      <c r="U209" s="37"/>
      <c r="V209" s="54"/>
      <c r="W209" s="37"/>
      <c r="X209" s="54"/>
      <c r="Y209" s="37"/>
      <c r="Z209" s="54"/>
      <c r="AA209" s="37"/>
      <c r="AB209" s="54"/>
      <c r="AC209" s="37"/>
      <c r="AD209" s="54"/>
      <c r="AE209" s="37"/>
    </row>
    <row r="210" spans="1:31" ht="12.75" customHeight="1">
      <c r="A210" s="176">
        <v>133</v>
      </c>
      <c r="B210" s="177">
        <v>43237</v>
      </c>
      <c r="C210" s="177"/>
      <c r="D210" s="178" t="s">
        <v>777</v>
      </c>
      <c r="E210" s="179" t="s">
        <v>574</v>
      </c>
      <c r="F210" s="174">
        <v>230.3</v>
      </c>
      <c r="G210" s="179"/>
      <c r="H210" s="179">
        <v>102.5</v>
      </c>
      <c r="I210" s="180">
        <v>348</v>
      </c>
      <c r="J210" s="148" t="s">
        <v>778</v>
      </c>
      <c r="K210" s="149">
        <f t="shared" si="27"/>
        <v>-127.80000000000001</v>
      </c>
      <c r="L210" s="150">
        <f t="shared" si="28"/>
        <v>-0.55492835432045162</v>
      </c>
      <c r="M210" s="146" t="s">
        <v>587</v>
      </c>
      <c r="N210" s="143">
        <v>43896</v>
      </c>
      <c r="O210" s="54"/>
      <c r="P210" s="54"/>
      <c r="Q210" s="202"/>
      <c r="R210" s="54"/>
      <c r="S210" s="37" t="s">
        <v>764</v>
      </c>
      <c r="T210" s="54"/>
      <c r="U210" s="37"/>
      <c r="V210" s="54"/>
      <c r="W210" s="37"/>
      <c r="X210" s="54"/>
      <c r="Y210" s="37"/>
      <c r="Z210" s="54"/>
      <c r="AA210" s="37"/>
      <c r="AB210" s="54"/>
      <c r="AC210" s="37"/>
      <c r="AD210" s="54"/>
      <c r="AE210" s="37"/>
    </row>
    <row r="211" spans="1:31" ht="12.75" customHeight="1">
      <c r="A211" s="163">
        <v>134</v>
      </c>
      <c r="B211" s="164">
        <v>43258</v>
      </c>
      <c r="C211" s="164"/>
      <c r="D211" s="165" t="s">
        <v>434</v>
      </c>
      <c r="E211" s="166" t="s">
        <v>574</v>
      </c>
      <c r="F211" s="166">
        <f>342.5-5.1</f>
        <v>337.4</v>
      </c>
      <c r="G211" s="166"/>
      <c r="H211" s="166">
        <v>412.5</v>
      </c>
      <c r="I211" s="168">
        <v>439</v>
      </c>
      <c r="J211" s="138" t="s">
        <v>779</v>
      </c>
      <c r="K211" s="139">
        <f t="shared" si="27"/>
        <v>75.100000000000023</v>
      </c>
      <c r="L211" s="140">
        <f t="shared" si="28"/>
        <v>0.22258446947243635</v>
      </c>
      <c r="M211" s="135" t="s">
        <v>577</v>
      </c>
      <c r="N211" s="141">
        <v>44230</v>
      </c>
      <c r="O211" s="54"/>
      <c r="P211" s="54"/>
      <c r="Q211" s="202"/>
      <c r="R211" s="54"/>
      <c r="S211" s="37" t="s">
        <v>768</v>
      </c>
      <c r="T211" s="54"/>
      <c r="U211" s="37"/>
      <c r="V211" s="54"/>
      <c r="W211" s="37"/>
      <c r="X211" s="54"/>
      <c r="Y211" s="37"/>
      <c r="Z211" s="54"/>
      <c r="AA211" s="37"/>
      <c r="AB211" s="54"/>
      <c r="AC211" s="37"/>
      <c r="AD211" s="54"/>
      <c r="AE211" s="37"/>
    </row>
    <row r="212" spans="1:31" ht="12.75" customHeight="1">
      <c r="A212" s="157">
        <v>135</v>
      </c>
      <c r="B212" s="156">
        <v>43285</v>
      </c>
      <c r="C212" s="156"/>
      <c r="D212" s="157" t="s">
        <v>56</v>
      </c>
      <c r="E212" s="158" t="s">
        <v>574</v>
      </c>
      <c r="F212" s="158">
        <f>127.5-5.53</f>
        <v>121.97</v>
      </c>
      <c r="G212" s="159"/>
      <c r="H212" s="159">
        <v>122.5</v>
      </c>
      <c r="I212" s="159">
        <v>170</v>
      </c>
      <c r="J212" s="160" t="s">
        <v>780</v>
      </c>
      <c r="K212" s="161">
        <f t="shared" si="27"/>
        <v>0.53000000000000114</v>
      </c>
      <c r="L212" s="162">
        <f t="shared" si="28"/>
        <v>4.3453308190538747E-3</v>
      </c>
      <c r="M212" s="158" t="s">
        <v>594</v>
      </c>
      <c r="N212" s="156">
        <v>44431</v>
      </c>
      <c r="O212" s="54"/>
      <c r="P212" s="54"/>
      <c r="Q212" s="202"/>
      <c r="R212" s="54"/>
      <c r="S212" s="37" t="s">
        <v>764</v>
      </c>
      <c r="T212" s="54"/>
      <c r="U212" s="37"/>
      <c r="V212" s="54"/>
      <c r="W212" s="37"/>
      <c r="X212" s="54"/>
      <c r="Y212" s="37"/>
      <c r="Z212" s="54"/>
      <c r="AA212" s="37"/>
      <c r="AB212" s="54"/>
      <c r="AC212" s="37"/>
      <c r="AD212" s="54"/>
      <c r="AE212" s="37"/>
    </row>
    <row r="213" spans="1:31" ht="12.75" customHeight="1">
      <c r="A213" s="176">
        <v>136</v>
      </c>
      <c r="B213" s="177">
        <v>43294</v>
      </c>
      <c r="C213" s="177"/>
      <c r="D213" s="178" t="s">
        <v>781</v>
      </c>
      <c r="E213" s="179" t="s">
        <v>574</v>
      </c>
      <c r="F213" s="174">
        <v>46.5</v>
      </c>
      <c r="G213" s="179"/>
      <c r="H213" s="179">
        <v>17</v>
      </c>
      <c r="I213" s="180">
        <v>59</v>
      </c>
      <c r="J213" s="148" t="s">
        <v>782</v>
      </c>
      <c r="K213" s="149">
        <f t="shared" si="27"/>
        <v>-29.5</v>
      </c>
      <c r="L213" s="150">
        <f t="shared" si="28"/>
        <v>-0.63440860215053763</v>
      </c>
      <c r="M213" s="146" t="s">
        <v>587</v>
      </c>
      <c r="N213" s="143">
        <v>43887</v>
      </c>
      <c r="O213" s="54"/>
      <c r="P213" s="54"/>
      <c r="Q213" s="202"/>
      <c r="R213" s="54"/>
      <c r="S213" s="37" t="s">
        <v>764</v>
      </c>
      <c r="T213" s="54"/>
      <c r="U213" s="37"/>
      <c r="V213" s="54"/>
      <c r="W213" s="37"/>
      <c r="X213" s="54"/>
      <c r="Y213" s="37"/>
      <c r="Z213" s="54"/>
      <c r="AA213" s="37"/>
      <c r="AB213" s="54"/>
      <c r="AC213" s="37"/>
      <c r="AD213" s="54"/>
      <c r="AE213" s="37"/>
    </row>
    <row r="214" spans="1:31" ht="12.75" customHeight="1">
      <c r="A214" s="163">
        <v>137</v>
      </c>
      <c r="B214" s="164">
        <v>43396</v>
      </c>
      <c r="C214" s="164"/>
      <c r="D214" s="165" t="s">
        <v>417</v>
      </c>
      <c r="E214" s="166" t="s">
        <v>574</v>
      </c>
      <c r="F214" s="166">
        <v>156.5</v>
      </c>
      <c r="G214" s="166"/>
      <c r="H214" s="166">
        <v>207.5</v>
      </c>
      <c r="I214" s="168">
        <v>191</v>
      </c>
      <c r="J214" s="138" t="s">
        <v>661</v>
      </c>
      <c r="K214" s="139">
        <f t="shared" si="27"/>
        <v>51</v>
      </c>
      <c r="L214" s="140">
        <f t="shared" si="28"/>
        <v>0.32587859424920129</v>
      </c>
      <c r="M214" s="135" t="s">
        <v>577</v>
      </c>
      <c r="N214" s="141">
        <v>44369</v>
      </c>
      <c r="O214" s="54"/>
      <c r="P214" s="54"/>
      <c r="Q214" s="202"/>
      <c r="R214" s="54"/>
      <c r="S214" s="37" t="s">
        <v>764</v>
      </c>
      <c r="T214" s="54"/>
      <c r="U214" s="37"/>
      <c r="V214" s="54"/>
      <c r="W214" s="37"/>
      <c r="X214" s="54"/>
      <c r="Y214" s="37"/>
      <c r="Z214" s="54"/>
      <c r="AA214" s="37"/>
      <c r="AB214" s="54"/>
      <c r="AC214" s="37"/>
      <c r="AD214" s="54"/>
      <c r="AE214" s="37"/>
    </row>
    <row r="215" spans="1:31" ht="12.75" customHeight="1">
      <c r="A215" s="163">
        <v>138</v>
      </c>
      <c r="B215" s="164">
        <v>43439</v>
      </c>
      <c r="C215" s="164"/>
      <c r="D215" s="165" t="s">
        <v>342</v>
      </c>
      <c r="E215" s="166" t="s">
        <v>574</v>
      </c>
      <c r="F215" s="166">
        <v>259.5</v>
      </c>
      <c r="G215" s="166"/>
      <c r="H215" s="166">
        <v>320</v>
      </c>
      <c r="I215" s="168">
        <v>320</v>
      </c>
      <c r="J215" s="138" t="s">
        <v>661</v>
      </c>
      <c r="K215" s="139">
        <f t="shared" si="27"/>
        <v>60.5</v>
      </c>
      <c r="L215" s="140">
        <f t="shared" si="28"/>
        <v>0.23314065510597304</v>
      </c>
      <c r="M215" s="135" t="s">
        <v>577</v>
      </c>
      <c r="N215" s="141">
        <v>44323</v>
      </c>
      <c r="O215" s="54"/>
      <c r="P215" s="54"/>
      <c r="Q215" s="202"/>
      <c r="R215" s="54"/>
      <c r="S215" s="37" t="s">
        <v>764</v>
      </c>
      <c r="T215" s="54"/>
      <c r="U215" s="37"/>
      <c r="V215" s="54"/>
      <c r="W215" s="37"/>
      <c r="X215" s="54"/>
      <c r="Y215" s="37"/>
      <c r="Z215" s="54"/>
      <c r="AA215" s="37"/>
      <c r="AB215" s="54"/>
      <c r="AC215" s="37"/>
      <c r="AD215" s="54"/>
      <c r="AE215" s="37"/>
    </row>
    <row r="216" spans="1:31" ht="12.75" customHeight="1">
      <c r="A216" s="176">
        <v>139</v>
      </c>
      <c r="B216" s="177">
        <v>43439</v>
      </c>
      <c r="C216" s="177"/>
      <c r="D216" s="178" t="s">
        <v>783</v>
      </c>
      <c r="E216" s="179" t="s">
        <v>574</v>
      </c>
      <c r="F216" s="179">
        <v>715</v>
      </c>
      <c r="G216" s="179"/>
      <c r="H216" s="179">
        <v>445</v>
      </c>
      <c r="I216" s="180">
        <v>840</v>
      </c>
      <c r="J216" s="148" t="s">
        <v>784</v>
      </c>
      <c r="K216" s="149">
        <f t="shared" si="27"/>
        <v>-270</v>
      </c>
      <c r="L216" s="150">
        <f t="shared" si="28"/>
        <v>-0.3776223776223776</v>
      </c>
      <c r="M216" s="146" t="s">
        <v>587</v>
      </c>
      <c r="N216" s="143">
        <v>43800</v>
      </c>
      <c r="O216" s="54"/>
      <c r="P216" s="54"/>
      <c r="Q216" s="202"/>
      <c r="R216" s="54"/>
      <c r="S216" s="37" t="s">
        <v>764</v>
      </c>
      <c r="T216" s="54"/>
      <c r="U216" s="37"/>
      <c r="V216" s="54"/>
      <c r="W216" s="37"/>
      <c r="X216" s="54"/>
      <c r="Y216" s="37"/>
      <c r="Z216" s="54"/>
      <c r="AA216" s="37"/>
      <c r="AB216" s="54"/>
      <c r="AC216" s="37"/>
      <c r="AD216" s="54"/>
      <c r="AE216" s="37"/>
    </row>
    <row r="217" spans="1:31" ht="12.75" customHeight="1">
      <c r="A217" s="163">
        <v>140</v>
      </c>
      <c r="B217" s="164">
        <v>43469</v>
      </c>
      <c r="C217" s="164"/>
      <c r="D217" s="165" t="s">
        <v>177</v>
      </c>
      <c r="E217" s="166" t="s">
        <v>574</v>
      </c>
      <c r="F217" s="166">
        <v>875</v>
      </c>
      <c r="G217" s="166"/>
      <c r="H217" s="166">
        <v>1165</v>
      </c>
      <c r="I217" s="168">
        <v>1185</v>
      </c>
      <c r="J217" s="138" t="s">
        <v>785</v>
      </c>
      <c r="K217" s="139">
        <f t="shared" si="27"/>
        <v>290</v>
      </c>
      <c r="L217" s="140">
        <f t="shared" si="28"/>
        <v>0.33142857142857141</v>
      </c>
      <c r="M217" s="135" t="s">
        <v>577</v>
      </c>
      <c r="N217" s="141">
        <v>43847</v>
      </c>
      <c r="O217" s="54"/>
      <c r="P217" s="54"/>
      <c r="Q217" s="202"/>
      <c r="R217" s="54"/>
      <c r="S217" s="37" t="s">
        <v>764</v>
      </c>
      <c r="T217" s="54"/>
      <c r="U217" s="37"/>
      <c r="V217" s="54"/>
      <c r="W217" s="37"/>
      <c r="X217" s="54"/>
      <c r="Y217" s="37"/>
      <c r="Z217" s="54"/>
      <c r="AA217" s="37"/>
      <c r="AB217" s="54"/>
      <c r="AC217" s="37"/>
      <c r="AD217" s="54"/>
      <c r="AE217" s="37"/>
    </row>
    <row r="218" spans="1:31" ht="12.75" customHeight="1">
      <c r="A218" s="163">
        <v>141</v>
      </c>
      <c r="B218" s="164">
        <v>43559</v>
      </c>
      <c r="C218" s="164"/>
      <c r="D218" s="165" t="s">
        <v>360</v>
      </c>
      <c r="E218" s="166" t="s">
        <v>574</v>
      </c>
      <c r="F218" s="166">
        <f>387-14.63</f>
        <v>372.37</v>
      </c>
      <c r="G218" s="166"/>
      <c r="H218" s="166">
        <v>490</v>
      </c>
      <c r="I218" s="168">
        <v>490</v>
      </c>
      <c r="J218" s="138" t="s">
        <v>661</v>
      </c>
      <c r="K218" s="139">
        <f t="shared" si="27"/>
        <v>117.63</v>
      </c>
      <c r="L218" s="140">
        <f t="shared" si="28"/>
        <v>0.31589548030185027</v>
      </c>
      <c r="M218" s="135" t="s">
        <v>577</v>
      </c>
      <c r="N218" s="141">
        <v>43850</v>
      </c>
      <c r="O218" s="54"/>
      <c r="P218" s="54"/>
      <c r="Q218" s="202"/>
      <c r="R218" s="54"/>
      <c r="S218" s="37" t="s">
        <v>764</v>
      </c>
      <c r="T218" s="54"/>
      <c r="U218" s="37"/>
      <c r="V218" s="54"/>
      <c r="W218" s="37"/>
      <c r="X218" s="54"/>
      <c r="Y218" s="37"/>
      <c r="Z218" s="54"/>
      <c r="AA218" s="37"/>
      <c r="AB218" s="54"/>
      <c r="AC218" s="37"/>
      <c r="AD218" s="54"/>
      <c r="AE218" s="37"/>
    </row>
    <row r="219" spans="1:31" ht="12.75" customHeight="1">
      <c r="A219" s="176">
        <v>142</v>
      </c>
      <c r="B219" s="177">
        <v>43578</v>
      </c>
      <c r="C219" s="177"/>
      <c r="D219" s="178" t="s">
        <v>786</v>
      </c>
      <c r="E219" s="179" t="s">
        <v>586</v>
      </c>
      <c r="F219" s="179">
        <v>220</v>
      </c>
      <c r="G219" s="179"/>
      <c r="H219" s="179">
        <v>127.5</v>
      </c>
      <c r="I219" s="180">
        <v>284</v>
      </c>
      <c r="J219" s="148" t="s">
        <v>787</v>
      </c>
      <c r="K219" s="149">
        <f t="shared" si="27"/>
        <v>-92.5</v>
      </c>
      <c r="L219" s="150">
        <f t="shared" si="28"/>
        <v>-0.42045454545454547</v>
      </c>
      <c r="M219" s="146" t="s">
        <v>587</v>
      </c>
      <c r="N219" s="143">
        <v>43896</v>
      </c>
      <c r="O219" s="54"/>
      <c r="P219" s="54"/>
      <c r="Q219" s="202"/>
      <c r="R219" s="54"/>
      <c r="S219" s="37" t="s">
        <v>764</v>
      </c>
      <c r="T219" s="54"/>
      <c r="U219" s="37"/>
      <c r="V219" s="54"/>
      <c r="W219" s="37"/>
      <c r="X219" s="54"/>
      <c r="Y219" s="37"/>
      <c r="Z219" s="54"/>
      <c r="AA219" s="37"/>
      <c r="AB219" s="54"/>
      <c r="AC219" s="37"/>
      <c r="AD219" s="54"/>
      <c r="AE219" s="37"/>
    </row>
    <row r="220" spans="1:31" ht="12.75" customHeight="1">
      <c r="A220" s="163">
        <v>143</v>
      </c>
      <c r="B220" s="164">
        <v>43622</v>
      </c>
      <c r="C220" s="164"/>
      <c r="D220" s="165" t="s">
        <v>478</v>
      </c>
      <c r="E220" s="166" t="s">
        <v>586</v>
      </c>
      <c r="F220" s="166">
        <v>332.8</v>
      </c>
      <c r="G220" s="166"/>
      <c r="H220" s="166">
        <v>405</v>
      </c>
      <c r="I220" s="168">
        <v>419</v>
      </c>
      <c r="J220" s="138" t="s">
        <v>788</v>
      </c>
      <c r="K220" s="139">
        <f t="shared" si="27"/>
        <v>72.199999999999989</v>
      </c>
      <c r="L220" s="140">
        <f t="shared" si="28"/>
        <v>0.21694711538461534</v>
      </c>
      <c r="M220" s="135" t="s">
        <v>577</v>
      </c>
      <c r="N220" s="141">
        <v>43860</v>
      </c>
      <c r="O220" s="54"/>
      <c r="P220" s="54"/>
      <c r="Q220" s="202"/>
      <c r="R220" s="54"/>
      <c r="S220" s="37" t="s">
        <v>768</v>
      </c>
      <c r="T220" s="54"/>
      <c r="U220" s="37"/>
      <c r="V220" s="54"/>
      <c r="W220" s="37"/>
      <c r="X220" s="54"/>
      <c r="Y220" s="37"/>
      <c r="Z220" s="54"/>
      <c r="AA220" s="37"/>
      <c r="AB220" s="54"/>
      <c r="AC220" s="37"/>
      <c r="AD220" s="54"/>
      <c r="AE220" s="37"/>
    </row>
    <row r="221" spans="1:31" ht="12.75" customHeight="1">
      <c r="A221" s="157">
        <v>144</v>
      </c>
      <c r="B221" s="156">
        <v>43641</v>
      </c>
      <c r="C221" s="156"/>
      <c r="D221" s="157" t="s">
        <v>169</v>
      </c>
      <c r="E221" s="158" t="s">
        <v>574</v>
      </c>
      <c r="F221" s="158">
        <v>386</v>
      </c>
      <c r="G221" s="159"/>
      <c r="H221" s="159">
        <v>395</v>
      </c>
      <c r="I221" s="159">
        <v>452</v>
      </c>
      <c r="J221" s="160" t="s">
        <v>789</v>
      </c>
      <c r="K221" s="161">
        <f t="shared" si="27"/>
        <v>9</v>
      </c>
      <c r="L221" s="162">
        <f t="shared" si="28"/>
        <v>2.3316062176165803E-2</v>
      </c>
      <c r="M221" s="158" t="s">
        <v>594</v>
      </c>
      <c r="N221" s="156">
        <v>43868</v>
      </c>
      <c r="O221" s="54"/>
      <c r="P221" s="54"/>
      <c r="Q221" s="202"/>
      <c r="R221" s="54"/>
      <c r="S221" s="37" t="s">
        <v>768</v>
      </c>
      <c r="T221" s="54"/>
      <c r="U221" s="37"/>
      <c r="V221" s="54"/>
      <c r="W221" s="37"/>
      <c r="X221" s="54"/>
      <c r="Y221" s="37"/>
      <c r="Z221" s="54"/>
      <c r="AA221" s="37"/>
      <c r="AB221" s="54"/>
      <c r="AC221" s="37"/>
      <c r="AD221" s="54"/>
      <c r="AE221" s="37"/>
    </row>
    <row r="222" spans="1:31" ht="12.75" customHeight="1">
      <c r="A222" s="157">
        <v>145</v>
      </c>
      <c r="B222" s="156">
        <v>43707</v>
      </c>
      <c r="C222" s="156"/>
      <c r="D222" s="157" t="s">
        <v>144</v>
      </c>
      <c r="E222" s="158" t="s">
        <v>574</v>
      </c>
      <c r="F222" s="158">
        <v>137.5</v>
      </c>
      <c r="G222" s="159"/>
      <c r="H222" s="159">
        <v>138.5</v>
      </c>
      <c r="I222" s="159">
        <v>190</v>
      </c>
      <c r="J222" s="160" t="s">
        <v>790</v>
      </c>
      <c r="K222" s="161">
        <f t="shared" si="27"/>
        <v>1</v>
      </c>
      <c r="L222" s="162">
        <f t="shared" si="28"/>
        <v>7.2727272727272727E-3</v>
      </c>
      <c r="M222" s="158" t="s">
        <v>594</v>
      </c>
      <c r="N222" s="156">
        <v>44432</v>
      </c>
      <c r="O222" s="54"/>
      <c r="P222" s="54"/>
      <c r="Q222" s="202"/>
      <c r="R222" s="54"/>
      <c r="S222" s="37" t="s">
        <v>764</v>
      </c>
      <c r="T222" s="54"/>
      <c r="U222" s="37"/>
      <c r="V222" s="54"/>
      <c r="W222" s="37"/>
      <c r="X222" s="54"/>
      <c r="Y222" s="37"/>
      <c r="Z222" s="54"/>
      <c r="AA222" s="37"/>
      <c r="AB222" s="54"/>
      <c r="AC222" s="37"/>
      <c r="AD222" s="54"/>
      <c r="AE222" s="37"/>
    </row>
    <row r="223" spans="1:31" ht="12.75" customHeight="1">
      <c r="A223" s="163">
        <v>146</v>
      </c>
      <c r="B223" s="164">
        <v>43731</v>
      </c>
      <c r="C223" s="164"/>
      <c r="D223" s="165" t="s">
        <v>427</v>
      </c>
      <c r="E223" s="166" t="s">
        <v>574</v>
      </c>
      <c r="F223" s="166">
        <v>235</v>
      </c>
      <c r="G223" s="166"/>
      <c r="H223" s="166">
        <v>295</v>
      </c>
      <c r="I223" s="168">
        <v>296</v>
      </c>
      <c r="J223" s="138" t="s">
        <v>791</v>
      </c>
      <c r="K223" s="139">
        <f t="shared" si="27"/>
        <v>60</v>
      </c>
      <c r="L223" s="140">
        <f t="shared" si="28"/>
        <v>0.25531914893617019</v>
      </c>
      <c r="M223" s="135" t="s">
        <v>577</v>
      </c>
      <c r="N223" s="141">
        <v>43844</v>
      </c>
      <c r="O223" s="54"/>
      <c r="P223" s="54"/>
      <c r="Q223" s="202"/>
      <c r="R223" s="54"/>
      <c r="S223" s="37" t="s">
        <v>768</v>
      </c>
      <c r="T223" s="54"/>
      <c r="U223" s="37"/>
      <c r="V223" s="54"/>
      <c r="W223" s="37"/>
      <c r="X223" s="54"/>
      <c r="Y223" s="37"/>
      <c r="Z223" s="54"/>
      <c r="AA223" s="37"/>
      <c r="AB223" s="54"/>
      <c r="AC223" s="37"/>
      <c r="AD223" s="54"/>
      <c r="AE223" s="37"/>
    </row>
    <row r="224" spans="1:31" ht="12.75" customHeight="1">
      <c r="A224" s="163">
        <v>147</v>
      </c>
      <c r="B224" s="164">
        <v>43752</v>
      </c>
      <c r="C224" s="164"/>
      <c r="D224" s="165" t="s">
        <v>792</v>
      </c>
      <c r="E224" s="166" t="s">
        <v>574</v>
      </c>
      <c r="F224" s="166">
        <v>277.5</v>
      </c>
      <c r="G224" s="166"/>
      <c r="H224" s="166">
        <v>333</v>
      </c>
      <c r="I224" s="168">
        <v>333</v>
      </c>
      <c r="J224" s="138" t="s">
        <v>793</v>
      </c>
      <c r="K224" s="139">
        <f t="shared" si="27"/>
        <v>55.5</v>
      </c>
      <c r="L224" s="140">
        <f t="shared" si="28"/>
        <v>0.2</v>
      </c>
      <c r="M224" s="135" t="s">
        <v>577</v>
      </c>
      <c r="N224" s="141">
        <v>43846</v>
      </c>
      <c r="O224" s="54"/>
      <c r="P224" s="54"/>
      <c r="Q224" s="202"/>
      <c r="R224" s="54"/>
      <c r="S224" s="37" t="s">
        <v>764</v>
      </c>
      <c r="T224" s="54"/>
      <c r="U224" s="37"/>
      <c r="V224" s="54"/>
      <c r="W224" s="37"/>
      <c r="X224" s="54"/>
      <c r="Y224" s="37"/>
      <c r="Z224" s="54"/>
      <c r="AA224" s="37"/>
      <c r="AB224" s="54"/>
      <c r="AC224" s="37"/>
      <c r="AD224" s="54"/>
      <c r="AE224" s="37"/>
    </row>
    <row r="225" spans="1:31" ht="12.75" customHeight="1">
      <c r="A225" s="163">
        <v>148</v>
      </c>
      <c r="B225" s="164">
        <v>43752</v>
      </c>
      <c r="C225" s="164"/>
      <c r="D225" s="165" t="s">
        <v>794</v>
      </c>
      <c r="E225" s="166" t="s">
        <v>574</v>
      </c>
      <c r="F225" s="166">
        <v>930</v>
      </c>
      <c r="G225" s="166"/>
      <c r="H225" s="166">
        <v>1165</v>
      </c>
      <c r="I225" s="168">
        <v>1200</v>
      </c>
      <c r="J225" s="138" t="s">
        <v>795</v>
      </c>
      <c r="K225" s="139">
        <f t="shared" si="27"/>
        <v>235</v>
      </c>
      <c r="L225" s="140">
        <f t="shared" si="28"/>
        <v>0.25268817204301075</v>
      </c>
      <c r="M225" s="135" t="s">
        <v>577</v>
      </c>
      <c r="N225" s="141">
        <v>43847</v>
      </c>
      <c r="O225" s="54"/>
      <c r="P225" s="54"/>
      <c r="Q225" s="202"/>
      <c r="R225" s="54"/>
      <c r="S225" s="37" t="s">
        <v>768</v>
      </c>
      <c r="T225" s="54"/>
      <c r="U225" s="37"/>
      <c r="V225" s="54"/>
      <c r="W225" s="37"/>
      <c r="X225" s="54"/>
      <c r="Y225" s="37"/>
      <c r="Z225" s="54"/>
      <c r="AA225" s="37"/>
      <c r="AB225" s="54"/>
      <c r="AC225" s="37"/>
      <c r="AD225" s="54"/>
      <c r="AE225" s="37"/>
    </row>
    <row r="226" spans="1:31" ht="12.75" customHeight="1">
      <c r="A226" s="163">
        <v>149</v>
      </c>
      <c r="B226" s="164">
        <v>43753</v>
      </c>
      <c r="C226" s="164"/>
      <c r="D226" s="165" t="s">
        <v>796</v>
      </c>
      <c r="E226" s="166" t="s">
        <v>574</v>
      </c>
      <c r="F226" s="136">
        <v>111</v>
      </c>
      <c r="G226" s="166"/>
      <c r="H226" s="166">
        <v>141</v>
      </c>
      <c r="I226" s="168">
        <v>141</v>
      </c>
      <c r="J226" s="138" t="s">
        <v>797</v>
      </c>
      <c r="K226" s="139">
        <f t="shared" si="27"/>
        <v>30</v>
      </c>
      <c r="L226" s="140">
        <f t="shared" si="28"/>
        <v>0.27027027027027029</v>
      </c>
      <c r="M226" s="135" t="s">
        <v>577</v>
      </c>
      <c r="N226" s="141">
        <v>44328</v>
      </c>
      <c r="O226" s="54"/>
      <c r="P226" s="54"/>
      <c r="Q226" s="202"/>
      <c r="R226" s="54"/>
      <c r="S226" s="37" t="s">
        <v>768</v>
      </c>
      <c r="T226" s="54"/>
      <c r="U226" s="37"/>
      <c r="V226" s="54"/>
      <c r="W226" s="37"/>
      <c r="X226" s="54"/>
      <c r="Y226" s="37"/>
      <c r="Z226" s="54"/>
      <c r="AA226" s="37"/>
      <c r="AB226" s="54"/>
      <c r="AC226" s="37"/>
      <c r="AD226" s="54"/>
      <c r="AE226" s="37"/>
    </row>
    <row r="227" spans="1:31" ht="12.75" customHeight="1">
      <c r="A227" s="163">
        <v>150</v>
      </c>
      <c r="B227" s="164">
        <v>43753</v>
      </c>
      <c r="C227" s="164"/>
      <c r="D227" s="165" t="s">
        <v>798</v>
      </c>
      <c r="E227" s="166" t="s">
        <v>574</v>
      </c>
      <c r="F227" s="136">
        <v>296</v>
      </c>
      <c r="G227" s="166"/>
      <c r="H227" s="166">
        <v>370</v>
      </c>
      <c r="I227" s="168">
        <v>370</v>
      </c>
      <c r="J227" s="138" t="s">
        <v>661</v>
      </c>
      <c r="K227" s="139">
        <f t="shared" ref="K227:K252" si="29">H227-F227</f>
        <v>74</v>
      </c>
      <c r="L227" s="140">
        <f t="shared" ref="L227:L252" si="30">K227/F227</f>
        <v>0.25</v>
      </c>
      <c r="M227" s="135" t="s">
        <v>577</v>
      </c>
      <c r="N227" s="141">
        <v>43853</v>
      </c>
      <c r="O227" s="54"/>
      <c r="P227" s="54"/>
      <c r="Q227" s="202"/>
      <c r="R227" s="54"/>
      <c r="S227" s="37" t="s">
        <v>768</v>
      </c>
      <c r="T227" s="54"/>
      <c r="U227" s="37"/>
      <c r="V227" s="54"/>
      <c r="W227" s="37"/>
      <c r="X227" s="54"/>
      <c r="Y227" s="37"/>
      <c r="Z227" s="54"/>
      <c r="AA227" s="37"/>
      <c r="AB227" s="54"/>
      <c r="AC227" s="37"/>
      <c r="AD227" s="54"/>
      <c r="AE227" s="37"/>
    </row>
    <row r="228" spans="1:31" ht="12.75" customHeight="1">
      <c r="A228" s="163">
        <v>151</v>
      </c>
      <c r="B228" s="164">
        <v>43754</v>
      </c>
      <c r="C228" s="164"/>
      <c r="D228" s="165" t="s">
        <v>799</v>
      </c>
      <c r="E228" s="166" t="s">
        <v>574</v>
      </c>
      <c r="F228" s="136">
        <v>300</v>
      </c>
      <c r="G228" s="166"/>
      <c r="H228" s="166">
        <v>382.5</v>
      </c>
      <c r="I228" s="168">
        <v>344</v>
      </c>
      <c r="J228" s="138" t="s">
        <v>800</v>
      </c>
      <c r="K228" s="139">
        <f t="shared" si="29"/>
        <v>82.5</v>
      </c>
      <c r="L228" s="140">
        <f t="shared" si="30"/>
        <v>0.27500000000000002</v>
      </c>
      <c r="M228" s="135" t="s">
        <v>577</v>
      </c>
      <c r="N228" s="141">
        <v>44238</v>
      </c>
      <c r="O228" s="54"/>
      <c r="P228" s="54"/>
      <c r="Q228" s="202"/>
      <c r="R228" s="54"/>
      <c r="S228" s="37" t="s">
        <v>768</v>
      </c>
      <c r="T228" s="54"/>
      <c r="U228" s="37"/>
      <c r="V228" s="54"/>
      <c r="W228" s="37"/>
      <c r="X228" s="54"/>
      <c r="Y228" s="37"/>
      <c r="Z228" s="54"/>
      <c r="AA228" s="37"/>
      <c r="AB228" s="54"/>
      <c r="AC228" s="37"/>
      <c r="AD228" s="54"/>
      <c r="AE228" s="37"/>
    </row>
    <row r="229" spans="1:31" ht="12.75" customHeight="1">
      <c r="A229" s="163">
        <v>152</v>
      </c>
      <c r="B229" s="164">
        <v>43832</v>
      </c>
      <c r="C229" s="164"/>
      <c r="D229" s="165" t="s">
        <v>801</v>
      </c>
      <c r="E229" s="166" t="s">
        <v>574</v>
      </c>
      <c r="F229" s="136">
        <v>495</v>
      </c>
      <c r="G229" s="166"/>
      <c r="H229" s="166">
        <v>595</v>
      </c>
      <c r="I229" s="168">
        <v>590</v>
      </c>
      <c r="J229" s="138" t="s">
        <v>597</v>
      </c>
      <c r="K229" s="139">
        <f t="shared" si="29"/>
        <v>100</v>
      </c>
      <c r="L229" s="140">
        <f t="shared" si="30"/>
        <v>0.20202020202020202</v>
      </c>
      <c r="M229" s="135" t="s">
        <v>577</v>
      </c>
      <c r="N229" s="141">
        <v>44589</v>
      </c>
      <c r="O229" s="54"/>
      <c r="P229" s="54"/>
      <c r="Q229" s="202"/>
      <c r="R229" s="54"/>
      <c r="S229" s="37" t="s">
        <v>768</v>
      </c>
      <c r="T229" s="54"/>
      <c r="U229" s="37"/>
      <c r="V229" s="54"/>
      <c r="W229" s="37"/>
      <c r="X229" s="54"/>
      <c r="Y229" s="37"/>
      <c r="Z229" s="54"/>
      <c r="AA229" s="37"/>
      <c r="AB229" s="54"/>
      <c r="AC229" s="37"/>
      <c r="AD229" s="54"/>
      <c r="AE229" s="37"/>
    </row>
    <row r="230" spans="1:31" ht="12.75" customHeight="1">
      <c r="A230" s="163">
        <v>153</v>
      </c>
      <c r="B230" s="164">
        <v>43966</v>
      </c>
      <c r="C230" s="164"/>
      <c r="D230" s="165" t="s">
        <v>74</v>
      </c>
      <c r="E230" s="166" t="s">
        <v>574</v>
      </c>
      <c r="F230" s="136">
        <v>67.5</v>
      </c>
      <c r="G230" s="166"/>
      <c r="H230" s="166">
        <v>86</v>
      </c>
      <c r="I230" s="168">
        <v>86</v>
      </c>
      <c r="J230" s="138" t="s">
        <v>802</v>
      </c>
      <c r="K230" s="139">
        <f t="shared" si="29"/>
        <v>18.5</v>
      </c>
      <c r="L230" s="140">
        <f t="shared" si="30"/>
        <v>0.27407407407407408</v>
      </c>
      <c r="M230" s="135" t="s">
        <v>577</v>
      </c>
      <c r="N230" s="141">
        <v>44008</v>
      </c>
      <c r="O230" s="54"/>
      <c r="P230" s="54"/>
      <c r="Q230" s="202"/>
      <c r="R230" s="54"/>
      <c r="S230" s="37" t="s">
        <v>768</v>
      </c>
      <c r="T230" s="54"/>
      <c r="U230" s="37"/>
      <c r="V230" s="54"/>
      <c r="W230" s="37"/>
      <c r="X230" s="54"/>
      <c r="Y230" s="37"/>
      <c r="Z230" s="54"/>
      <c r="AA230" s="37"/>
      <c r="AB230" s="54"/>
      <c r="AC230" s="37"/>
      <c r="AD230" s="54"/>
      <c r="AE230" s="37"/>
    </row>
    <row r="231" spans="1:31" ht="12.75" customHeight="1">
      <c r="A231" s="163">
        <v>154</v>
      </c>
      <c r="B231" s="164">
        <v>44035</v>
      </c>
      <c r="C231" s="164"/>
      <c r="D231" s="165" t="s">
        <v>477</v>
      </c>
      <c r="E231" s="166" t="s">
        <v>574</v>
      </c>
      <c r="F231" s="136">
        <v>231</v>
      </c>
      <c r="G231" s="166"/>
      <c r="H231" s="166">
        <v>281</v>
      </c>
      <c r="I231" s="168">
        <v>281</v>
      </c>
      <c r="J231" s="138" t="s">
        <v>661</v>
      </c>
      <c r="K231" s="139">
        <f t="shared" si="29"/>
        <v>50</v>
      </c>
      <c r="L231" s="140">
        <f t="shared" si="30"/>
        <v>0.21645021645021645</v>
      </c>
      <c r="M231" s="135" t="s">
        <v>577</v>
      </c>
      <c r="N231" s="141">
        <v>44358</v>
      </c>
      <c r="O231" s="54"/>
      <c r="P231" s="54"/>
      <c r="Q231" s="202"/>
      <c r="R231" s="54"/>
      <c r="S231" s="37" t="s">
        <v>768</v>
      </c>
      <c r="T231" s="54"/>
      <c r="U231" s="37"/>
      <c r="V231" s="54"/>
      <c r="W231" s="37"/>
      <c r="X231" s="54"/>
      <c r="Y231" s="37"/>
      <c r="Z231" s="54"/>
      <c r="AA231" s="37"/>
      <c r="AB231" s="54"/>
      <c r="AC231" s="37"/>
      <c r="AD231" s="54"/>
      <c r="AE231" s="37"/>
    </row>
    <row r="232" spans="1:31" ht="12.75" customHeight="1">
      <c r="A232" s="163">
        <v>155</v>
      </c>
      <c r="B232" s="164">
        <v>44092</v>
      </c>
      <c r="C232" s="164"/>
      <c r="D232" s="165" t="s">
        <v>142</v>
      </c>
      <c r="E232" s="166" t="s">
        <v>574</v>
      </c>
      <c r="F232" s="166">
        <v>206</v>
      </c>
      <c r="G232" s="166"/>
      <c r="H232" s="166">
        <v>248</v>
      </c>
      <c r="I232" s="168">
        <v>248</v>
      </c>
      <c r="J232" s="138" t="s">
        <v>661</v>
      </c>
      <c r="K232" s="139">
        <f t="shared" si="29"/>
        <v>42</v>
      </c>
      <c r="L232" s="140">
        <f t="shared" si="30"/>
        <v>0.20388349514563106</v>
      </c>
      <c r="M232" s="135" t="s">
        <v>577</v>
      </c>
      <c r="N232" s="141">
        <v>44214</v>
      </c>
      <c r="O232" s="54"/>
      <c r="P232" s="54"/>
      <c r="Q232" s="202"/>
      <c r="R232" s="54"/>
      <c r="S232" s="37" t="s">
        <v>768</v>
      </c>
      <c r="T232" s="54"/>
      <c r="U232" s="37"/>
      <c r="V232" s="54"/>
      <c r="W232" s="37"/>
      <c r="X232" s="54"/>
      <c r="Y232" s="37"/>
      <c r="Z232" s="54"/>
      <c r="AA232" s="37"/>
      <c r="AB232" s="54"/>
      <c r="AC232" s="37"/>
      <c r="AD232" s="54"/>
      <c r="AE232" s="37"/>
    </row>
    <row r="233" spans="1:31" ht="12.75" customHeight="1">
      <c r="A233" s="163">
        <v>156</v>
      </c>
      <c r="B233" s="164">
        <v>44140</v>
      </c>
      <c r="C233" s="164"/>
      <c r="D233" s="165" t="s">
        <v>142</v>
      </c>
      <c r="E233" s="166" t="s">
        <v>574</v>
      </c>
      <c r="F233" s="166">
        <v>182.5</v>
      </c>
      <c r="G233" s="166"/>
      <c r="H233" s="166">
        <v>248</v>
      </c>
      <c r="I233" s="168">
        <v>248</v>
      </c>
      <c r="J233" s="138" t="s">
        <v>661</v>
      </c>
      <c r="K233" s="139">
        <f t="shared" si="29"/>
        <v>65.5</v>
      </c>
      <c r="L233" s="140">
        <f t="shared" si="30"/>
        <v>0.35890410958904112</v>
      </c>
      <c r="M233" s="135" t="s">
        <v>577</v>
      </c>
      <c r="N233" s="141">
        <v>44214</v>
      </c>
      <c r="O233" s="54"/>
      <c r="P233" s="54"/>
      <c r="Q233" s="202"/>
      <c r="R233" s="54"/>
      <c r="S233" s="37" t="s">
        <v>768</v>
      </c>
      <c r="T233" s="54"/>
      <c r="U233" s="37"/>
      <c r="V233" s="54"/>
      <c r="W233" s="37"/>
      <c r="X233" s="54"/>
      <c r="Y233" s="37"/>
      <c r="Z233" s="54"/>
      <c r="AA233" s="37"/>
      <c r="AB233" s="54"/>
      <c r="AC233" s="37"/>
      <c r="AD233" s="54"/>
      <c r="AE233" s="37"/>
    </row>
    <row r="234" spans="1:31" ht="12.75" customHeight="1">
      <c r="A234" s="163">
        <v>157</v>
      </c>
      <c r="B234" s="164">
        <v>44140</v>
      </c>
      <c r="C234" s="164"/>
      <c r="D234" s="165" t="s">
        <v>342</v>
      </c>
      <c r="E234" s="166" t="s">
        <v>574</v>
      </c>
      <c r="F234" s="166">
        <v>247.5</v>
      </c>
      <c r="G234" s="166"/>
      <c r="H234" s="166">
        <v>320</v>
      </c>
      <c r="I234" s="168">
        <v>320</v>
      </c>
      <c r="J234" s="138" t="s">
        <v>661</v>
      </c>
      <c r="K234" s="139">
        <f t="shared" si="29"/>
        <v>72.5</v>
      </c>
      <c r="L234" s="140">
        <f t="shared" si="30"/>
        <v>0.29292929292929293</v>
      </c>
      <c r="M234" s="135" t="s">
        <v>577</v>
      </c>
      <c r="N234" s="141">
        <v>44323</v>
      </c>
      <c r="O234" s="54"/>
      <c r="P234" s="54"/>
      <c r="Q234" s="202"/>
      <c r="R234" s="54"/>
      <c r="S234" s="37" t="s">
        <v>768</v>
      </c>
      <c r="T234" s="54"/>
      <c r="U234" s="37"/>
      <c r="V234" s="54"/>
      <c r="W234" s="37"/>
      <c r="X234" s="54"/>
      <c r="Y234" s="37"/>
      <c r="Z234" s="54"/>
      <c r="AA234" s="37"/>
      <c r="AB234" s="54"/>
      <c r="AC234" s="37"/>
      <c r="AD234" s="54"/>
      <c r="AE234" s="37"/>
    </row>
    <row r="235" spans="1:31" ht="12.75" customHeight="1">
      <c r="A235" s="163">
        <v>158</v>
      </c>
      <c r="B235" s="164">
        <v>44140</v>
      </c>
      <c r="C235" s="164"/>
      <c r="D235" s="165" t="s">
        <v>200</v>
      </c>
      <c r="E235" s="166" t="s">
        <v>574</v>
      </c>
      <c r="F235" s="136">
        <v>925</v>
      </c>
      <c r="G235" s="166"/>
      <c r="H235" s="166">
        <v>1095</v>
      </c>
      <c r="I235" s="168">
        <v>1093</v>
      </c>
      <c r="J235" s="138" t="s">
        <v>803</v>
      </c>
      <c r="K235" s="139">
        <f t="shared" si="29"/>
        <v>170</v>
      </c>
      <c r="L235" s="140">
        <f t="shared" si="30"/>
        <v>0.18378378378378379</v>
      </c>
      <c r="M235" s="135" t="s">
        <v>577</v>
      </c>
      <c r="N235" s="141">
        <v>44201</v>
      </c>
      <c r="O235" s="54"/>
      <c r="P235" s="54"/>
      <c r="Q235" s="202"/>
      <c r="R235" s="54"/>
      <c r="S235" s="37" t="s">
        <v>768</v>
      </c>
      <c r="T235" s="54"/>
      <c r="U235" s="37"/>
      <c r="V235" s="54"/>
      <c r="W235" s="37"/>
      <c r="X235" s="54"/>
      <c r="Y235" s="37"/>
      <c r="Z235" s="54"/>
      <c r="AA235" s="37"/>
      <c r="AB235" s="54"/>
      <c r="AC235" s="37"/>
      <c r="AD235" s="54"/>
      <c r="AE235" s="37"/>
    </row>
    <row r="236" spans="1:31" ht="12.75" customHeight="1">
      <c r="A236" s="163">
        <v>159</v>
      </c>
      <c r="B236" s="164">
        <v>44140</v>
      </c>
      <c r="C236" s="164"/>
      <c r="D236" s="165" t="s">
        <v>360</v>
      </c>
      <c r="E236" s="166" t="s">
        <v>574</v>
      </c>
      <c r="F236" s="136">
        <v>332.5</v>
      </c>
      <c r="G236" s="166"/>
      <c r="H236" s="166">
        <v>393</v>
      </c>
      <c r="I236" s="168">
        <v>406</v>
      </c>
      <c r="J236" s="138" t="s">
        <v>804</v>
      </c>
      <c r="K236" s="139">
        <f t="shared" si="29"/>
        <v>60.5</v>
      </c>
      <c r="L236" s="140">
        <f t="shared" si="30"/>
        <v>0.18195488721804512</v>
      </c>
      <c r="M236" s="135" t="s">
        <v>577</v>
      </c>
      <c r="N236" s="141">
        <v>44256</v>
      </c>
      <c r="O236" s="54"/>
      <c r="P236" s="54"/>
      <c r="Q236" s="202"/>
      <c r="R236" s="54"/>
      <c r="S236" s="37" t="s">
        <v>768</v>
      </c>
      <c r="T236" s="54"/>
      <c r="U236" s="37"/>
      <c r="V236" s="54"/>
      <c r="W236" s="37"/>
      <c r="X236" s="54"/>
      <c r="Y236" s="37"/>
      <c r="Z236" s="54"/>
      <c r="AA236" s="37"/>
      <c r="AB236" s="54"/>
      <c r="AC236" s="37"/>
      <c r="AD236" s="54"/>
      <c r="AE236" s="37"/>
    </row>
    <row r="237" spans="1:31" ht="12.75" customHeight="1">
      <c r="A237" s="163">
        <v>160</v>
      </c>
      <c r="B237" s="164">
        <v>44141</v>
      </c>
      <c r="C237" s="164"/>
      <c r="D237" s="165" t="s">
        <v>477</v>
      </c>
      <c r="E237" s="166" t="s">
        <v>574</v>
      </c>
      <c r="F237" s="136">
        <v>231</v>
      </c>
      <c r="G237" s="166"/>
      <c r="H237" s="166">
        <v>281</v>
      </c>
      <c r="I237" s="168">
        <v>281</v>
      </c>
      <c r="J237" s="138" t="s">
        <v>661</v>
      </c>
      <c r="K237" s="139">
        <f t="shared" si="29"/>
        <v>50</v>
      </c>
      <c r="L237" s="140">
        <f t="shared" si="30"/>
        <v>0.21645021645021645</v>
      </c>
      <c r="M237" s="135" t="s">
        <v>577</v>
      </c>
      <c r="N237" s="141">
        <v>44358</v>
      </c>
      <c r="O237" s="54"/>
      <c r="P237" s="54"/>
      <c r="Q237" s="202"/>
      <c r="R237" s="54"/>
      <c r="S237" s="37" t="s">
        <v>768</v>
      </c>
      <c r="T237" s="54"/>
      <c r="U237" s="37"/>
      <c r="V237" s="54"/>
      <c r="W237" s="37"/>
      <c r="X237" s="54"/>
      <c r="Y237" s="37"/>
      <c r="Z237" s="54"/>
      <c r="AA237" s="37"/>
      <c r="AB237" s="54"/>
      <c r="AC237" s="37"/>
      <c r="AD237" s="54"/>
      <c r="AE237" s="37"/>
    </row>
    <row r="238" spans="1:31" ht="12.75" customHeight="1">
      <c r="A238" s="163">
        <v>161</v>
      </c>
      <c r="B238" s="164">
        <v>44187</v>
      </c>
      <c r="C238" s="164"/>
      <c r="D238" s="165" t="s">
        <v>805</v>
      </c>
      <c r="E238" s="166" t="s">
        <v>574</v>
      </c>
      <c r="F238" s="136">
        <v>190</v>
      </c>
      <c r="G238" s="166"/>
      <c r="H238" s="166">
        <v>239</v>
      </c>
      <c r="I238" s="168">
        <v>239</v>
      </c>
      <c r="J238" s="138" t="s">
        <v>806</v>
      </c>
      <c r="K238" s="139">
        <f t="shared" si="29"/>
        <v>49</v>
      </c>
      <c r="L238" s="140">
        <f t="shared" si="30"/>
        <v>0.25789473684210529</v>
      </c>
      <c r="M238" s="135" t="s">
        <v>577</v>
      </c>
      <c r="N238" s="141">
        <v>44844</v>
      </c>
      <c r="O238" s="54"/>
      <c r="P238" s="54"/>
      <c r="Q238" s="202"/>
      <c r="R238" s="54"/>
      <c r="S238" s="37" t="s">
        <v>768</v>
      </c>
      <c r="T238" s="54"/>
      <c r="U238" s="37"/>
      <c r="V238" s="54"/>
      <c r="W238" s="37"/>
      <c r="X238" s="54"/>
      <c r="Y238" s="37"/>
      <c r="Z238" s="54"/>
      <c r="AA238" s="37"/>
      <c r="AB238" s="54"/>
      <c r="AC238" s="37"/>
      <c r="AD238" s="54"/>
      <c r="AE238" s="37"/>
    </row>
    <row r="239" spans="1:31" ht="12.75" customHeight="1">
      <c r="A239" s="163">
        <v>162</v>
      </c>
      <c r="B239" s="164">
        <v>44258</v>
      </c>
      <c r="C239" s="164"/>
      <c r="D239" s="165" t="s">
        <v>801</v>
      </c>
      <c r="E239" s="166" t="s">
        <v>574</v>
      </c>
      <c r="F239" s="136">
        <v>495</v>
      </c>
      <c r="G239" s="166"/>
      <c r="H239" s="166">
        <v>595</v>
      </c>
      <c r="I239" s="168">
        <v>590</v>
      </c>
      <c r="J239" s="138" t="s">
        <v>597</v>
      </c>
      <c r="K239" s="139">
        <f t="shared" si="29"/>
        <v>100</v>
      </c>
      <c r="L239" s="140">
        <f t="shared" si="30"/>
        <v>0.20202020202020202</v>
      </c>
      <c r="M239" s="135" t="s">
        <v>577</v>
      </c>
      <c r="N239" s="141">
        <v>44589</v>
      </c>
      <c r="O239" s="54"/>
      <c r="P239" s="54"/>
      <c r="Q239" s="202"/>
      <c r="R239" s="54"/>
      <c r="S239" s="37" t="s">
        <v>768</v>
      </c>
      <c r="T239" s="54"/>
      <c r="U239" s="37"/>
      <c r="V239" s="54"/>
      <c r="W239" s="37"/>
      <c r="X239" s="54"/>
      <c r="Y239" s="37"/>
      <c r="Z239" s="54"/>
      <c r="AA239" s="37"/>
      <c r="AB239" s="54"/>
      <c r="AC239" s="37"/>
      <c r="AD239" s="54"/>
      <c r="AE239" s="37"/>
    </row>
    <row r="240" spans="1:31" ht="12.75" customHeight="1">
      <c r="A240" s="163">
        <v>163</v>
      </c>
      <c r="B240" s="164">
        <v>44274</v>
      </c>
      <c r="C240" s="164"/>
      <c r="D240" s="165" t="s">
        <v>360</v>
      </c>
      <c r="E240" s="166" t="s">
        <v>574</v>
      </c>
      <c r="F240" s="136">
        <v>355</v>
      </c>
      <c r="G240" s="166"/>
      <c r="H240" s="166">
        <v>422.5</v>
      </c>
      <c r="I240" s="168">
        <v>420</v>
      </c>
      <c r="J240" s="138" t="s">
        <v>807</v>
      </c>
      <c r="K240" s="139">
        <f t="shared" si="29"/>
        <v>67.5</v>
      </c>
      <c r="L240" s="140">
        <f t="shared" si="30"/>
        <v>0.19014084507042253</v>
      </c>
      <c r="M240" s="135" t="s">
        <v>577</v>
      </c>
      <c r="N240" s="141">
        <v>44361</v>
      </c>
      <c r="O240" s="54"/>
      <c r="P240" s="54"/>
      <c r="R240" s="54"/>
      <c r="S240" s="37" t="s">
        <v>768</v>
      </c>
      <c r="T240" s="54"/>
      <c r="U240" s="37"/>
      <c r="V240" s="54"/>
      <c r="W240" s="37"/>
      <c r="X240" s="54"/>
      <c r="Y240" s="37"/>
      <c r="Z240" s="54"/>
      <c r="AA240" s="37"/>
      <c r="AB240" s="54"/>
      <c r="AC240" s="37"/>
      <c r="AD240" s="54"/>
      <c r="AE240" s="37"/>
    </row>
    <row r="241" spans="1:31" ht="12.75" customHeight="1">
      <c r="A241" s="163">
        <v>164</v>
      </c>
      <c r="B241" s="164">
        <v>44295</v>
      </c>
      <c r="C241" s="164"/>
      <c r="D241" s="165" t="s">
        <v>323</v>
      </c>
      <c r="E241" s="166" t="s">
        <v>574</v>
      </c>
      <c r="F241" s="136">
        <v>555</v>
      </c>
      <c r="G241" s="166"/>
      <c r="H241" s="166">
        <v>663</v>
      </c>
      <c r="I241" s="168">
        <v>663</v>
      </c>
      <c r="J241" s="138" t="s">
        <v>808</v>
      </c>
      <c r="K241" s="139">
        <f t="shared" si="29"/>
        <v>108</v>
      </c>
      <c r="L241" s="140">
        <f t="shared" si="30"/>
        <v>0.19459459459459461</v>
      </c>
      <c r="M241" s="135" t="s">
        <v>577</v>
      </c>
      <c r="N241" s="141">
        <v>44321</v>
      </c>
      <c r="O241" s="54"/>
      <c r="P241" s="54"/>
      <c r="Q241" s="202"/>
      <c r="R241" s="54"/>
      <c r="S241" s="37" t="s">
        <v>768</v>
      </c>
      <c r="T241" s="54"/>
      <c r="U241" s="37"/>
      <c r="V241" s="54"/>
      <c r="W241" s="37"/>
      <c r="X241" s="54"/>
      <c r="Y241" s="37"/>
      <c r="Z241" s="54"/>
      <c r="AA241" s="37"/>
      <c r="AB241" s="54"/>
      <c r="AC241" s="37"/>
      <c r="AD241" s="54"/>
      <c r="AE241" s="37"/>
    </row>
    <row r="242" spans="1:31" ht="12.75" customHeight="1">
      <c r="A242" s="163">
        <v>165</v>
      </c>
      <c r="B242" s="164">
        <v>44308</v>
      </c>
      <c r="C242" s="164"/>
      <c r="D242" s="165" t="s">
        <v>772</v>
      </c>
      <c r="E242" s="166" t="s">
        <v>574</v>
      </c>
      <c r="F242" s="136">
        <v>126.5</v>
      </c>
      <c r="G242" s="166"/>
      <c r="H242" s="166">
        <v>155</v>
      </c>
      <c r="I242" s="168">
        <v>155</v>
      </c>
      <c r="J242" s="138" t="s">
        <v>661</v>
      </c>
      <c r="K242" s="139">
        <f t="shared" si="29"/>
        <v>28.5</v>
      </c>
      <c r="L242" s="140">
        <f t="shared" si="30"/>
        <v>0.22529644268774704</v>
      </c>
      <c r="M242" s="135" t="s">
        <v>577</v>
      </c>
      <c r="N242" s="141">
        <v>44362</v>
      </c>
      <c r="O242" s="54"/>
      <c r="P242" s="54"/>
      <c r="R242" s="54"/>
      <c r="S242" s="37" t="s">
        <v>768</v>
      </c>
      <c r="T242" s="54"/>
      <c r="U242" s="37"/>
      <c r="V242" s="54"/>
      <c r="W242" s="37"/>
      <c r="X242" s="54"/>
      <c r="Y242" s="37"/>
      <c r="Z242" s="54"/>
      <c r="AA242" s="37"/>
      <c r="AB242" s="54"/>
      <c r="AC242" s="37"/>
      <c r="AD242" s="54"/>
      <c r="AE242" s="37"/>
    </row>
    <row r="243" spans="1:31" ht="12.75" customHeight="1">
      <c r="A243" s="142">
        <v>166</v>
      </c>
      <c r="B243" s="173">
        <v>44368</v>
      </c>
      <c r="C243" s="173"/>
      <c r="D243" s="144" t="s">
        <v>809</v>
      </c>
      <c r="E243" s="146" t="s">
        <v>574</v>
      </c>
      <c r="F243" s="174">
        <v>287.5</v>
      </c>
      <c r="G243" s="146"/>
      <c r="H243" s="146">
        <v>245</v>
      </c>
      <c r="I243" s="147">
        <v>344</v>
      </c>
      <c r="J243" s="148" t="s">
        <v>810</v>
      </c>
      <c r="K243" s="149">
        <f t="shared" si="29"/>
        <v>-42.5</v>
      </c>
      <c r="L243" s="150">
        <f t="shared" si="30"/>
        <v>-0.14782608695652175</v>
      </c>
      <c r="M243" s="146" t="s">
        <v>587</v>
      </c>
      <c r="N243" s="143">
        <v>44508</v>
      </c>
      <c r="O243" s="54"/>
      <c r="P243" s="54"/>
      <c r="R243" s="54"/>
      <c r="S243" s="37" t="s">
        <v>768</v>
      </c>
      <c r="T243" s="54"/>
      <c r="U243" s="37"/>
      <c r="V243" s="54"/>
      <c r="W243" s="37"/>
      <c r="X243" s="54"/>
      <c r="Y243" s="37"/>
      <c r="Z243" s="54"/>
      <c r="AA243" s="37"/>
      <c r="AB243" s="54"/>
      <c r="AC243" s="37"/>
      <c r="AD243" s="54"/>
      <c r="AE243" s="37"/>
    </row>
    <row r="244" spans="1:31" ht="12.75" customHeight="1">
      <c r="A244" s="163">
        <v>167</v>
      </c>
      <c r="B244" s="164">
        <v>44368</v>
      </c>
      <c r="C244" s="164"/>
      <c r="D244" s="165" t="s">
        <v>477</v>
      </c>
      <c r="E244" s="166" t="s">
        <v>574</v>
      </c>
      <c r="F244" s="136">
        <v>241</v>
      </c>
      <c r="G244" s="166"/>
      <c r="H244" s="166">
        <v>298</v>
      </c>
      <c r="I244" s="168">
        <v>320</v>
      </c>
      <c r="J244" s="138" t="s">
        <v>661</v>
      </c>
      <c r="K244" s="139">
        <f t="shared" si="29"/>
        <v>57</v>
      </c>
      <c r="L244" s="140">
        <f t="shared" si="30"/>
        <v>0.23651452282157676</v>
      </c>
      <c r="M244" s="135" t="s">
        <v>577</v>
      </c>
      <c r="N244" s="141">
        <v>44802</v>
      </c>
      <c r="O244" s="54"/>
      <c r="P244" s="54"/>
      <c r="R244" s="54"/>
      <c r="S244" s="37" t="s">
        <v>768</v>
      </c>
      <c r="T244" s="54"/>
      <c r="U244" s="37"/>
      <c r="V244" s="54"/>
      <c r="W244" s="37"/>
      <c r="X244" s="54"/>
      <c r="Y244" s="37"/>
      <c r="Z244" s="54"/>
      <c r="AA244" s="37"/>
      <c r="AB244" s="54"/>
      <c r="AC244" s="37"/>
      <c r="AD244" s="54"/>
      <c r="AE244" s="37"/>
    </row>
    <row r="245" spans="1:31" ht="12.75" customHeight="1">
      <c r="A245" s="163">
        <v>168</v>
      </c>
      <c r="B245" s="164">
        <v>44406</v>
      </c>
      <c r="C245" s="164"/>
      <c r="D245" s="165" t="s">
        <v>772</v>
      </c>
      <c r="E245" s="166" t="s">
        <v>574</v>
      </c>
      <c r="F245" s="136">
        <v>162.5</v>
      </c>
      <c r="G245" s="166"/>
      <c r="H245" s="166">
        <v>200</v>
      </c>
      <c r="I245" s="168">
        <v>200</v>
      </c>
      <c r="J245" s="138" t="s">
        <v>661</v>
      </c>
      <c r="K245" s="139">
        <f t="shared" si="29"/>
        <v>37.5</v>
      </c>
      <c r="L245" s="140">
        <f t="shared" si="30"/>
        <v>0.23076923076923078</v>
      </c>
      <c r="M245" s="135" t="s">
        <v>577</v>
      </c>
      <c r="N245" s="141">
        <v>44802</v>
      </c>
      <c r="O245" s="54"/>
      <c r="P245" s="54"/>
      <c r="R245" s="54"/>
      <c r="S245" s="37" t="s">
        <v>768</v>
      </c>
      <c r="T245" s="54"/>
      <c r="U245" s="37"/>
      <c r="V245" s="54"/>
      <c r="W245" s="37"/>
      <c r="X245" s="54"/>
      <c r="Y245" s="37"/>
      <c r="Z245" s="54"/>
      <c r="AA245" s="37"/>
      <c r="AB245" s="54"/>
      <c r="AC245" s="37"/>
      <c r="AD245" s="54"/>
      <c r="AE245" s="37"/>
    </row>
    <row r="246" spans="1:31" ht="12.75" customHeight="1">
      <c r="A246" s="163">
        <v>169</v>
      </c>
      <c r="B246" s="164">
        <v>44462</v>
      </c>
      <c r="C246" s="164"/>
      <c r="D246" s="165" t="s">
        <v>435</v>
      </c>
      <c r="E246" s="166" t="s">
        <v>574</v>
      </c>
      <c r="F246" s="136">
        <v>1235</v>
      </c>
      <c r="G246" s="166"/>
      <c r="H246" s="166">
        <v>1505</v>
      </c>
      <c r="I246" s="168">
        <v>1500</v>
      </c>
      <c r="J246" s="138" t="s">
        <v>661</v>
      </c>
      <c r="K246" s="139">
        <f t="shared" si="29"/>
        <v>270</v>
      </c>
      <c r="L246" s="140">
        <f t="shared" si="30"/>
        <v>0.21862348178137653</v>
      </c>
      <c r="M246" s="135" t="s">
        <v>577</v>
      </c>
      <c r="N246" s="141">
        <v>44564</v>
      </c>
      <c r="O246" s="54"/>
      <c r="P246" s="54"/>
      <c r="R246" s="54"/>
      <c r="S246" s="37" t="s">
        <v>768</v>
      </c>
      <c r="T246" s="54"/>
      <c r="U246" s="37"/>
      <c r="V246" s="54"/>
      <c r="W246" s="37"/>
      <c r="X246" s="54"/>
      <c r="Y246" s="37"/>
      <c r="Z246" s="54"/>
      <c r="AA246" s="37"/>
      <c r="AB246" s="54"/>
      <c r="AC246" s="37"/>
      <c r="AD246" s="54"/>
      <c r="AE246" s="37"/>
    </row>
    <row r="247" spans="1:31" ht="12.75" customHeight="1">
      <c r="A247" s="163">
        <v>170</v>
      </c>
      <c r="B247" s="164">
        <v>44480</v>
      </c>
      <c r="C247" s="164"/>
      <c r="D247" s="165" t="s">
        <v>811</v>
      </c>
      <c r="E247" s="166" t="s">
        <v>574</v>
      </c>
      <c r="F247" s="136">
        <v>58.75</v>
      </c>
      <c r="G247" s="166"/>
      <c r="H247" s="166">
        <v>64.25</v>
      </c>
      <c r="I247" s="168"/>
      <c r="J247" s="138" t="s">
        <v>661</v>
      </c>
      <c r="K247" s="139">
        <f t="shared" si="29"/>
        <v>5.5</v>
      </c>
      <c r="L247" s="140">
        <f t="shared" si="30"/>
        <v>9.3617021276595741E-2</v>
      </c>
      <c r="M247" s="135" t="s">
        <v>577</v>
      </c>
      <c r="N247" s="141">
        <v>45322</v>
      </c>
      <c r="O247" s="54"/>
      <c r="P247" s="54"/>
      <c r="R247" s="54"/>
      <c r="S247" s="37" t="s">
        <v>768</v>
      </c>
      <c r="T247" s="54"/>
      <c r="U247" s="37"/>
      <c r="V247" s="54"/>
      <c r="W247" s="37"/>
      <c r="X247" s="54"/>
      <c r="Y247" s="37"/>
      <c r="Z247" s="54"/>
      <c r="AA247" s="37"/>
      <c r="AB247" s="54"/>
      <c r="AC247" s="37"/>
      <c r="AD247" s="54"/>
      <c r="AE247" s="37"/>
    </row>
    <row r="248" spans="1:31" ht="12.75" customHeight="1">
      <c r="A248" s="132">
        <v>171</v>
      </c>
      <c r="B248" s="133">
        <v>44481</v>
      </c>
      <c r="C248" s="133"/>
      <c r="D248" s="134" t="s">
        <v>275</v>
      </c>
      <c r="E248" s="135" t="s">
        <v>574</v>
      </c>
      <c r="F248" s="136">
        <v>315</v>
      </c>
      <c r="G248" s="135"/>
      <c r="H248" s="135">
        <v>335</v>
      </c>
      <c r="I248" s="137">
        <v>380</v>
      </c>
      <c r="J248" s="138" t="s">
        <v>859</v>
      </c>
      <c r="K248" s="139">
        <f t="shared" si="29"/>
        <v>20</v>
      </c>
      <c r="L248" s="140">
        <f t="shared" si="30"/>
        <v>6.3492063492063489E-2</v>
      </c>
      <c r="M248" s="135" t="s">
        <v>577</v>
      </c>
      <c r="N248" s="141">
        <v>45297</v>
      </c>
      <c r="O248" s="54"/>
      <c r="P248" s="54"/>
      <c r="R248" s="54"/>
      <c r="S248" s="37" t="s">
        <v>768</v>
      </c>
      <c r="T248" s="54"/>
      <c r="U248" s="37"/>
      <c r="V248" s="54"/>
      <c r="W248" s="37"/>
      <c r="X248" s="54"/>
      <c r="Y248" s="37"/>
      <c r="Z248" s="54"/>
      <c r="AA248" s="37"/>
      <c r="AB248" s="54"/>
      <c r="AC248" s="37"/>
      <c r="AD248" s="54"/>
      <c r="AE248" s="37"/>
    </row>
    <row r="249" spans="1:31" ht="12.75" customHeight="1">
      <c r="A249" s="132">
        <v>172</v>
      </c>
      <c r="B249" s="133">
        <v>44481</v>
      </c>
      <c r="C249" s="133"/>
      <c r="D249" s="134" t="s">
        <v>812</v>
      </c>
      <c r="E249" s="135" t="s">
        <v>574</v>
      </c>
      <c r="F249" s="136">
        <v>45.5</v>
      </c>
      <c r="G249" s="135"/>
      <c r="H249" s="135">
        <v>56.5</v>
      </c>
      <c r="I249" s="137">
        <v>56</v>
      </c>
      <c r="J249" s="138" t="s">
        <v>661</v>
      </c>
      <c r="K249" s="139">
        <f t="shared" si="29"/>
        <v>11</v>
      </c>
      <c r="L249" s="140">
        <f t="shared" si="30"/>
        <v>0.24175824175824176</v>
      </c>
      <c r="M249" s="135" t="s">
        <v>577</v>
      </c>
      <c r="N249" s="141">
        <v>44881</v>
      </c>
      <c r="O249" s="54"/>
      <c r="P249" s="54"/>
      <c r="R249" s="54"/>
      <c r="S249" s="37"/>
      <c r="T249" s="54"/>
      <c r="U249" s="37"/>
      <c r="V249" s="54"/>
      <c r="W249" s="37"/>
      <c r="X249" s="54"/>
      <c r="Y249" s="37"/>
      <c r="Z249" s="54"/>
      <c r="AA249" s="37"/>
      <c r="AB249" s="54"/>
      <c r="AC249" s="37"/>
      <c r="AD249" s="54"/>
      <c r="AE249" s="37"/>
    </row>
    <row r="250" spans="1:31" ht="12.75" customHeight="1">
      <c r="A250" s="132">
        <v>173</v>
      </c>
      <c r="B250" s="133">
        <v>44551</v>
      </c>
      <c r="C250" s="133"/>
      <c r="D250" s="134" t="s">
        <v>129</v>
      </c>
      <c r="E250" s="135" t="s">
        <v>574</v>
      </c>
      <c r="F250" s="136">
        <v>2300</v>
      </c>
      <c r="G250" s="135"/>
      <c r="H250" s="135">
        <f>(2820+2200)/2</f>
        <v>2510</v>
      </c>
      <c r="I250" s="137">
        <v>3000</v>
      </c>
      <c r="J250" s="138" t="s">
        <v>813</v>
      </c>
      <c r="K250" s="139">
        <f t="shared" si="29"/>
        <v>210</v>
      </c>
      <c r="L250" s="140">
        <f t="shared" si="30"/>
        <v>9.1304347826086957E-2</v>
      </c>
      <c r="M250" s="135" t="s">
        <v>577</v>
      </c>
      <c r="N250" s="141">
        <v>44649</v>
      </c>
      <c r="O250" s="54"/>
      <c r="P250" s="54"/>
      <c r="R250" s="54"/>
      <c r="S250" s="37"/>
      <c r="T250" s="54"/>
      <c r="U250" s="37"/>
      <c r="V250" s="54"/>
      <c r="W250" s="37"/>
      <c r="X250" s="54"/>
      <c r="Y250" s="37"/>
      <c r="Z250" s="54"/>
      <c r="AA250" s="37"/>
      <c r="AB250" s="54"/>
      <c r="AC250" s="37"/>
      <c r="AD250" s="54"/>
      <c r="AE250" s="37"/>
    </row>
    <row r="251" spans="1:31" ht="12.75" customHeight="1">
      <c r="A251" s="132">
        <v>174</v>
      </c>
      <c r="B251" s="133">
        <v>44606</v>
      </c>
      <c r="C251" s="133"/>
      <c r="D251" s="134" t="s">
        <v>425</v>
      </c>
      <c r="E251" s="135" t="s">
        <v>574</v>
      </c>
      <c r="F251" s="136">
        <v>635</v>
      </c>
      <c r="G251" s="135"/>
      <c r="H251" s="135">
        <v>700</v>
      </c>
      <c r="I251" s="137">
        <v>764</v>
      </c>
      <c r="J251" s="138" t="s">
        <v>841</v>
      </c>
      <c r="K251" s="139">
        <f t="shared" si="29"/>
        <v>65</v>
      </c>
      <c r="L251" s="140">
        <f t="shared" si="30"/>
        <v>0.10236220472440945</v>
      </c>
      <c r="M251" s="135" t="s">
        <v>577</v>
      </c>
      <c r="N251" s="141">
        <v>45159</v>
      </c>
      <c r="O251" s="54"/>
      <c r="P251" s="54"/>
      <c r="R251" s="54"/>
      <c r="S251" s="37"/>
      <c r="T251" s="54"/>
      <c r="U251" s="37"/>
      <c r="V251" s="54"/>
      <c r="W251" s="37"/>
      <c r="X251" s="54"/>
      <c r="Y251" s="37"/>
      <c r="Z251" s="54"/>
      <c r="AA251" s="37"/>
      <c r="AB251" s="54"/>
      <c r="AC251" s="37"/>
      <c r="AD251" s="54"/>
      <c r="AE251" s="37"/>
    </row>
    <row r="252" spans="1:31" ht="12.75" customHeight="1">
      <c r="A252" s="132">
        <v>175</v>
      </c>
      <c r="B252" s="133">
        <v>44613</v>
      </c>
      <c r="C252" s="133"/>
      <c r="D252" s="134" t="s">
        <v>435</v>
      </c>
      <c r="E252" s="135" t="s">
        <v>574</v>
      </c>
      <c r="F252" s="136">
        <v>1255</v>
      </c>
      <c r="G252" s="135"/>
      <c r="H252" s="135">
        <v>1515</v>
      </c>
      <c r="I252" s="137">
        <v>1510</v>
      </c>
      <c r="J252" s="138" t="s">
        <v>661</v>
      </c>
      <c r="K252" s="139">
        <f t="shared" si="29"/>
        <v>260</v>
      </c>
      <c r="L252" s="140">
        <f t="shared" si="30"/>
        <v>0.20717131474103587</v>
      </c>
      <c r="M252" s="135" t="s">
        <v>577</v>
      </c>
      <c r="N252" s="141">
        <v>44834</v>
      </c>
      <c r="O252" s="54"/>
      <c r="P252" s="54"/>
      <c r="R252" s="54"/>
      <c r="S252" s="37"/>
      <c r="T252" s="54"/>
      <c r="U252" s="37"/>
      <c r="V252" s="54"/>
      <c r="W252" s="37"/>
      <c r="X252" s="54"/>
      <c r="Y252" s="37"/>
      <c r="Z252" s="54"/>
      <c r="AA252" s="37"/>
      <c r="AB252" s="54"/>
      <c r="AC252" s="37"/>
      <c r="AD252" s="54"/>
      <c r="AE252" s="37"/>
    </row>
    <row r="253" spans="1:31" ht="12.75" customHeight="1">
      <c r="A253" s="279">
        <v>176</v>
      </c>
      <c r="B253" s="270">
        <v>44670</v>
      </c>
      <c r="C253" s="270"/>
      <c r="D253" s="271" t="s">
        <v>537</v>
      </c>
      <c r="E253" s="272" t="s">
        <v>574</v>
      </c>
      <c r="F253" s="273">
        <v>445</v>
      </c>
      <c r="G253" s="273"/>
      <c r="H253" s="273">
        <v>460</v>
      </c>
      <c r="I253" s="273">
        <v>553</v>
      </c>
      <c r="J253" s="274" t="s">
        <v>902</v>
      </c>
      <c r="K253" s="275">
        <f t="shared" ref="K253" si="31">H253-F253</f>
        <v>15</v>
      </c>
      <c r="L253" s="276">
        <f t="shared" ref="L253" si="32">K253/F253</f>
        <v>3.3707865168539325E-2</v>
      </c>
      <c r="M253" s="277" t="s">
        <v>594</v>
      </c>
      <c r="N253" s="278">
        <v>45397</v>
      </c>
      <c r="O253" s="54"/>
      <c r="P253" s="54"/>
      <c r="R253" s="54"/>
      <c r="S253" s="37"/>
      <c r="T253" s="54"/>
      <c r="U253" s="37"/>
      <c r="V253" s="54"/>
      <c r="W253" s="37"/>
      <c r="X253" s="54"/>
      <c r="Y253" s="37"/>
      <c r="Z253" s="54"/>
      <c r="AA253" s="37"/>
      <c r="AB253" s="54"/>
      <c r="AC253" s="37"/>
      <c r="AD253" s="54"/>
      <c r="AE253" s="37"/>
    </row>
    <row r="254" spans="1:31" ht="12.75" customHeight="1">
      <c r="A254" s="163">
        <v>177</v>
      </c>
      <c r="B254" s="164">
        <v>44746</v>
      </c>
      <c r="C254" s="164"/>
      <c r="D254" s="165" t="s">
        <v>814</v>
      </c>
      <c r="E254" s="166" t="s">
        <v>574</v>
      </c>
      <c r="F254" s="166">
        <v>207.5</v>
      </c>
      <c r="G254" s="166"/>
      <c r="H254" s="166">
        <v>254</v>
      </c>
      <c r="I254" s="168">
        <v>254</v>
      </c>
      <c r="J254" s="138" t="s">
        <v>661</v>
      </c>
      <c r="K254" s="139">
        <f t="shared" ref="K254:K264" si="33">H254-F254</f>
        <v>46.5</v>
      </c>
      <c r="L254" s="140">
        <f t="shared" ref="L254:L264" si="34">K254/F254</f>
        <v>0.22409638554216868</v>
      </c>
      <c r="M254" s="135" t="s">
        <v>577</v>
      </c>
      <c r="N254" s="141">
        <v>44792</v>
      </c>
      <c r="O254" s="54"/>
      <c r="P254" s="54"/>
      <c r="R254" s="54"/>
      <c r="S254" s="37"/>
      <c r="T254" s="54"/>
      <c r="U254" s="37"/>
      <c r="V254" s="54"/>
      <c r="W254" s="37"/>
      <c r="X254" s="54"/>
      <c r="Y254" s="37"/>
      <c r="Z254" s="54"/>
      <c r="AA254" s="37"/>
      <c r="AB254" s="54"/>
      <c r="AC254" s="37"/>
      <c r="AD254" s="54"/>
      <c r="AE254" s="37"/>
    </row>
    <row r="255" spans="1:31" ht="12.75" customHeight="1">
      <c r="A255" s="163">
        <v>178</v>
      </c>
      <c r="B255" s="164">
        <v>44775</v>
      </c>
      <c r="C255" s="164"/>
      <c r="D255" s="165" t="s">
        <v>479</v>
      </c>
      <c r="E255" s="166" t="s">
        <v>574</v>
      </c>
      <c r="F255" s="166">
        <v>31.25</v>
      </c>
      <c r="G255" s="166"/>
      <c r="H255" s="166">
        <v>38.75</v>
      </c>
      <c r="I255" s="168">
        <v>38</v>
      </c>
      <c r="J255" s="138" t="s">
        <v>661</v>
      </c>
      <c r="K255" s="139">
        <f t="shared" si="33"/>
        <v>7.5</v>
      </c>
      <c r="L255" s="140">
        <f t="shared" si="34"/>
        <v>0.24</v>
      </c>
      <c r="M255" s="135" t="s">
        <v>577</v>
      </c>
      <c r="N255" s="141">
        <v>44844</v>
      </c>
      <c r="O255" s="54"/>
      <c r="P255" s="54"/>
      <c r="R255" s="54"/>
      <c r="S255" s="37"/>
      <c r="T255" s="54"/>
      <c r="U255" s="37"/>
      <c r="V255" s="54"/>
      <c r="W255" s="37"/>
      <c r="X255" s="54"/>
      <c r="Y255" s="37"/>
      <c r="Z255" s="54"/>
      <c r="AA255" s="37"/>
      <c r="AB255" s="54"/>
      <c r="AC255" s="37"/>
      <c r="AD255" s="54"/>
      <c r="AE255" s="37"/>
    </row>
    <row r="256" spans="1:31" ht="12.75" customHeight="1">
      <c r="A256" s="163">
        <v>179</v>
      </c>
      <c r="B256" s="164">
        <v>44841</v>
      </c>
      <c r="C256" s="164"/>
      <c r="D256" s="165" t="s">
        <v>815</v>
      </c>
      <c r="E256" s="166" t="s">
        <v>574</v>
      </c>
      <c r="F256" s="136">
        <v>665</v>
      </c>
      <c r="G256" s="166"/>
      <c r="H256" s="166">
        <v>807.5</v>
      </c>
      <c r="I256" s="168">
        <v>840</v>
      </c>
      <c r="J256" s="138" t="s">
        <v>813</v>
      </c>
      <c r="K256" s="139">
        <f t="shared" si="33"/>
        <v>142.5</v>
      </c>
      <c r="L256" s="140">
        <f t="shared" si="34"/>
        <v>0.21428571428571427</v>
      </c>
      <c r="M256" s="135" t="s">
        <v>577</v>
      </c>
      <c r="N256" s="141">
        <v>45097</v>
      </c>
      <c r="O256" s="54"/>
      <c r="P256" s="54"/>
      <c r="R256" s="54"/>
      <c r="S256" s="37"/>
      <c r="T256" s="54"/>
      <c r="U256" s="37"/>
      <c r="V256" s="54"/>
      <c r="W256" s="37"/>
      <c r="X256" s="54"/>
      <c r="Y256" s="37"/>
      <c r="Z256" s="54"/>
      <c r="AA256" s="37"/>
      <c r="AB256" s="54"/>
      <c r="AC256" s="37"/>
      <c r="AD256" s="54"/>
      <c r="AE256" s="37"/>
    </row>
    <row r="257" spans="1:39" ht="12.75" customHeight="1">
      <c r="A257" s="163">
        <v>180</v>
      </c>
      <c r="B257" s="164">
        <v>44844</v>
      </c>
      <c r="C257" s="164"/>
      <c r="D257" s="165" t="s">
        <v>427</v>
      </c>
      <c r="E257" s="166" t="s">
        <v>574</v>
      </c>
      <c r="F257" s="136">
        <v>227.5</v>
      </c>
      <c r="G257" s="166"/>
      <c r="H257" s="166">
        <v>270</v>
      </c>
      <c r="I257" s="168">
        <v>291</v>
      </c>
      <c r="J257" s="138" t="s">
        <v>843</v>
      </c>
      <c r="K257" s="139">
        <f t="shared" si="33"/>
        <v>42.5</v>
      </c>
      <c r="L257" s="140">
        <f t="shared" si="34"/>
        <v>0.18681318681318682</v>
      </c>
      <c r="M257" s="135" t="s">
        <v>577</v>
      </c>
      <c r="N257" s="141">
        <v>45160</v>
      </c>
      <c r="O257" s="54"/>
      <c r="P257" s="54"/>
      <c r="R257" s="54"/>
      <c r="S257" s="37"/>
      <c r="T257" s="54"/>
      <c r="U257" s="37"/>
      <c r="V257" s="54"/>
      <c r="W257" s="37"/>
      <c r="X257" s="54"/>
      <c r="Y257" s="37"/>
      <c r="Z257" s="54"/>
      <c r="AA257" s="37"/>
      <c r="AB257" s="54"/>
      <c r="AC257" s="37"/>
      <c r="AD257" s="54"/>
      <c r="AE257" s="37"/>
    </row>
    <row r="258" spans="1:39" ht="12.75" customHeight="1">
      <c r="A258" s="163">
        <v>181</v>
      </c>
      <c r="B258" s="164">
        <v>44845</v>
      </c>
      <c r="C258" s="164"/>
      <c r="D258" s="165" t="s">
        <v>425</v>
      </c>
      <c r="E258" s="166" t="s">
        <v>574</v>
      </c>
      <c r="F258" s="136">
        <v>555</v>
      </c>
      <c r="G258" s="166"/>
      <c r="H258" s="166">
        <v>700</v>
      </c>
      <c r="I258" s="168">
        <v>765</v>
      </c>
      <c r="J258" s="138" t="s">
        <v>842</v>
      </c>
      <c r="K258" s="139">
        <f t="shared" si="33"/>
        <v>145</v>
      </c>
      <c r="L258" s="140">
        <f t="shared" si="34"/>
        <v>0.26126126126126126</v>
      </c>
      <c r="M258" s="135" t="s">
        <v>577</v>
      </c>
      <c r="N258" s="141">
        <v>45159</v>
      </c>
      <c r="O258" s="54"/>
      <c r="P258" s="54"/>
      <c r="R258" s="54"/>
      <c r="S258" s="37"/>
      <c r="T258" s="54"/>
      <c r="U258" s="37"/>
      <c r="V258" s="54"/>
      <c r="W258" s="37"/>
      <c r="X258" s="54"/>
      <c r="Y258" s="37"/>
      <c r="Z258" s="54"/>
      <c r="AA258" s="37"/>
      <c r="AB258" s="54"/>
      <c r="AC258" s="37"/>
      <c r="AD258" s="54"/>
      <c r="AE258" s="37"/>
    </row>
    <row r="259" spans="1:39" ht="12.75" customHeight="1">
      <c r="A259" s="163">
        <v>182</v>
      </c>
      <c r="B259" s="164">
        <v>44981</v>
      </c>
      <c r="C259" s="164"/>
      <c r="D259" s="165" t="s">
        <v>442</v>
      </c>
      <c r="E259" s="166" t="s">
        <v>574</v>
      </c>
      <c r="F259" s="136">
        <v>1675</v>
      </c>
      <c r="G259" s="166"/>
      <c r="H259" s="166">
        <v>2080</v>
      </c>
      <c r="I259" s="168">
        <v>2080</v>
      </c>
      <c r="J259" s="138" t="s">
        <v>661</v>
      </c>
      <c r="K259" s="139">
        <f t="shared" si="33"/>
        <v>405</v>
      </c>
      <c r="L259" s="140">
        <f t="shared" si="34"/>
        <v>0.2417910447761194</v>
      </c>
      <c r="M259" s="135" t="s">
        <v>577</v>
      </c>
      <c r="N259" s="141">
        <v>45119</v>
      </c>
      <c r="O259" s="54"/>
      <c r="P259" s="54"/>
      <c r="R259" s="54"/>
      <c r="S259" s="37" t="s">
        <v>839</v>
      </c>
      <c r="T259" s="54"/>
      <c r="U259" s="37"/>
      <c r="V259" s="54"/>
      <c r="W259" s="37"/>
      <c r="X259" s="54"/>
      <c r="Y259" s="37"/>
      <c r="Z259" s="54"/>
      <c r="AA259" s="37"/>
      <c r="AB259" s="54"/>
      <c r="AC259" s="37"/>
      <c r="AD259" s="54"/>
      <c r="AE259" s="37"/>
    </row>
    <row r="260" spans="1:39" ht="12.75" customHeight="1">
      <c r="A260" s="163">
        <v>183</v>
      </c>
      <c r="B260" s="164">
        <v>44986</v>
      </c>
      <c r="C260" s="164"/>
      <c r="D260" s="165" t="s">
        <v>479</v>
      </c>
      <c r="E260" s="166" t="s">
        <v>574</v>
      </c>
      <c r="F260" s="136">
        <v>57.5</v>
      </c>
      <c r="G260" s="166"/>
      <c r="H260" s="166">
        <v>120</v>
      </c>
      <c r="I260" s="168">
        <v>120</v>
      </c>
      <c r="J260" s="138" t="s">
        <v>661</v>
      </c>
      <c r="K260" s="139">
        <f t="shared" si="33"/>
        <v>62.5</v>
      </c>
      <c r="L260" s="140">
        <f t="shared" si="34"/>
        <v>1.0869565217391304</v>
      </c>
      <c r="M260" s="135" t="s">
        <v>577</v>
      </c>
      <c r="N260" s="141">
        <v>45049</v>
      </c>
      <c r="O260" s="54"/>
      <c r="P260" s="54"/>
      <c r="R260" s="54"/>
      <c r="S260" s="37" t="s">
        <v>839</v>
      </c>
      <c r="T260" s="54"/>
      <c r="U260" s="37"/>
      <c r="V260" s="54"/>
      <c r="W260" s="37"/>
      <c r="X260" s="54"/>
      <c r="Y260" s="37"/>
      <c r="Z260" s="54"/>
      <c r="AA260" s="37"/>
      <c r="AB260" s="54"/>
      <c r="AC260" s="37"/>
      <c r="AD260" s="54"/>
      <c r="AE260" s="37"/>
    </row>
    <row r="261" spans="1:39" ht="12.75" customHeight="1">
      <c r="A261" s="163">
        <v>184</v>
      </c>
      <c r="B261" s="164">
        <v>45008</v>
      </c>
      <c r="C261" s="164"/>
      <c r="D261" s="165" t="s">
        <v>496</v>
      </c>
      <c r="E261" s="166" t="s">
        <v>574</v>
      </c>
      <c r="F261" s="136">
        <v>2765</v>
      </c>
      <c r="G261" s="166"/>
      <c r="H261" s="166">
        <v>3547.5</v>
      </c>
      <c r="I261" s="168">
        <v>3523</v>
      </c>
      <c r="J261" s="138" t="s">
        <v>661</v>
      </c>
      <c r="K261" s="139">
        <f t="shared" si="33"/>
        <v>782.5</v>
      </c>
      <c r="L261" s="140">
        <f t="shared" si="34"/>
        <v>0.28300180831826399</v>
      </c>
      <c r="M261" s="135" t="s">
        <v>577</v>
      </c>
      <c r="N261" s="141">
        <v>45177</v>
      </c>
      <c r="O261" s="54"/>
      <c r="P261" s="54"/>
      <c r="R261" s="54"/>
      <c r="S261" s="37" t="s">
        <v>839</v>
      </c>
      <c r="T261" s="54"/>
      <c r="U261" s="37"/>
      <c r="V261" s="54"/>
      <c r="W261" s="37"/>
      <c r="X261" s="54"/>
      <c r="Y261" s="37"/>
      <c r="Z261" s="54"/>
      <c r="AA261" s="37"/>
      <c r="AB261" s="54"/>
      <c r="AC261" s="37"/>
      <c r="AD261" s="54"/>
      <c r="AE261" s="37"/>
    </row>
    <row r="262" spans="1:39" ht="12.75" customHeight="1">
      <c r="A262" s="163">
        <v>185</v>
      </c>
      <c r="B262" s="164">
        <v>45027</v>
      </c>
      <c r="C262" s="164"/>
      <c r="D262" s="165" t="s">
        <v>816</v>
      </c>
      <c r="E262" s="166" t="s">
        <v>574</v>
      </c>
      <c r="F262" s="166">
        <v>460</v>
      </c>
      <c r="G262" s="166"/>
      <c r="H262" s="166">
        <v>825</v>
      </c>
      <c r="I262" s="168">
        <v>810</v>
      </c>
      <c r="J262" s="138" t="s">
        <v>661</v>
      </c>
      <c r="K262" s="139">
        <f t="shared" si="33"/>
        <v>365</v>
      </c>
      <c r="L262" s="140">
        <f t="shared" si="34"/>
        <v>0.79347826086956519</v>
      </c>
      <c r="M262" s="135" t="s">
        <v>577</v>
      </c>
      <c r="N262" s="141">
        <v>45155</v>
      </c>
      <c r="O262" s="54"/>
      <c r="P262" s="54"/>
      <c r="R262" s="54"/>
      <c r="S262" s="37" t="s">
        <v>839</v>
      </c>
      <c r="T262" s="54"/>
      <c r="U262" s="37"/>
      <c r="V262" s="54"/>
      <c r="W262" s="37"/>
      <c r="X262" s="54"/>
      <c r="Y262" s="37"/>
      <c r="Z262" s="54"/>
      <c r="AA262" s="37"/>
      <c r="AB262" s="54"/>
      <c r="AC262" s="37"/>
      <c r="AD262" s="54"/>
      <c r="AE262" s="37"/>
    </row>
    <row r="263" spans="1:39" ht="12.75" customHeight="1">
      <c r="A263" s="163">
        <v>186</v>
      </c>
      <c r="B263" s="164">
        <v>45050</v>
      </c>
      <c r="C263" s="164"/>
      <c r="D263" s="165" t="s">
        <v>41</v>
      </c>
      <c r="E263" s="166" t="s">
        <v>574</v>
      </c>
      <c r="F263" s="166">
        <v>3630</v>
      </c>
      <c r="G263" s="166"/>
      <c r="H263" s="166">
        <v>5150</v>
      </c>
      <c r="I263" s="168">
        <v>5040</v>
      </c>
      <c r="J263" s="138" t="s">
        <v>661</v>
      </c>
      <c r="K263" s="139">
        <f t="shared" si="33"/>
        <v>1520</v>
      </c>
      <c r="L263" s="140">
        <f t="shared" si="34"/>
        <v>0.41873278236914602</v>
      </c>
      <c r="M263" s="135" t="s">
        <v>577</v>
      </c>
      <c r="N263" s="141">
        <v>45344</v>
      </c>
      <c r="O263" s="54"/>
      <c r="P263" s="54"/>
      <c r="R263" s="54"/>
      <c r="S263" s="37" t="s">
        <v>839</v>
      </c>
      <c r="T263" s="54"/>
      <c r="U263" s="37"/>
      <c r="V263" s="54"/>
      <c r="W263" s="37"/>
      <c r="X263" s="54"/>
      <c r="Y263" s="37"/>
      <c r="Z263" s="54"/>
      <c r="AA263" s="37"/>
      <c r="AB263" s="54"/>
      <c r="AC263" s="37"/>
      <c r="AD263" s="54"/>
      <c r="AE263" s="37"/>
    </row>
    <row r="264" spans="1:39" ht="12.75" customHeight="1">
      <c r="A264" s="163">
        <v>187</v>
      </c>
      <c r="B264" s="164">
        <v>45075</v>
      </c>
      <c r="C264" s="164"/>
      <c r="D264" s="165" t="s">
        <v>817</v>
      </c>
      <c r="E264" s="166" t="s">
        <v>574</v>
      </c>
      <c r="F264" s="136">
        <v>585</v>
      </c>
      <c r="G264" s="166"/>
      <c r="H264" s="166">
        <v>732</v>
      </c>
      <c r="I264" s="168">
        <v>732</v>
      </c>
      <c r="J264" s="138" t="s">
        <v>661</v>
      </c>
      <c r="K264" s="139">
        <f t="shared" si="33"/>
        <v>147</v>
      </c>
      <c r="L264" s="140">
        <f t="shared" si="34"/>
        <v>0.25128205128205128</v>
      </c>
      <c r="M264" s="135" t="s">
        <v>577</v>
      </c>
      <c r="N264" s="141">
        <v>45152</v>
      </c>
      <c r="O264" s="54"/>
      <c r="P264" s="54"/>
      <c r="R264" s="54"/>
      <c r="S264" s="37" t="s">
        <v>839</v>
      </c>
      <c r="T264" s="54"/>
      <c r="U264" s="37"/>
      <c r="V264" s="54"/>
      <c r="W264" s="37"/>
      <c r="X264" s="54"/>
      <c r="Y264" s="37"/>
      <c r="Z264" s="54"/>
      <c r="AA264" s="37"/>
      <c r="AB264" s="54"/>
      <c r="AC264" s="37"/>
      <c r="AD264" s="54"/>
      <c r="AE264" s="37"/>
      <c r="AG264" s="37"/>
      <c r="AH264" s="54"/>
      <c r="AJ264" s="37"/>
      <c r="AL264" s="37"/>
      <c r="AM264" s="54"/>
    </row>
    <row r="265" spans="1:39" ht="12.75" customHeight="1">
      <c r="A265" s="181">
        <v>188</v>
      </c>
      <c r="B265" s="182">
        <v>45078</v>
      </c>
      <c r="C265" s="53"/>
      <c r="D265" s="53" t="s">
        <v>526</v>
      </c>
      <c r="E265" s="183" t="s">
        <v>574</v>
      </c>
      <c r="F265" s="51" t="s">
        <v>818</v>
      </c>
      <c r="G265" s="51"/>
      <c r="H265" s="51"/>
      <c r="I265" s="51">
        <v>4300</v>
      </c>
      <c r="J265" s="51" t="s">
        <v>575</v>
      </c>
      <c r="K265" s="51"/>
      <c r="L265" s="51"/>
      <c r="M265" s="51"/>
      <c r="N265" s="51"/>
      <c r="O265" s="54"/>
      <c r="P265" s="54"/>
      <c r="R265" s="54"/>
      <c r="S265" s="37" t="s">
        <v>839</v>
      </c>
      <c r="T265" s="54"/>
      <c r="U265" s="37"/>
      <c r="V265" s="54"/>
      <c r="W265" s="37"/>
      <c r="X265" s="54"/>
      <c r="Y265" s="37"/>
      <c r="Z265" s="54"/>
      <c r="AA265" s="37"/>
      <c r="AB265" s="54"/>
      <c r="AC265" s="37"/>
      <c r="AD265" s="54"/>
      <c r="AE265" s="37"/>
      <c r="AG265" s="37"/>
      <c r="AH265" s="54"/>
      <c r="AJ265" s="37"/>
      <c r="AL265" s="37"/>
      <c r="AM265" s="54"/>
    </row>
    <row r="266" spans="1:39" ht="12.75" customHeight="1">
      <c r="A266" s="163">
        <v>189</v>
      </c>
      <c r="B266" s="164">
        <v>45103</v>
      </c>
      <c r="C266" s="164"/>
      <c r="D266" s="165" t="s">
        <v>837</v>
      </c>
      <c r="E266" s="166" t="s">
        <v>574</v>
      </c>
      <c r="F266" s="136">
        <v>282.5</v>
      </c>
      <c r="G266" s="166"/>
      <c r="H266" s="166">
        <v>383</v>
      </c>
      <c r="I266" s="168">
        <v>383</v>
      </c>
      <c r="J266" s="138" t="s">
        <v>661</v>
      </c>
      <c r="K266" s="139">
        <f>H266-F266</f>
        <v>100.5</v>
      </c>
      <c r="L266" s="140">
        <f>K266/F266</f>
        <v>0.35575221238938054</v>
      </c>
      <c r="M266" s="135" t="s">
        <v>577</v>
      </c>
      <c r="N266" s="141">
        <v>45265</v>
      </c>
      <c r="O266" s="54"/>
      <c r="P266" s="54"/>
      <c r="R266" s="54"/>
      <c r="S266" s="37" t="s">
        <v>839</v>
      </c>
      <c r="T266" s="54"/>
      <c r="U266" s="37"/>
      <c r="V266" s="54"/>
      <c r="W266" s="37"/>
      <c r="X266" s="54"/>
      <c r="Y266" s="37"/>
      <c r="Z266" s="54"/>
      <c r="AA266" s="37"/>
      <c r="AB266" s="54"/>
      <c r="AC266" s="37"/>
      <c r="AD266" s="54"/>
      <c r="AE266" s="37"/>
      <c r="AG266" s="37"/>
      <c r="AH266" s="54"/>
      <c r="AJ266" s="37"/>
      <c r="AL266" s="37"/>
      <c r="AM266" s="54"/>
    </row>
    <row r="267" spans="1:39" ht="12.75" customHeight="1">
      <c r="A267" s="163">
        <v>190</v>
      </c>
      <c r="B267" s="164">
        <v>45120</v>
      </c>
      <c r="C267" s="164"/>
      <c r="D267" s="165" t="s">
        <v>525</v>
      </c>
      <c r="E267" s="166" t="s">
        <v>574</v>
      </c>
      <c r="F267" s="136">
        <v>2312.5</v>
      </c>
      <c r="G267" s="166"/>
      <c r="H267" s="166">
        <v>2935</v>
      </c>
      <c r="I267" s="168">
        <v>2935</v>
      </c>
      <c r="J267" s="138" t="s">
        <v>661</v>
      </c>
      <c r="K267" s="139">
        <f>H267-F267</f>
        <v>622.5</v>
      </c>
      <c r="L267" s="140">
        <f>K267/F267</f>
        <v>0.26918918918918922</v>
      </c>
      <c r="M267" s="135" t="s">
        <v>577</v>
      </c>
      <c r="N267" s="141">
        <v>45177</v>
      </c>
      <c r="O267" s="54"/>
      <c r="P267" s="54"/>
      <c r="R267" s="54"/>
      <c r="S267" s="37" t="s">
        <v>839</v>
      </c>
      <c r="T267" s="54"/>
      <c r="U267" s="37"/>
      <c r="V267" s="54"/>
      <c r="W267" s="37"/>
      <c r="X267" s="54"/>
      <c r="Y267" s="37"/>
      <c r="Z267" s="54"/>
      <c r="AA267" s="37"/>
      <c r="AB267" s="54"/>
      <c r="AC267" s="37"/>
      <c r="AD267" s="54"/>
      <c r="AE267" s="37"/>
      <c r="AG267" s="37"/>
      <c r="AH267" s="54"/>
      <c r="AJ267" s="37"/>
      <c r="AL267" s="37"/>
      <c r="AM267" s="54"/>
    </row>
    <row r="268" spans="1:39" ht="12.75" customHeight="1">
      <c r="A268" s="163">
        <v>191</v>
      </c>
      <c r="B268" s="164">
        <v>45125</v>
      </c>
      <c r="C268" s="164"/>
      <c r="D268" s="165" t="s">
        <v>200</v>
      </c>
      <c r="E268" s="166" t="s">
        <v>574</v>
      </c>
      <c r="F268" s="136">
        <v>3980</v>
      </c>
      <c r="G268" s="166"/>
      <c r="H268" s="166">
        <v>4895</v>
      </c>
      <c r="I268" s="168">
        <v>4895</v>
      </c>
      <c r="J268" s="138" t="s">
        <v>661</v>
      </c>
      <c r="K268" s="139">
        <f>H268-F268</f>
        <v>915</v>
      </c>
      <c r="L268" s="140">
        <f>K268/F268</f>
        <v>0.22989949748743718</v>
      </c>
      <c r="M268" s="135" t="s">
        <v>577</v>
      </c>
      <c r="N268" s="141">
        <v>45155</v>
      </c>
      <c r="O268" s="54"/>
      <c r="P268" s="54"/>
      <c r="R268" s="54"/>
      <c r="S268" s="37" t="s">
        <v>839</v>
      </c>
      <c r="T268" s="54"/>
      <c r="U268" s="37"/>
      <c r="V268" s="54"/>
      <c r="W268" s="37"/>
      <c r="X268" s="54"/>
      <c r="Y268" s="37"/>
      <c r="Z268" s="54"/>
      <c r="AA268" s="37"/>
      <c r="AB268" s="54"/>
      <c r="AC268" s="37"/>
      <c r="AD268" s="54"/>
      <c r="AE268" s="37"/>
      <c r="AH268" s="54"/>
      <c r="AJ268" s="37"/>
      <c r="AM268" s="54"/>
    </row>
    <row r="269" spans="1:39" ht="12.75" customHeight="1">
      <c r="A269" s="163">
        <v>192</v>
      </c>
      <c r="B269" s="164">
        <v>45145</v>
      </c>
      <c r="C269" s="164"/>
      <c r="D269" s="165" t="s">
        <v>840</v>
      </c>
      <c r="E269" s="166" t="s">
        <v>574</v>
      </c>
      <c r="F269" s="136">
        <v>565</v>
      </c>
      <c r="G269" s="166"/>
      <c r="H269" s="166">
        <v>725</v>
      </c>
      <c r="I269" s="168">
        <v>725</v>
      </c>
      <c r="J269" s="138" t="s">
        <v>661</v>
      </c>
      <c r="K269" s="139">
        <f>H269-F269</f>
        <v>160</v>
      </c>
      <c r="L269" s="140">
        <f>K269/F269</f>
        <v>0.2831858407079646</v>
      </c>
      <c r="M269" s="135" t="s">
        <v>577</v>
      </c>
      <c r="N269" s="141">
        <v>45169</v>
      </c>
      <c r="O269" s="54"/>
      <c r="P269" s="54"/>
      <c r="R269" s="54"/>
      <c r="S269" s="37" t="s">
        <v>839</v>
      </c>
      <c r="T269" s="54"/>
      <c r="U269" s="37"/>
      <c r="V269" s="54"/>
      <c r="W269" s="37"/>
      <c r="X269" s="54"/>
      <c r="Y269" s="37"/>
      <c r="Z269" s="54"/>
      <c r="AA269" s="37"/>
      <c r="AB269" s="54"/>
      <c r="AC269" s="37"/>
      <c r="AD269" s="54"/>
      <c r="AE269" s="37"/>
      <c r="AH269" s="54"/>
      <c r="AJ269" s="37"/>
      <c r="AM269" s="54"/>
    </row>
    <row r="270" spans="1:39" ht="12.75" customHeight="1">
      <c r="A270" s="239">
        <v>193</v>
      </c>
      <c r="B270" s="240">
        <v>45167</v>
      </c>
      <c r="C270" s="240"/>
      <c r="D270" s="241" t="s">
        <v>844</v>
      </c>
      <c r="E270" s="242" t="s">
        <v>574</v>
      </c>
      <c r="F270" s="136">
        <v>700</v>
      </c>
      <c r="G270" s="242"/>
      <c r="H270" s="242">
        <v>950</v>
      </c>
      <c r="I270" s="243">
        <v>950</v>
      </c>
      <c r="J270" s="244" t="s">
        <v>661</v>
      </c>
      <c r="K270" s="139">
        <f>H270-F270</f>
        <v>250</v>
      </c>
      <c r="L270" s="140">
        <f>K270/F270</f>
        <v>0.35714285714285715</v>
      </c>
      <c r="M270" s="135" t="s">
        <v>577</v>
      </c>
      <c r="N270" s="141">
        <v>45261</v>
      </c>
      <c r="O270" s="54"/>
      <c r="P270" s="54"/>
      <c r="R270" s="54"/>
      <c r="S270" s="37" t="s">
        <v>839</v>
      </c>
      <c r="T270" s="54"/>
      <c r="U270" s="37"/>
      <c r="V270" s="54"/>
      <c r="W270" s="37"/>
      <c r="X270" s="54"/>
      <c r="Y270" s="37"/>
      <c r="Z270" s="54"/>
      <c r="AA270" s="37"/>
      <c r="AB270" s="54"/>
      <c r="AC270" s="37"/>
      <c r="AD270" s="54"/>
      <c r="AE270" s="37"/>
      <c r="AH270" s="54"/>
      <c r="AJ270" s="37"/>
      <c r="AM270" s="54"/>
    </row>
    <row r="271" spans="1:39" ht="12.75" customHeight="1">
      <c r="A271" s="181">
        <v>194</v>
      </c>
      <c r="B271" s="182">
        <v>45184</v>
      </c>
      <c r="C271" s="53"/>
      <c r="D271" s="53" t="s">
        <v>528</v>
      </c>
      <c r="E271" s="183" t="s">
        <v>574</v>
      </c>
      <c r="F271" s="51" t="s">
        <v>846</v>
      </c>
      <c r="G271" s="51"/>
      <c r="H271" s="51"/>
      <c r="I271" s="51">
        <v>480</v>
      </c>
      <c r="J271" s="51" t="s">
        <v>575</v>
      </c>
      <c r="K271" s="51"/>
      <c r="L271" s="51"/>
      <c r="M271" s="51"/>
      <c r="N271" s="51"/>
      <c r="O271" s="54"/>
      <c r="P271" s="54"/>
      <c r="R271" s="54"/>
      <c r="S271" s="37" t="s">
        <v>839</v>
      </c>
      <c r="T271" s="54"/>
      <c r="U271" s="37"/>
      <c r="V271" s="54"/>
      <c r="W271" s="37"/>
      <c r="X271" s="54"/>
      <c r="Y271" s="37"/>
      <c r="Z271" s="54"/>
      <c r="AA271" s="37"/>
      <c r="AB271" s="54"/>
      <c r="AC271" s="37"/>
      <c r="AD271" s="54"/>
      <c r="AE271" s="37"/>
      <c r="AH271" s="54"/>
      <c r="AJ271" s="37"/>
      <c r="AM271" s="54"/>
    </row>
    <row r="272" spans="1:39" ht="12.75" customHeight="1">
      <c r="A272" s="239">
        <v>195</v>
      </c>
      <c r="B272" s="240">
        <v>45203</v>
      </c>
      <c r="C272" s="240"/>
      <c r="D272" s="241" t="s">
        <v>173</v>
      </c>
      <c r="E272" s="242" t="s">
        <v>574</v>
      </c>
      <c r="F272" s="136">
        <v>992.5</v>
      </c>
      <c r="G272" s="242"/>
      <c r="H272" s="242">
        <v>1198</v>
      </c>
      <c r="I272" s="243">
        <v>1198</v>
      </c>
      <c r="J272" s="244" t="s">
        <v>661</v>
      </c>
      <c r="K272" s="139">
        <f>H272-F272</f>
        <v>205.5</v>
      </c>
      <c r="L272" s="140">
        <f>K272/F272</f>
        <v>0.2070528967254408</v>
      </c>
      <c r="M272" s="135" t="s">
        <v>577</v>
      </c>
      <c r="N272" s="141">
        <v>45392</v>
      </c>
      <c r="O272" s="54"/>
      <c r="P272" s="54"/>
      <c r="R272" s="54"/>
      <c r="S272" s="37" t="s">
        <v>850</v>
      </c>
      <c r="T272" s="54"/>
      <c r="U272" s="37"/>
      <c r="V272" s="54"/>
      <c r="W272" s="37"/>
      <c r="X272" s="54"/>
      <c r="Y272" s="37"/>
      <c r="Z272" s="54"/>
      <c r="AA272" s="37"/>
      <c r="AB272" s="54"/>
      <c r="AC272" s="37"/>
      <c r="AD272" s="54"/>
      <c r="AE272" s="37"/>
      <c r="AH272" s="54"/>
      <c r="AJ272" s="37"/>
      <c r="AM272" s="54"/>
    </row>
    <row r="273" spans="1:39" ht="12.75" customHeight="1">
      <c r="A273" s="239">
        <v>196</v>
      </c>
      <c r="B273" s="240">
        <v>45216</v>
      </c>
      <c r="C273" s="240"/>
      <c r="D273" s="241" t="s">
        <v>105</v>
      </c>
      <c r="E273" s="242" t="s">
        <v>574</v>
      </c>
      <c r="F273" s="136">
        <v>5425</v>
      </c>
      <c r="G273" s="242"/>
      <c r="H273" s="242">
        <v>6880</v>
      </c>
      <c r="I273" s="243">
        <v>6870</v>
      </c>
      <c r="J273" s="244" t="s">
        <v>661</v>
      </c>
      <c r="K273" s="139">
        <f>H273-F273</f>
        <v>1455</v>
      </c>
      <c r="L273" s="140">
        <f>K273/F273</f>
        <v>0.26820276497695855</v>
      </c>
      <c r="M273" s="135" t="s">
        <v>577</v>
      </c>
      <c r="N273" s="141">
        <v>45342</v>
      </c>
      <c r="O273" s="54"/>
      <c r="P273" s="54"/>
      <c r="R273" s="54"/>
      <c r="S273" s="37" t="s">
        <v>850</v>
      </c>
      <c r="T273" s="54"/>
      <c r="U273" s="37"/>
      <c r="V273" s="54"/>
      <c r="W273" s="37"/>
      <c r="X273" s="54"/>
      <c r="Y273" s="37"/>
      <c r="Z273" s="54"/>
      <c r="AA273" s="37"/>
      <c r="AB273" s="54"/>
      <c r="AC273" s="37"/>
      <c r="AD273" s="54"/>
      <c r="AE273" s="37"/>
      <c r="AH273" s="54"/>
      <c r="AJ273" s="37"/>
      <c r="AM273" s="54"/>
    </row>
    <row r="274" spans="1:39" ht="12.75" customHeight="1">
      <c r="A274" s="239">
        <v>197</v>
      </c>
      <c r="B274" s="240">
        <v>45216</v>
      </c>
      <c r="C274" s="240"/>
      <c r="D274" s="241" t="s">
        <v>847</v>
      </c>
      <c r="E274" s="242" t="s">
        <v>574</v>
      </c>
      <c r="F274" s="136">
        <v>1090</v>
      </c>
      <c r="G274" s="242"/>
      <c r="H274" s="242">
        <v>1415</v>
      </c>
      <c r="I274" s="243">
        <v>1415</v>
      </c>
      <c r="J274" s="244" t="s">
        <v>661</v>
      </c>
      <c r="K274" s="139">
        <f>H274-F274</f>
        <v>325</v>
      </c>
      <c r="L274" s="140">
        <f>K274/F274</f>
        <v>0.29816513761467889</v>
      </c>
      <c r="M274" s="135" t="s">
        <v>577</v>
      </c>
      <c r="N274" s="141">
        <v>45282</v>
      </c>
      <c r="O274" s="54"/>
      <c r="P274" s="54"/>
      <c r="R274" s="54"/>
      <c r="S274" s="37" t="s">
        <v>839</v>
      </c>
      <c r="T274" s="54"/>
      <c r="U274" s="37"/>
      <c r="V274" s="54"/>
      <c r="W274" s="37"/>
      <c r="X274" s="54"/>
      <c r="Y274" s="37"/>
      <c r="Z274" s="54"/>
      <c r="AA274" s="37"/>
      <c r="AB274" s="54"/>
      <c r="AC274" s="37"/>
      <c r="AD274" s="54"/>
      <c r="AE274" s="37"/>
      <c r="AH274" s="54"/>
      <c r="AJ274" s="37"/>
      <c r="AM274" s="54"/>
    </row>
    <row r="275" spans="1:39" ht="12.75" customHeight="1">
      <c r="A275" s="239">
        <v>198</v>
      </c>
      <c r="B275" s="240">
        <v>45236</v>
      </c>
      <c r="C275" s="240"/>
      <c r="D275" s="241" t="s">
        <v>851</v>
      </c>
      <c r="E275" s="242" t="s">
        <v>574</v>
      </c>
      <c r="F275" s="136">
        <v>1270</v>
      </c>
      <c r="G275" s="242"/>
      <c r="H275" s="242">
        <v>1613</v>
      </c>
      <c r="I275" s="243">
        <v>1613</v>
      </c>
      <c r="J275" s="244" t="s">
        <v>661</v>
      </c>
      <c r="K275" s="139">
        <f>H275-F275</f>
        <v>343</v>
      </c>
      <c r="L275" s="140">
        <f>K275/F275</f>
        <v>0.27007874015748029</v>
      </c>
      <c r="M275" s="135" t="s">
        <v>577</v>
      </c>
      <c r="N275" s="141">
        <v>45246</v>
      </c>
      <c r="O275" s="54"/>
      <c r="P275" s="54"/>
      <c r="R275" s="54"/>
      <c r="S275" s="37" t="s">
        <v>850</v>
      </c>
      <c r="T275" s="54"/>
      <c r="U275" s="37"/>
      <c r="V275" s="54"/>
      <c r="W275" s="37"/>
      <c r="X275" s="54"/>
      <c r="Y275" s="37"/>
      <c r="Z275" s="54"/>
      <c r="AA275" s="37"/>
      <c r="AB275" s="54"/>
      <c r="AC275" s="37"/>
      <c r="AD275" s="54"/>
      <c r="AE275" s="37"/>
      <c r="AH275" s="54"/>
      <c r="AJ275" s="37"/>
      <c r="AM275" s="54"/>
    </row>
    <row r="276" spans="1:39" ht="12.75" customHeight="1">
      <c r="A276" s="181">
        <v>199</v>
      </c>
      <c r="B276" s="182">
        <v>45251</v>
      </c>
      <c r="C276" s="53"/>
      <c r="D276" s="53" t="s">
        <v>852</v>
      </c>
      <c r="E276" s="183" t="s">
        <v>574</v>
      </c>
      <c r="F276" s="51" t="s">
        <v>853</v>
      </c>
      <c r="G276" s="51"/>
      <c r="H276" s="51"/>
      <c r="I276" s="51">
        <v>1490</v>
      </c>
      <c r="J276" s="51" t="s">
        <v>575</v>
      </c>
      <c r="K276" s="51"/>
      <c r="L276" s="51"/>
      <c r="M276" s="51"/>
      <c r="N276" s="51"/>
      <c r="O276" s="54"/>
      <c r="P276" s="54"/>
      <c r="R276" s="54"/>
      <c r="S276" s="37" t="s">
        <v>839</v>
      </c>
      <c r="T276" s="54"/>
      <c r="U276" s="37"/>
      <c r="V276" s="54"/>
      <c r="W276" s="37"/>
      <c r="X276" s="54"/>
      <c r="Y276" s="37"/>
      <c r="Z276" s="54"/>
      <c r="AA276" s="37"/>
      <c r="AB276" s="54"/>
      <c r="AC276" s="37"/>
      <c r="AD276" s="54"/>
      <c r="AE276" s="37"/>
      <c r="AH276" s="54"/>
      <c r="AJ276" s="37"/>
      <c r="AM276" s="54"/>
    </row>
    <row r="277" spans="1:39" ht="12.75" customHeight="1">
      <c r="A277" s="181">
        <v>200</v>
      </c>
      <c r="B277" s="182">
        <v>45254</v>
      </c>
      <c r="C277" s="53"/>
      <c r="D277" s="53" t="s">
        <v>851</v>
      </c>
      <c r="E277" s="183" t="s">
        <v>574</v>
      </c>
      <c r="F277" s="51" t="s">
        <v>854</v>
      </c>
      <c r="G277" s="51"/>
      <c r="H277" s="51"/>
      <c r="I277" s="51">
        <v>1806</v>
      </c>
      <c r="J277" s="51" t="s">
        <v>575</v>
      </c>
      <c r="K277" s="51"/>
      <c r="L277" s="51"/>
      <c r="M277" s="51"/>
      <c r="N277" s="51"/>
      <c r="O277" s="54"/>
      <c r="P277" s="54"/>
      <c r="R277" s="54"/>
      <c r="S277" s="37" t="s">
        <v>850</v>
      </c>
      <c r="T277" s="54"/>
      <c r="U277" s="37"/>
      <c r="V277" s="54"/>
      <c r="W277" s="37"/>
      <c r="X277" s="54"/>
      <c r="Y277" s="37"/>
      <c r="Z277" s="54"/>
      <c r="AA277" s="37"/>
      <c r="AB277" s="54"/>
      <c r="AC277" s="37"/>
      <c r="AD277" s="54"/>
      <c r="AE277" s="37"/>
      <c r="AH277" s="54"/>
      <c r="AJ277" s="37"/>
      <c r="AM277" s="54"/>
    </row>
    <row r="278" spans="1:39" ht="12.75" customHeight="1">
      <c r="A278" s="239">
        <v>201</v>
      </c>
      <c r="B278" s="240">
        <v>45265</v>
      </c>
      <c r="C278" s="240"/>
      <c r="D278" s="241" t="s">
        <v>529</v>
      </c>
      <c r="E278" s="242" t="s">
        <v>574</v>
      </c>
      <c r="F278" s="136">
        <v>435</v>
      </c>
      <c r="G278" s="242"/>
      <c r="H278" s="242">
        <v>558</v>
      </c>
      <c r="I278" s="243">
        <v>558</v>
      </c>
      <c r="J278" s="244" t="s">
        <v>661</v>
      </c>
      <c r="K278" s="139">
        <f>H278-F278</f>
        <v>123</v>
      </c>
      <c r="L278" s="140">
        <f>K278/F278</f>
        <v>0.28275862068965518</v>
      </c>
      <c r="M278" s="135" t="s">
        <v>577</v>
      </c>
      <c r="N278" s="141">
        <v>45378</v>
      </c>
      <c r="O278" s="54"/>
      <c r="P278" s="54"/>
      <c r="R278" s="54"/>
      <c r="S278" s="37" t="s">
        <v>839</v>
      </c>
      <c r="T278" s="54"/>
      <c r="U278" s="37"/>
      <c r="V278" s="54"/>
      <c r="W278" s="37"/>
      <c r="X278" s="54"/>
      <c r="Y278" s="37"/>
      <c r="Z278" s="54"/>
      <c r="AA278" s="37"/>
      <c r="AB278" s="54"/>
      <c r="AC278" s="37"/>
      <c r="AD278" s="54"/>
      <c r="AE278" s="37"/>
      <c r="AH278" s="54"/>
      <c r="AJ278" s="37"/>
      <c r="AM278" s="54"/>
    </row>
    <row r="279" spans="1:39" ht="12.75" customHeight="1">
      <c r="A279" s="239">
        <v>202</v>
      </c>
      <c r="B279" s="240">
        <v>45272</v>
      </c>
      <c r="C279" s="240"/>
      <c r="D279" s="241" t="s">
        <v>856</v>
      </c>
      <c r="E279" s="242" t="s">
        <v>574</v>
      </c>
      <c r="F279" s="136">
        <v>4225</v>
      </c>
      <c r="G279" s="242"/>
      <c r="H279" s="242">
        <v>5512</v>
      </c>
      <c r="I279" s="243">
        <v>5512</v>
      </c>
      <c r="J279" s="244" t="s">
        <v>661</v>
      </c>
      <c r="K279" s="139">
        <f>H279-F279</f>
        <v>1287</v>
      </c>
      <c r="L279" s="140">
        <f>K279/F279</f>
        <v>0.30461538461538462</v>
      </c>
      <c r="M279" s="135" t="s">
        <v>577</v>
      </c>
      <c r="N279" s="141">
        <v>45329</v>
      </c>
      <c r="O279" s="54"/>
      <c r="P279" s="54"/>
      <c r="R279" s="54"/>
      <c r="S279" s="37" t="s">
        <v>850</v>
      </c>
      <c r="T279" s="54"/>
      <c r="U279" s="37"/>
      <c r="V279" s="54"/>
      <c r="W279" s="37"/>
      <c r="X279" s="54"/>
      <c r="Y279" s="37"/>
      <c r="Z279" s="54"/>
      <c r="AA279" s="37"/>
      <c r="AB279" s="54"/>
      <c r="AC279" s="37"/>
      <c r="AD279" s="54"/>
      <c r="AE279" s="37"/>
      <c r="AH279" s="54"/>
      <c r="AJ279" s="37"/>
      <c r="AM279" s="54"/>
    </row>
    <row r="280" spans="1:39" ht="12.75" customHeight="1">
      <c r="A280" s="181">
        <v>203</v>
      </c>
      <c r="B280" s="182">
        <v>45292</v>
      </c>
      <c r="C280" s="53"/>
      <c r="D280" s="53" t="s">
        <v>311</v>
      </c>
      <c r="E280" s="183" t="s">
        <v>574</v>
      </c>
      <c r="F280" s="51" t="s">
        <v>857</v>
      </c>
      <c r="G280" s="51"/>
      <c r="H280" s="51"/>
      <c r="I280" s="51">
        <v>4909</v>
      </c>
      <c r="J280" s="51" t="s">
        <v>575</v>
      </c>
      <c r="K280" s="51"/>
      <c r="L280" s="51"/>
      <c r="M280" s="51"/>
      <c r="N280" s="51"/>
      <c r="O280" s="54"/>
      <c r="P280" s="54"/>
      <c r="R280" s="54"/>
      <c r="S280" s="37" t="s">
        <v>850</v>
      </c>
      <c r="T280" s="54"/>
      <c r="U280" s="37"/>
      <c r="V280" s="54"/>
      <c r="W280" s="37"/>
      <c r="X280" s="54"/>
      <c r="Y280" s="37"/>
      <c r="Z280" s="54"/>
      <c r="AA280" s="37"/>
      <c r="AB280" s="54"/>
      <c r="AC280" s="37"/>
      <c r="AD280" s="54"/>
      <c r="AE280" s="37"/>
      <c r="AH280" s="54"/>
      <c r="AJ280" s="37"/>
      <c r="AM280" s="54"/>
    </row>
    <row r="281" spans="1:39" ht="12.75" customHeight="1">
      <c r="A281" s="181">
        <v>204</v>
      </c>
      <c r="B281" s="182">
        <v>45294</v>
      </c>
      <c r="C281" s="53"/>
      <c r="D281" s="53" t="s">
        <v>527</v>
      </c>
      <c r="E281" s="183" t="s">
        <v>574</v>
      </c>
      <c r="F281" s="51" t="s">
        <v>858</v>
      </c>
      <c r="G281" s="51"/>
      <c r="H281" s="51"/>
      <c r="I281" s="51">
        <v>1080</v>
      </c>
      <c r="J281" s="51" t="s">
        <v>575</v>
      </c>
      <c r="K281" s="51"/>
      <c r="L281" s="51"/>
      <c r="M281" s="51"/>
      <c r="N281" s="51"/>
      <c r="O281" s="54"/>
      <c r="P281" s="54"/>
      <c r="R281" s="54"/>
      <c r="S281" s="37" t="s">
        <v>839</v>
      </c>
      <c r="T281" s="54"/>
      <c r="U281" s="37"/>
      <c r="V281" s="54"/>
      <c r="W281" s="37"/>
      <c r="X281" s="54"/>
      <c r="Y281" s="37"/>
      <c r="Z281" s="54"/>
      <c r="AA281" s="37"/>
      <c r="AB281" s="54"/>
      <c r="AC281" s="37"/>
      <c r="AD281" s="54"/>
      <c r="AE281" s="37"/>
      <c r="AH281" s="54"/>
      <c r="AJ281" s="37"/>
      <c r="AM281" s="54"/>
    </row>
    <row r="282" spans="1:39" ht="12.75" customHeight="1">
      <c r="A282" s="181">
        <v>205</v>
      </c>
      <c r="B282" s="182">
        <v>45315</v>
      </c>
      <c r="C282" s="53"/>
      <c r="D282" s="53" t="s">
        <v>312</v>
      </c>
      <c r="E282" s="183" t="s">
        <v>574</v>
      </c>
      <c r="F282" s="51" t="s">
        <v>860</v>
      </c>
      <c r="G282" s="51"/>
      <c r="H282" s="51"/>
      <c r="I282" s="51">
        <v>2077</v>
      </c>
      <c r="J282" s="51" t="s">
        <v>575</v>
      </c>
      <c r="K282" s="51"/>
      <c r="L282" s="51"/>
      <c r="M282" s="51"/>
      <c r="N282" s="51"/>
      <c r="O282" s="54"/>
      <c r="P282" s="54"/>
      <c r="R282" s="54"/>
      <c r="S282" s="37" t="s">
        <v>850</v>
      </c>
      <c r="T282" s="54"/>
      <c r="U282" s="37"/>
      <c r="V282" s="54"/>
      <c r="W282" s="37"/>
      <c r="X282" s="54"/>
      <c r="Y282" s="37"/>
      <c r="Z282" s="54"/>
      <c r="AA282" s="37"/>
      <c r="AB282" s="54"/>
      <c r="AC282" s="37"/>
      <c r="AD282" s="54"/>
      <c r="AE282" s="37"/>
      <c r="AH282" s="54"/>
      <c r="AJ282" s="37"/>
      <c r="AM282" s="54"/>
    </row>
    <row r="283" spans="1:39" ht="12.75" customHeight="1">
      <c r="A283" s="181">
        <v>206</v>
      </c>
      <c r="B283" s="182">
        <v>45320</v>
      </c>
      <c r="C283" s="53"/>
      <c r="D283" s="53" t="s">
        <v>861</v>
      </c>
      <c r="E283" s="183" t="s">
        <v>574</v>
      </c>
      <c r="F283" s="51" t="s">
        <v>862</v>
      </c>
      <c r="G283" s="51"/>
      <c r="H283" s="51"/>
      <c r="I283" s="51">
        <v>2906</v>
      </c>
      <c r="J283" s="51" t="s">
        <v>575</v>
      </c>
      <c r="K283" s="51"/>
      <c r="L283" s="51"/>
      <c r="M283" s="51"/>
      <c r="N283" s="51"/>
      <c r="O283" s="54"/>
      <c r="P283" s="54"/>
      <c r="R283" s="54"/>
      <c r="S283" s="37" t="s">
        <v>839</v>
      </c>
      <c r="T283" s="54"/>
      <c r="U283" s="37"/>
      <c r="V283" s="54"/>
      <c r="W283" s="37"/>
      <c r="X283" s="54"/>
      <c r="Y283" s="37"/>
      <c r="Z283" s="54"/>
      <c r="AA283" s="37"/>
      <c r="AB283" s="54"/>
      <c r="AC283" s="37"/>
      <c r="AD283" s="54"/>
      <c r="AE283" s="37"/>
      <c r="AH283" s="54"/>
      <c r="AJ283" s="37"/>
      <c r="AM283" s="54"/>
    </row>
    <row r="284" spans="1:39" ht="12.75" customHeight="1">
      <c r="A284" s="239">
        <v>207</v>
      </c>
      <c r="B284" s="240">
        <v>45331</v>
      </c>
      <c r="C284" s="240"/>
      <c r="D284" s="241" t="s">
        <v>525</v>
      </c>
      <c r="E284" s="242" t="s">
        <v>574</v>
      </c>
      <c r="F284" s="136">
        <v>3270</v>
      </c>
      <c r="G284" s="242"/>
      <c r="H284" s="242">
        <v>4096</v>
      </c>
      <c r="I284" s="243">
        <v>4096</v>
      </c>
      <c r="J284" s="244" t="s">
        <v>661</v>
      </c>
      <c r="K284" s="139">
        <f>H284-F284</f>
        <v>826</v>
      </c>
      <c r="L284" s="140">
        <f>K284/F284</f>
        <v>0.25259938837920487</v>
      </c>
      <c r="M284" s="135" t="s">
        <v>577</v>
      </c>
      <c r="N284" s="141">
        <v>45377</v>
      </c>
      <c r="O284" s="54"/>
      <c r="P284" s="54"/>
      <c r="R284" s="54"/>
      <c r="S284" s="37" t="s">
        <v>839</v>
      </c>
      <c r="T284" s="54"/>
      <c r="U284" s="37"/>
      <c r="V284" s="54"/>
      <c r="W284" s="37"/>
      <c r="X284" s="54"/>
      <c r="Y284" s="37"/>
      <c r="Z284" s="54"/>
      <c r="AA284" s="37"/>
      <c r="AB284" s="54"/>
      <c r="AC284" s="37"/>
      <c r="AD284" s="54"/>
      <c r="AE284" s="37"/>
      <c r="AH284" s="54"/>
      <c r="AJ284" s="37"/>
      <c r="AM284" s="54"/>
    </row>
    <row r="285" spans="1:39" ht="12.75" customHeight="1">
      <c r="A285" s="181">
        <v>208</v>
      </c>
      <c r="B285" s="182">
        <v>45345</v>
      </c>
      <c r="C285" s="53"/>
      <c r="D285" s="53" t="s">
        <v>59</v>
      </c>
      <c r="E285" s="183" t="s">
        <v>574</v>
      </c>
      <c r="F285" s="51" t="s">
        <v>881</v>
      </c>
      <c r="G285" s="51"/>
      <c r="H285" s="51"/>
      <c r="I285" s="51">
        <v>2627</v>
      </c>
      <c r="J285" s="51" t="s">
        <v>575</v>
      </c>
      <c r="K285" s="51"/>
      <c r="L285" s="51"/>
      <c r="M285" s="51"/>
      <c r="N285" s="53"/>
      <c r="O285" s="54"/>
      <c r="P285" s="54"/>
      <c r="R285" s="54"/>
      <c r="S285" s="37" t="s">
        <v>850</v>
      </c>
      <c r="T285" s="54"/>
      <c r="U285" s="37"/>
      <c r="V285" s="54"/>
      <c r="W285" s="37"/>
      <c r="X285" s="54"/>
      <c r="Y285" s="37"/>
      <c r="Z285" s="54"/>
      <c r="AA285" s="37"/>
      <c r="AB285" s="54"/>
      <c r="AC285" s="37"/>
      <c r="AD285" s="54"/>
      <c r="AE285" s="37"/>
      <c r="AH285" s="54"/>
      <c r="AJ285" s="37"/>
      <c r="AM285" s="54"/>
    </row>
    <row r="286" spans="1:39" ht="12.75" customHeight="1">
      <c r="A286" s="181">
        <v>209</v>
      </c>
      <c r="B286" s="182">
        <v>45356</v>
      </c>
      <c r="C286" s="53"/>
      <c r="D286" s="53" t="s">
        <v>844</v>
      </c>
      <c r="E286" s="183" t="s">
        <v>574</v>
      </c>
      <c r="F286" s="51" t="s">
        <v>883</v>
      </c>
      <c r="G286" s="51"/>
      <c r="H286" s="51"/>
      <c r="I286" s="51">
        <v>1170</v>
      </c>
      <c r="J286" s="51" t="s">
        <v>575</v>
      </c>
      <c r="K286" s="51"/>
      <c r="L286" s="51"/>
      <c r="M286" s="51"/>
      <c r="N286" s="53"/>
      <c r="O286" s="54"/>
      <c r="P286" s="54"/>
      <c r="R286" s="54"/>
      <c r="S286" s="37" t="s">
        <v>885</v>
      </c>
      <c r="T286" s="54"/>
      <c r="U286" s="37"/>
      <c r="V286" s="54"/>
      <c r="W286" s="37"/>
      <c r="X286" s="54"/>
      <c r="Y286" s="37"/>
      <c r="Z286" s="54"/>
      <c r="AA286" s="37"/>
      <c r="AB286" s="54"/>
      <c r="AC286" s="37"/>
      <c r="AD286" s="54"/>
      <c r="AE286" s="37"/>
      <c r="AH286" s="54"/>
      <c r="AJ286" s="37"/>
      <c r="AM286" s="54"/>
    </row>
    <row r="287" spans="1:39" ht="12.75" customHeight="1">
      <c r="A287" s="239">
        <v>210</v>
      </c>
      <c r="B287" s="240">
        <v>45372</v>
      </c>
      <c r="C287" s="240"/>
      <c r="D287" s="241" t="s">
        <v>496</v>
      </c>
      <c r="E287" s="242" t="s">
        <v>574</v>
      </c>
      <c r="F287" s="136">
        <v>2910</v>
      </c>
      <c r="G287" s="242"/>
      <c r="H287" s="242">
        <v>3696</v>
      </c>
      <c r="I287" s="243">
        <v>3696</v>
      </c>
      <c r="J287" s="244" t="s">
        <v>661</v>
      </c>
      <c r="K287" s="139">
        <f>H287-F287</f>
        <v>786</v>
      </c>
      <c r="L287" s="140">
        <f>K287/F287</f>
        <v>0.27010309278350514</v>
      </c>
      <c r="M287" s="135" t="s">
        <v>577</v>
      </c>
      <c r="N287" s="141">
        <v>45412</v>
      </c>
      <c r="O287" s="54"/>
      <c r="P287" s="54"/>
      <c r="R287" s="54"/>
      <c r="S287" s="37" t="s">
        <v>885</v>
      </c>
      <c r="T287" s="54"/>
      <c r="U287" s="37"/>
      <c r="V287" s="54"/>
      <c r="W287" s="37"/>
      <c r="X287" s="54"/>
      <c r="Y287" s="37"/>
      <c r="Z287" s="54"/>
      <c r="AA287" s="37"/>
      <c r="AB287" s="54"/>
      <c r="AC287" s="37"/>
      <c r="AD287" s="54"/>
      <c r="AE287" s="37"/>
      <c r="AH287" s="54"/>
      <c r="AJ287" s="37"/>
      <c r="AM287" s="54"/>
    </row>
    <row r="288" spans="1:39" ht="12.75" customHeight="1">
      <c r="A288" s="181">
        <v>211</v>
      </c>
      <c r="B288" s="182">
        <v>45387</v>
      </c>
      <c r="C288" s="53"/>
      <c r="D288" s="53" t="s">
        <v>531</v>
      </c>
      <c r="E288" s="183" t="s">
        <v>574</v>
      </c>
      <c r="F288" s="51" t="s">
        <v>895</v>
      </c>
      <c r="G288" s="51"/>
      <c r="H288" s="51"/>
      <c r="I288" s="51">
        <v>938</v>
      </c>
      <c r="J288" s="51" t="s">
        <v>575</v>
      </c>
      <c r="K288" s="51"/>
      <c r="L288" s="51"/>
      <c r="M288" s="51"/>
      <c r="N288" s="53"/>
      <c r="O288" s="54"/>
      <c r="P288" s="54"/>
      <c r="R288" s="54"/>
      <c r="S288" s="37"/>
      <c r="T288" s="54"/>
      <c r="U288" s="37"/>
      <c r="V288" s="54"/>
      <c r="W288" s="37"/>
      <c r="X288" s="54"/>
      <c r="Y288" s="37"/>
      <c r="Z288" s="54"/>
      <c r="AA288" s="37"/>
      <c r="AB288" s="54"/>
      <c r="AC288" s="37"/>
      <c r="AD288" s="54"/>
      <c r="AE288" s="37"/>
      <c r="AH288" s="54"/>
      <c r="AJ288" s="37"/>
      <c r="AM288" s="54"/>
    </row>
    <row r="289" spans="1:39" ht="12.75" customHeight="1">
      <c r="A289" s="181">
        <v>212</v>
      </c>
      <c r="B289" s="182">
        <v>45407</v>
      </c>
      <c r="C289" s="53"/>
      <c r="D289" s="53" t="s">
        <v>847</v>
      </c>
      <c r="E289" s="183" t="s">
        <v>574</v>
      </c>
      <c r="F289" s="51" t="s">
        <v>906</v>
      </c>
      <c r="G289" s="51"/>
      <c r="H289" s="51"/>
      <c r="I289" s="51">
        <v>1675</v>
      </c>
      <c r="J289" s="51" t="s">
        <v>575</v>
      </c>
      <c r="K289" s="51"/>
      <c r="L289" s="51"/>
      <c r="M289" s="51"/>
      <c r="N289" s="53"/>
      <c r="O289" s="54"/>
      <c r="P289" s="54"/>
      <c r="R289" s="54"/>
      <c r="S289" s="37"/>
      <c r="T289" s="54"/>
      <c r="U289" s="37"/>
      <c r="V289" s="54"/>
      <c r="W289" s="37"/>
      <c r="X289" s="54"/>
      <c r="Y289" s="37"/>
      <c r="Z289" s="54"/>
      <c r="AA289" s="37"/>
      <c r="AB289" s="54"/>
      <c r="AC289" s="37"/>
      <c r="AD289" s="54"/>
      <c r="AE289" s="37"/>
      <c r="AH289" s="54"/>
      <c r="AJ289" s="37"/>
      <c r="AM289" s="54"/>
    </row>
    <row r="290" spans="1:39" ht="12.75" customHeight="1">
      <c r="A290" s="181"/>
      <c r="B290" s="182"/>
      <c r="C290" s="53"/>
      <c r="D290" s="53"/>
      <c r="E290" s="183"/>
      <c r="F290" s="51"/>
      <c r="G290" s="51"/>
      <c r="H290" s="51"/>
      <c r="I290" s="51"/>
      <c r="J290" s="51"/>
      <c r="K290" s="51"/>
      <c r="L290" s="51"/>
      <c r="M290" s="51"/>
      <c r="N290" s="53"/>
      <c r="O290" s="54"/>
      <c r="P290" s="54"/>
      <c r="R290" s="54"/>
      <c r="S290" s="37"/>
      <c r="T290" s="54"/>
      <c r="U290" s="37"/>
      <c r="V290" s="54"/>
      <c r="W290" s="37"/>
      <c r="X290" s="54"/>
      <c r="Y290" s="37"/>
      <c r="Z290" s="54"/>
      <c r="AA290" s="37"/>
      <c r="AB290" s="54"/>
      <c r="AC290" s="37"/>
      <c r="AD290" s="54"/>
      <c r="AE290" s="37"/>
      <c r="AH290" s="54"/>
      <c r="AJ290" s="37"/>
      <c r="AM290" s="54"/>
    </row>
    <row r="291" spans="1:39" ht="12.75" customHeight="1">
      <c r="A291" s="181"/>
      <c r="B291" s="182"/>
      <c r="C291" s="53"/>
      <c r="D291" s="53"/>
      <c r="E291" s="183"/>
      <c r="F291" s="51"/>
      <c r="G291" s="51"/>
      <c r="H291" s="51"/>
      <c r="I291" s="51"/>
      <c r="J291" s="51"/>
      <c r="K291" s="51"/>
      <c r="L291" s="51"/>
      <c r="M291" s="51"/>
      <c r="N291" s="53"/>
      <c r="O291" s="54"/>
      <c r="P291" s="54"/>
      <c r="R291" s="54"/>
      <c r="S291" s="37"/>
      <c r="T291" s="54"/>
      <c r="U291" s="37"/>
      <c r="V291" s="54"/>
      <c r="W291" s="37"/>
      <c r="X291" s="54"/>
      <c r="Y291" s="37"/>
      <c r="Z291" s="54"/>
      <c r="AA291" s="37"/>
      <c r="AB291" s="54"/>
      <c r="AC291" s="37"/>
      <c r="AD291" s="54"/>
      <c r="AE291" s="37"/>
      <c r="AH291" s="54"/>
      <c r="AJ291" s="37"/>
      <c r="AM291" s="54"/>
    </row>
    <row r="292" spans="1:39" ht="15" customHeight="1">
      <c r="A292" s="181"/>
      <c r="B292" s="182"/>
      <c r="C292" s="53"/>
      <c r="D292" s="53"/>
      <c r="E292" s="183"/>
      <c r="F292" s="51"/>
      <c r="G292" s="51"/>
      <c r="H292" s="51"/>
      <c r="I292" s="51"/>
      <c r="J292" s="51"/>
      <c r="K292" s="51"/>
      <c r="L292" s="51"/>
      <c r="M292" s="51"/>
      <c r="N292" s="53"/>
      <c r="O292" s="54"/>
      <c r="P292" s="54"/>
      <c r="R292" s="54"/>
      <c r="S292" s="37"/>
      <c r="T292" s="54"/>
      <c r="U292" s="37"/>
      <c r="V292" s="54"/>
      <c r="W292" s="37"/>
      <c r="X292" s="54"/>
      <c r="Y292" s="37"/>
      <c r="Z292" s="54"/>
      <c r="AA292" s="37"/>
      <c r="AB292" s="54"/>
      <c r="AC292" s="37"/>
      <c r="AD292" s="54"/>
      <c r="AE292" s="37"/>
    </row>
    <row r="293" spans="1:39" ht="12.75" customHeight="1">
      <c r="B293" s="184" t="s">
        <v>819</v>
      </c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54"/>
      <c r="S293" s="37"/>
      <c r="T293" s="54"/>
      <c r="U293" s="37"/>
      <c r="V293" s="54"/>
      <c r="W293" s="37"/>
      <c r="X293" s="54"/>
      <c r="Y293" s="37"/>
      <c r="Z293" s="54"/>
      <c r="AA293" s="37"/>
      <c r="AB293" s="54"/>
      <c r="AC293" s="37"/>
      <c r="AD293" s="54"/>
      <c r="AE293" s="37"/>
      <c r="AH293" s="54"/>
      <c r="AJ293" s="37"/>
      <c r="AM293" s="54"/>
    </row>
    <row r="294" spans="1:39" ht="12.75" customHeight="1">
      <c r="A294" s="185"/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54"/>
      <c r="S294" s="37"/>
      <c r="T294" s="54"/>
      <c r="U294" s="37"/>
      <c r="V294" s="54"/>
      <c r="W294" s="37"/>
      <c r="X294" s="54"/>
      <c r="Y294" s="37"/>
      <c r="Z294" s="54"/>
      <c r="AA294" s="37"/>
      <c r="AB294" s="54"/>
      <c r="AC294" s="37"/>
      <c r="AD294" s="54"/>
      <c r="AE294" s="37"/>
      <c r="AH294" s="54"/>
      <c r="AJ294" s="37"/>
      <c r="AM294" s="54"/>
    </row>
    <row r="295" spans="1:39" ht="12.75" customHeight="1">
      <c r="A295" s="185"/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54"/>
      <c r="S295" s="37"/>
      <c r="T295" s="54"/>
      <c r="U295" s="37"/>
      <c r="V295" s="54"/>
      <c r="W295" s="37"/>
      <c r="X295" s="54"/>
      <c r="Y295" s="37"/>
      <c r="Z295" s="54"/>
      <c r="AA295" s="37"/>
      <c r="AB295" s="54"/>
      <c r="AC295" s="37"/>
      <c r="AD295" s="54"/>
      <c r="AE295" s="37"/>
    </row>
    <row r="296" spans="1:39" ht="12.75" customHeight="1">
      <c r="A296" s="51"/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54"/>
      <c r="S296" s="37"/>
      <c r="T296" s="54"/>
      <c r="U296" s="37"/>
      <c r="V296" s="54"/>
      <c r="W296" s="37"/>
      <c r="X296" s="54"/>
      <c r="Y296" s="37"/>
      <c r="Z296" s="54"/>
      <c r="AA296" s="37"/>
      <c r="AB296" s="54"/>
      <c r="AC296" s="37"/>
      <c r="AD296" s="54"/>
      <c r="AE296" s="37"/>
    </row>
    <row r="297" spans="1:39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54"/>
      <c r="S297" s="37"/>
      <c r="T297" s="54"/>
      <c r="U297" s="37"/>
      <c r="V297" s="54"/>
      <c r="W297" s="37"/>
      <c r="X297" s="54"/>
      <c r="Y297" s="37"/>
      <c r="Z297" s="54"/>
      <c r="AA297" s="37"/>
      <c r="AB297" s="54"/>
      <c r="AC297" s="37"/>
      <c r="AD297" s="54"/>
      <c r="AE297" s="37"/>
    </row>
    <row r="298" spans="1:39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37"/>
      <c r="T298" s="54"/>
      <c r="U298" s="37"/>
      <c r="V298" s="54"/>
      <c r="W298" s="37"/>
      <c r="X298" s="54"/>
      <c r="Y298" s="37"/>
      <c r="Z298" s="54"/>
      <c r="AA298" s="37"/>
      <c r="AB298" s="54"/>
      <c r="AC298" s="37"/>
      <c r="AD298" s="54"/>
      <c r="AE298" s="37"/>
    </row>
    <row r="299" spans="1:39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37"/>
      <c r="T299" s="54"/>
      <c r="U299" s="37"/>
      <c r="V299" s="54"/>
      <c r="W299" s="37"/>
      <c r="X299" s="54"/>
      <c r="Y299" s="37"/>
      <c r="Z299" s="54"/>
      <c r="AA299" s="37"/>
      <c r="AB299" s="54"/>
      <c r="AC299" s="37"/>
      <c r="AD299" s="54"/>
      <c r="AE299" s="37"/>
    </row>
    <row r="300" spans="1:39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37"/>
      <c r="T300" s="54"/>
      <c r="U300" s="37"/>
      <c r="V300" s="54"/>
      <c r="W300" s="37"/>
      <c r="X300" s="54"/>
      <c r="Y300" s="37"/>
      <c r="Z300" s="54"/>
      <c r="AA300" s="37"/>
      <c r="AB300" s="54"/>
      <c r="AC300" s="37"/>
      <c r="AD300" s="54"/>
      <c r="AE300" s="37"/>
    </row>
    <row r="301" spans="1:39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37"/>
      <c r="T301" s="54"/>
      <c r="U301" s="37"/>
      <c r="V301" s="54"/>
      <c r="W301" s="37"/>
      <c r="X301" s="54"/>
      <c r="Y301" s="37"/>
      <c r="Z301" s="54"/>
      <c r="AA301" s="37"/>
      <c r="AB301" s="54"/>
      <c r="AC301" s="37"/>
      <c r="AD301" s="54"/>
      <c r="AE301" s="37"/>
    </row>
    <row r="302" spans="1:39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37"/>
      <c r="T302" s="54"/>
      <c r="U302" s="37"/>
      <c r="V302" s="54"/>
      <c r="W302" s="37"/>
      <c r="X302" s="54"/>
      <c r="Y302" s="37"/>
      <c r="Z302" s="54"/>
      <c r="AA302" s="37"/>
      <c r="AB302" s="54"/>
      <c r="AC302" s="37"/>
      <c r="AD302" s="54"/>
      <c r="AE302" s="37"/>
    </row>
    <row r="303" spans="1:39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37"/>
      <c r="T303" s="54"/>
      <c r="U303" s="37"/>
      <c r="V303" s="54"/>
      <c r="W303" s="37"/>
      <c r="X303" s="54"/>
      <c r="Y303" s="37"/>
      <c r="Z303" s="54"/>
      <c r="AA303" s="37"/>
      <c r="AB303" s="54"/>
      <c r="AC303" s="37"/>
      <c r="AD303" s="54"/>
      <c r="AE303" s="37"/>
    </row>
    <row r="304" spans="1:39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37"/>
      <c r="T304" s="54"/>
      <c r="U304" s="37"/>
      <c r="V304" s="54"/>
      <c r="W304" s="37"/>
      <c r="X304" s="54"/>
      <c r="Y304" s="37"/>
      <c r="Z304" s="54"/>
      <c r="AA304" s="37"/>
      <c r="AB304" s="54"/>
      <c r="AC304" s="37"/>
      <c r="AD304" s="54"/>
      <c r="AE304" s="37"/>
    </row>
    <row r="305" spans="6:31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37"/>
      <c r="T305" s="54"/>
      <c r="U305" s="37"/>
      <c r="V305" s="54"/>
      <c r="W305" s="37"/>
      <c r="X305" s="54"/>
      <c r="Y305" s="37"/>
      <c r="Z305" s="54"/>
      <c r="AA305" s="37"/>
      <c r="AB305" s="54"/>
      <c r="AC305" s="37"/>
      <c r="AD305" s="54"/>
      <c r="AE305" s="37"/>
    </row>
    <row r="306" spans="6:31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37"/>
      <c r="T306" s="54"/>
      <c r="U306" s="37"/>
      <c r="V306" s="54"/>
      <c r="W306" s="37"/>
      <c r="X306" s="54"/>
      <c r="Y306" s="37"/>
      <c r="Z306" s="54"/>
      <c r="AA306" s="37"/>
      <c r="AB306" s="54"/>
      <c r="AC306" s="37"/>
      <c r="AD306" s="54"/>
      <c r="AE306" s="37"/>
    </row>
    <row r="307" spans="6:31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37"/>
      <c r="T307" s="54"/>
      <c r="U307" s="37"/>
      <c r="V307" s="54"/>
      <c r="W307" s="37"/>
      <c r="X307" s="54"/>
      <c r="Y307" s="37"/>
      <c r="Z307" s="54"/>
      <c r="AA307" s="37"/>
      <c r="AB307" s="54"/>
      <c r="AC307" s="37"/>
      <c r="AD307" s="54"/>
      <c r="AE307" s="37"/>
    </row>
    <row r="308" spans="6:31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37"/>
      <c r="T308" s="54"/>
      <c r="U308" s="37"/>
      <c r="V308" s="54"/>
      <c r="W308" s="37"/>
      <c r="X308" s="54"/>
      <c r="Y308" s="37"/>
      <c r="Z308" s="54"/>
      <c r="AA308" s="37"/>
      <c r="AB308" s="54"/>
      <c r="AC308" s="37"/>
      <c r="AD308" s="54"/>
      <c r="AE308" s="37"/>
    </row>
    <row r="309" spans="6:31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37"/>
      <c r="T309" s="54"/>
      <c r="U309" s="37"/>
      <c r="V309" s="54"/>
      <c r="W309" s="37"/>
      <c r="X309" s="54"/>
      <c r="Y309" s="37"/>
      <c r="Z309" s="54"/>
      <c r="AA309" s="37"/>
      <c r="AB309" s="54"/>
      <c r="AC309" s="37"/>
      <c r="AD309" s="54"/>
      <c r="AE309" s="37"/>
    </row>
    <row r="310" spans="6:31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37"/>
      <c r="T310" s="54"/>
      <c r="U310" s="37"/>
      <c r="V310" s="54"/>
      <c r="W310" s="37"/>
      <c r="X310" s="54"/>
      <c r="Y310" s="37"/>
      <c r="Z310" s="54"/>
      <c r="AA310" s="37"/>
      <c r="AB310" s="54"/>
      <c r="AC310" s="37"/>
      <c r="AD310" s="54"/>
      <c r="AE310" s="37"/>
    </row>
    <row r="311" spans="6:31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37"/>
      <c r="T311" s="54"/>
      <c r="U311" s="37"/>
      <c r="V311" s="54"/>
      <c r="W311" s="37"/>
      <c r="X311" s="54"/>
      <c r="Y311" s="37"/>
      <c r="Z311" s="54"/>
      <c r="AA311" s="37"/>
      <c r="AB311" s="54"/>
      <c r="AC311" s="37"/>
      <c r="AD311" s="54"/>
      <c r="AE311" s="37"/>
    </row>
    <row r="312" spans="6:31" ht="12.75" customHeight="1"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54"/>
      <c r="S312" s="37"/>
      <c r="T312" s="54"/>
      <c r="U312" s="37"/>
      <c r="V312" s="54"/>
      <c r="W312" s="37"/>
      <c r="X312" s="54"/>
      <c r="Y312" s="37"/>
      <c r="Z312" s="54"/>
      <c r="AA312" s="37"/>
      <c r="AB312" s="54"/>
      <c r="AC312" s="37"/>
      <c r="AD312" s="54"/>
      <c r="AE312" s="37"/>
    </row>
    <row r="313" spans="6:31" ht="12.75" customHeight="1">
      <c r="F313" s="54"/>
      <c r="G313" s="54"/>
      <c r="H313" s="54"/>
      <c r="I313" s="54"/>
      <c r="J313" s="37"/>
      <c r="K313" s="54"/>
      <c r="L313" s="54"/>
      <c r="M313" s="54"/>
      <c r="O313" s="54"/>
      <c r="P313" s="54"/>
      <c r="R313" s="54"/>
      <c r="S313" s="37"/>
      <c r="T313" s="54"/>
      <c r="U313" s="37"/>
      <c r="V313" s="54"/>
      <c r="W313" s="37"/>
      <c r="X313" s="54"/>
      <c r="Y313" s="37"/>
      <c r="Z313" s="54"/>
      <c r="AA313" s="37"/>
      <c r="AB313" s="54"/>
      <c r="AC313" s="37"/>
      <c r="AD313" s="54"/>
      <c r="AE313" s="37"/>
    </row>
    <row r="314" spans="6:31" ht="12.75" customHeight="1">
      <c r="F314" s="54"/>
      <c r="G314" s="54"/>
      <c r="H314" s="54"/>
      <c r="I314" s="54"/>
      <c r="J314" s="37"/>
      <c r="K314" s="54"/>
      <c r="L314" s="54"/>
      <c r="M314" s="54"/>
      <c r="O314" s="54"/>
      <c r="P314" s="54"/>
      <c r="R314" s="54"/>
      <c r="S314" s="37"/>
      <c r="T314" s="54"/>
      <c r="U314" s="37"/>
      <c r="V314" s="54"/>
      <c r="W314" s="37"/>
      <c r="X314" s="54"/>
      <c r="Y314" s="37"/>
      <c r="Z314" s="54"/>
      <c r="AA314" s="37"/>
      <c r="AB314" s="54"/>
      <c r="AC314" s="37"/>
      <c r="AD314" s="54"/>
      <c r="AE314" s="37"/>
    </row>
    <row r="315" spans="6:31" ht="12.75" customHeight="1">
      <c r="F315" s="54"/>
      <c r="G315" s="54"/>
      <c r="H315" s="54"/>
      <c r="I315" s="54"/>
      <c r="J315" s="37"/>
      <c r="K315" s="54"/>
      <c r="L315" s="54"/>
      <c r="M315" s="54"/>
      <c r="O315" s="54"/>
      <c r="P315" s="54"/>
      <c r="R315" s="54"/>
      <c r="S315" s="37"/>
      <c r="T315" s="54"/>
      <c r="U315" s="37"/>
      <c r="V315" s="54"/>
      <c r="W315" s="37"/>
      <c r="X315" s="54"/>
      <c r="Y315" s="37"/>
      <c r="Z315" s="54"/>
      <c r="AA315" s="37"/>
      <c r="AB315" s="54"/>
      <c r="AC315" s="37"/>
      <c r="AD315" s="54"/>
      <c r="AE315" s="37"/>
    </row>
    <row r="316" spans="6:31" ht="12.75" customHeight="1">
      <c r="F316" s="54"/>
      <c r="G316" s="54"/>
      <c r="H316" s="54"/>
      <c r="I316" s="54"/>
      <c r="J316" s="37"/>
      <c r="K316" s="54"/>
      <c r="L316" s="54"/>
      <c r="M316" s="54"/>
      <c r="O316" s="54"/>
      <c r="P316" s="54"/>
      <c r="R316" s="54"/>
      <c r="S316" s="37"/>
      <c r="T316" s="54"/>
      <c r="U316" s="37"/>
      <c r="V316" s="54"/>
      <c r="W316" s="37"/>
      <c r="X316" s="54"/>
      <c r="Y316" s="37"/>
      <c r="Z316" s="54"/>
      <c r="AA316" s="37"/>
      <c r="AB316" s="54"/>
      <c r="AC316" s="37"/>
      <c r="AD316" s="54"/>
      <c r="AE316" s="37"/>
    </row>
    <row r="317" spans="6:31" ht="12.75" customHeight="1">
      <c r="F317" s="54"/>
      <c r="G317" s="54"/>
      <c r="H317" s="54"/>
      <c r="I317" s="54"/>
      <c r="J317" s="37"/>
      <c r="K317" s="54"/>
      <c r="L317" s="54"/>
      <c r="M317" s="54"/>
      <c r="O317" s="54"/>
      <c r="P317" s="54"/>
      <c r="R317" s="54"/>
      <c r="S317" s="37"/>
      <c r="T317" s="54"/>
      <c r="U317" s="37"/>
      <c r="V317" s="54"/>
      <c r="W317" s="37"/>
      <c r="X317" s="54"/>
      <c r="Y317" s="37"/>
      <c r="Z317" s="54"/>
      <c r="AA317" s="37"/>
      <c r="AB317" s="54"/>
      <c r="AC317" s="37"/>
      <c r="AD317" s="54"/>
      <c r="AE317" s="37"/>
    </row>
    <row r="318" spans="6:31" ht="12.75" customHeight="1">
      <c r="F318" s="54"/>
      <c r="G318" s="54"/>
      <c r="H318" s="54"/>
      <c r="I318" s="54"/>
      <c r="J318" s="37"/>
      <c r="K318" s="54"/>
      <c r="L318" s="54"/>
      <c r="M318" s="54"/>
      <c r="O318" s="54"/>
      <c r="P318" s="54"/>
      <c r="R318" s="54"/>
      <c r="S318" s="37"/>
      <c r="T318" s="54"/>
      <c r="U318" s="37"/>
      <c r="V318" s="54"/>
      <c r="W318" s="37"/>
      <c r="X318" s="54"/>
      <c r="Y318" s="37"/>
      <c r="Z318" s="54"/>
      <c r="AA318" s="37"/>
      <c r="AB318" s="54"/>
      <c r="AC318" s="37"/>
      <c r="AD318" s="54"/>
      <c r="AE318" s="37"/>
    </row>
    <row r="319" spans="6:31" ht="12.75" customHeight="1">
      <c r="F319" s="54"/>
      <c r="G319" s="54"/>
      <c r="H319" s="54"/>
      <c r="I319" s="54"/>
      <c r="J319" s="37"/>
      <c r="K319" s="54"/>
      <c r="L319" s="54"/>
      <c r="M319" s="54"/>
      <c r="O319" s="54"/>
      <c r="P319" s="54"/>
      <c r="R319" s="54"/>
      <c r="S319" s="37"/>
      <c r="T319" s="54"/>
      <c r="U319" s="37"/>
      <c r="V319" s="54"/>
      <c r="W319" s="37"/>
      <c r="X319" s="54"/>
      <c r="Y319" s="37"/>
      <c r="Z319" s="54"/>
      <c r="AA319" s="37"/>
      <c r="AB319" s="54"/>
      <c r="AC319" s="37"/>
      <c r="AD319" s="54"/>
      <c r="AE319" s="37"/>
    </row>
    <row r="320" spans="6:31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37"/>
      <c r="T320" s="54"/>
      <c r="U320" s="37"/>
      <c r="V320" s="54"/>
      <c r="W320" s="37"/>
      <c r="X320" s="54"/>
      <c r="Y320" s="37"/>
      <c r="Z320" s="54"/>
      <c r="AA320" s="37"/>
      <c r="AB320" s="54"/>
      <c r="AC320" s="37"/>
      <c r="AD320" s="54"/>
      <c r="AE320" s="37"/>
    </row>
    <row r="321" spans="6:31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37"/>
      <c r="T321" s="54"/>
      <c r="U321" s="37"/>
      <c r="V321" s="54"/>
      <c r="W321" s="37"/>
      <c r="X321" s="54"/>
      <c r="Y321" s="37"/>
      <c r="Z321" s="54"/>
      <c r="AA321" s="37"/>
      <c r="AB321" s="54"/>
      <c r="AC321" s="37"/>
      <c r="AD321" s="54"/>
      <c r="AE321" s="37"/>
    </row>
    <row r="322" spans="6:31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37"/>
      <c r="T322" s="54"/>
      <c r="U322" s="37"/>
      <c r="V322" s="54"/>
      <c r="W322" s="37"/>
      <c r="X322" s="54"/>
      <c r="Y322" s="37"/>
      <c r="Z322" s="54"/>
      <c r="AA322" s="37"/>
      <c r="AB322" s="54"/>
      <c r="AC322" s="37"/>
      <c r="AD322" s="54"/>
      <c r="AE322" s="37"/>
    </row>
    <row r="323" spans="6:31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37"/>
      <c r="T323" s="54"/>
      <c r="U323" s="37"/>
      <c r="V323" s="54"/>
      <c r="W323" s="37"/>
      <c r="X323" s="54"/>
      <c r="Y323" s="37"/>
      <c r="Z323" s="54"/>
      <c r="AA323" s="37"/>
      <c r="AB323" s="54"/>
      <c r="AC323" s="37"/>
      <c r="AD323" s="54"/>
      <c r="AE323" s="37"/>
    </row>
    <row r="324" spans="6:31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37"/>
      <c r="T324" s="54"/>
      <c r="U324" s="37"/>
      <c r="V324" s="54"/>
      <c r="W324" s="37"/>
      <c r="X324" s="54"/>
      <c r="Y324" s="37"/>
      <c r="Z324" s="54"/>
      <c r="AA324" s="37"/>
      <c r="AB324" s="54"/>
      <c r="AC324" s="37"/>
      <c r="AD324" s="54"/>
      <c r="AE324" s="37"/>
    </row>
    <row r="325" spans="6:31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  <c r="S325" s="37"/>
      <c r="T325" s="54"/>
      <c r="U325" s="37"/>
      <c r="V325" s="54"/>
      <c r="W325" s="37"/>
      <c r="X325" s="54"/>
      <c r="Y325" s="37"/>
      <c r="Z325" s="54"/>
      <c r="AA325" s="37"/>
      <c r="AB325" s="54"/>
      <c r="AC325" s="37"/>
      <c r="AD325" s="54"/>
      <c r="AE325" s="37"/>
    </row>
    <row r="326" spans="6:31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  <c r="S326" s="37"/>
      <c r="T326" s="54"/>
      <c r="U326" s="37"/>
      <c r="V326" s="54"/>
      <c r="W326" s="37"/>
      <c r="X326" s="54"/>
      <c r="Y326" s="37"/>
      <c r="Z326" s="54"/>
      <c r="AA326" s="37"/>
      <c r="AB326" s="54"/>
      <c r="AC326" s="37"/>
      <c r="AD326" s="54"/>
      <c r="AE326" s="37"/>
    </row>
    <row r="327" spans="6:31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  <c r="S327" s="37"/>
      <c r="T327" s="54"/>
      <c r="U327" s="37"/>
      <c r="V327" s="54"/>
      <c r="W327" s="37"/>
      <c r="X327" s="54"/>
      <c r="Y327" s="37"/>
      <c r="Z327" s="54"/>
      <c r="AA327" s="37"/>
      <c r="AB327" s="54"/>
      <c r="AC327" s="37"/>
      <c r="AD327" s="54"/>
      <c r="AE327" s="37"/>
    </row>
    <row r="328" spans="6:31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  <c r="S328" s="37"/>
      <c r="T328" s="54"/>
      <c r="U328" s="37"/>
      <c r="V328" s="54"/>
      <c r="W328" s="37"/>
      <c r="X328" s="54"/>
      <c r="Y328" s="37"/>
      <c r="Z328" s="54"/>
      <c r="AA328" s="37"/>
      <c r="AB328" s="54"/>
      <c r="AC328" s="37"/>
      <c r="AD328" s="54"/>
      <c r="AE328" s="37"/>
    </row>
    <row r="329" spans="6:31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  <c r="S329" s="37"/>
      <c r="T329" s="54"/>
      <c r="U329" s="37"/>
      <c r="V329" s="54"/>
      <c r="W329" s="37"/>
      <c r="X329" s="54"/>
      <c r="Y329" s="37"/>
      <c r="Z329" s="54"/>
      <c r="AA329" s="37"/>
      <c r="AB329" s="54"/>
      <c r="AC329" s="37"/>
      <c r="AD329" s="54"/>
      <c r="AE329" s="37"/>
    </row>
    <row r="330" spans="6:31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  <c r="S330" s="37"/>
      <c r="T330" s="54"/>
      <c r="U330" s="37"/>
      <c r="V330" s="54"/>
      <c r="W330" s="37"/>
      <c r="X330" s="54"/>
      <c r="Y330" s="37"/>
      <c r="Z330" s="54"/>
      <c r="AA330" s="37"/>
      <c r="AB330" s="54"/>
      <c r="AC330" s="37"/>
      <c r="AD330" s="54"/>
      <c r="AE330" s="37"/>
    </row>
    <row r="331" spans="6:31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  <c r="S331" s="37"/>
      <c r="T331" s="54"/>
      <c r="U331" s="37"/>
      <c r="V331" s="54"/>
      <c r="W331" s="37"/>
      <c r="X331" s="54"/>
      <c r="Y331" s="37"/>
      <c r="Z331" s="54"/>
      <c r="AA331" s="37"/>
      <c r="AB331" s="54"/>
      <c r="AC331" s="37"/>
      <c r="AD331" s="54"/>
      <c r="AE331" s="37"/>
    </row>
    <row r="332" spans="6:31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  <c r="S332" s="37"/>
      <c r="T332" s="54"/>
      <c r="U332" s="37"/>
      <c r="V332" s="54"/>
      <c r="W332" s="37"/>
      <c r="X332" s="54"/>
      <c r="Y332" s="37"/>
      <c r="Z332" s="54"/>
      <c r="AA332" s="37"/>
      <c r="AB332" s="54"/>
      <c r="AC332" s="37"/>
      <c r="AD332" s="54"/>
      <c r="AE332" s="37"/>
    </row>
    <row r="333" spans="6:31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  <c r="S333" s="37"/>
      <c r="T333" s="54"/>
      <c r="U333" s="37"/>
      <c r="V333" s="54"/>
      <c r="W333" s="37"/>
      <c r="X333" s="54"/>
      <c r="Y333" s="37"/>
      <c r="Z333" s="54"/>
      <c r="AA333" s="37"/>
      <c r="AB333" s="54"/>
      <c r="AC333" s="37"/>
      <c r="AD333" s="54"/>
      <c r="AE333" s="37"/>
    </row>
    <row r="334" spans="6:31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  <c r="S334" s="37"/>
      <c r="T334" s="54"/>
      <c r="U334" s="37"/>
      <c r="V334" s="54"/>
      <c r="W334" s="37"/>
      <c r="X334" s="54"/>
      <c r="Y334" s="37"/>
      <c r="Z334" s="54"/>
      <c r="AA334" s="37"/>
      <c r="AB334" s="54"/>
      <c r="AC334" s="37"/>
      <c r="AD334" s="54"/>
      <c r="AE334" s="37"/>
    </row>
    <row r="335" spans="6:31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  <c r="S335" s="37"/>
      <c r="T335" s="54"/>
      <c r="U335" s="37"/>
      <c r="V335" s="54"/>
      <c r="W335" s="37"/>
      <c r="X335" s="54"/>
      <c r="Y335" s="37"/>
      <c r="Z335" s="54"/>
      <c r="AA335" s="37"/>
      <c r="AB335" s="54"/>
      <c r="AC335" s="37"/>
      <c r="AD335" s="54"/>
      <c r="AE335" s="37"/>
    </row>
    <row r="336" spans="6:31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  <c r="S336" s="37"/>
      <c r="T336" s="54"/>
      <c r="U336" s="37"/>
      <c r="V336" s="54"/>
      <c r="W336" s="37"/>
      <c r="X336" s="54"/>
      <c r="Y336" s="37"/>
      <c r="Z336" s="54"/>
      <c r="AA336" s="37"/>
      <c r="AB336" s="54"/>
      <c r="AC336" s="37"/>
      <c r="AD336" s="54"/>
      <c r="AE336" s="37"/>
    </row>
    <row r="337" spans="6:31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  <c r="S337" s="37"/>
      <c r="T337" s="54"/>
      <c r="U337" s="37"/>
      <c r="V337" s="54"/>
      <c r="W337" s="37"/>
      <c r="X337" s="54"/>
      <c r="Y337" s="37"/>
      <c r="Z337" s="54"/>
      <c r="AA337" s="37"/>
      <c r="AB337" s="54"/>
      <c r="AC337" s="37"/>
      <c r="AD337" s="54"/>
      <c r="AE337" s="37"/>
    </row>
    <row r="338" spans="6:31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S338" s="54"/>
    </row>
    <row r="339" spans="6:31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S339" s="54"/>
    </row>
    <row r="340" spans="6:31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S340" s="54"/>
    </row>
    <row r="341" spans="6:31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S341" s="54"/>
    </row>
    <row r="342" spans="6:31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S342" s="54"/>
    </row>
    <row r="343" spans="6:31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S343" s="54"/>
    </row>
    <row r="344" spans="6:31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S344" s="54"/>
    </row>
    <row r="345" spans="6:31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S345" s="54"/>
    </row>
    <row r="346" spans="6:31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S346" s="54"/>
    </row>
    <row r="347" spans="6:31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6:31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6:31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6:31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6:31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6:31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</sheetData>
  <mergeCells count="28">
    <mergeCell ref="J53:J54"/>
    <mergeCell ref="M53:M54"/>
    <mergeCell ref="O53:O54"/>
    <mergeCell ref="P53:P54"/>
    <mergeCell ref="A53:A54"/>
    <mergeCell ref="B53:B54"/>
    <mergeCell ref="P51:P52"/>
    <mergeCell ref="M51:M52"/>
    <mergeCell ref="O51:O52"/>
    <mergeCell ref="A43:A44"/>
    <mergeCell ref="B43:B44"/>
    <mergeCell ref="A45:A46"/>
    <mergeCell ref="B45:B46"/>
    <mergeCell ref="A49:A50"/>
    <mergeCell ref="B49:B50"/>
    <mergeCell ref="J51:J52"/>
    <mergeCell ref="A51:A52"/>
    <mergeCell ref="B51:B52"/>
    <mergeCell ref="P43:P44"/>
    <mergeCell ref="J43:J44"/>
    <mergeCell ref="M49:M50"/>
    <mergeCell ref="O49:O50"/>
    <mergeCell ref="M45:M46"/>
    <mergeCell ref="O45:O46"/>
    <mergeCell ref="J45:J46"/>
    <mergeCell ref="P45:P46"/>
    <mergeCell ref="J49:J50"/>
    <mergeCell ref="P49:P50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46 K54 K5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2023-07-25T18:59:36Z</cp:lastPrinted>
  <dcterms:created xsi:type="dcterms:W3CDTF">2015-06-08T02:34:00Z</dcterms:created>
  <dcterms:modified xsi:type="dcterms:W3CDTF">2024-05-07T02:46:46Z</dcterms:modified>
</cp:coreProperties>
</file>